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filterPrivacy="1" codeName="ThisWorkbook"/>
  <xr:revisionPtr revIDLastSave="0" documentId="13_ncr:1_{FBFFA671-34DA-AE4F-A6A4-DECF04F75369}" xr6:coauthVersionLast="45" xr6:coauthVersionMax="45" xr10:uidLastSave="{00000000-0000-0000-0000-000000000000}"/>
  <bookViews>
    <workbookView xWindow="32840" yWindow="740" windowWidth="32140" windowHeight="188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4" i="11" l="1"/>
  <c r="H12" i="11"/>
  <c r="H49" i="11" l="1"/>
  <c r="H48" i="11"/>
  <c r="H47" i="11"/>
  <c r="H46" i="11"/>
  <c r="H45" i="11"/>
  <c r="E9" i="11"/>
  <c r="H44" i="11" l="1"/>
  <c r="H43" i="11"/>
  <c r="H42" i="11"/>
  <c r="H41" i="11"/>
  <c r="H19" i="11"/>
  <c r="H40" i="11"/>
  <c r="H39" i="11"/>
  <c r="H38" i="11"/>
  <c r="H37" i="11"/>
  <c r="H36" i="11"/>
  <c r="H35" i="11"/>
  <c r="H34" i="11"/>
  <c r="H33" i="11"/>
  <c r="H32" i="11"/>
  <c r="H7" i="11" l="1"/>
  <c r="H23" i="11" l="1"/>
  <c r="I5" i="11"/>
  <c r="H31" i="11"/>
  <c r="H30" i="11"/>
  <c r="H28" i="11"/>
  <c r="H26" i="11"/>
  <c r="H22" i="11"/>
  <c r="H21" i="11"/>
  <c r="H16" i="11"/>
  <c r="H8" i="11"/>
  <c r="H9" i="11" l="1"/>
  <c r="I6" i="11"/>
  <c r="H27" i="11" l="1"/>
  <c r="H10" i="11"/>
  <c r="H25" i="11"/>
  <c r="H17" i="11"/>
  <c r="J5" i="11"/>
  <c r="K5" i="11" s="1"/>
  <c r="L5" i="11" s="1"/>
  <c r="M5" i="11" s="1"/>
  <c r="N5" i="11" s="1"/>
  <c r="O5" i="11" s="1"/>
  <c r="P5" i="11" s="1"/>
  <c r="I4" i="11"/>
  <c r="H29" i="11" l="1"/>
  <c r="H18" i="11"/>
  <c r="H11" i="11"/>
  <c r="H15" i="11"/>
  <c r="P4" i="11"/>
  <c r="Q5" i="11"/>
  <c r="R5" i="11" s="1"/>
  <c r="S5" i="11" s="1"/>
  <c r="T5" i="11" s="1"/>
  <c r="U5" i="11" s="1"/>
  <c r="V5" i="11" s="1"/>
  <c r="W5" i="11" s="1"/>
  <c r="J6" i="11"/>
  <c r="H20"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<sst xmlns="http://schemas.openxmlformats.org/spreadsheetml/2006/main" count="84" uniqueCount="78">
  <si>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</si>
  <si>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</si>
  <si>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</si>
  <si>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</si>
  <si>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</si>
  <si>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</si>
  <si>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</si>
  <si>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</si>
  <si>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</si>
  <si>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</si>
  <si>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</si>
  <si>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</si>
  <si>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</si>
  <si>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</si>
  <si>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</si>
  <si>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</si>
  <si>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</si>
  <si>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</si>
  <si>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</si>
  <si>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</si>
  <si>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</si>
  <si>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</si>
  <si>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</si>
  <si>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</si>
  <si>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</si>
  <si>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</si>
  <si>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</si>
  <si>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</si>
  <si>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</si>
  <si>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</si>
  <si>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</si>
  <si>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</si>
  <si>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</si>
  <si>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Home Alarm Security System</t>
  </si>
  <si>
    <t>Califorina State University, East Bay</t>
  </si>
  <si>
    <t>Requirement Phase</t>
  </si>
  <si>
    <t xml:space="preserve">Outline different sections of Requirement doc. </t>
  </si>
  <si>
    <t>Analyze Requirement document</t>
  </si>
  <si>
    <t>First Draft of Requirement doc., Review UML</t>
  </si>
  <si>
    <t xml:space="preserve">Turn in all the documents </t>
  </si>
  <si>
    <t>Set up the Client class</t>
  </si>
  <si>
    <t>Set up Home Alarm class</t>
  </si>
  <si>
    <t>Set up 911-Dispatch class</t>
  </si>
  <si>
    <t xml:space="preserve">Implementation [Part 1] </t>
  </si>
  <si>
    <t xml:space="preserve">Part </t>
  </si>
  <si>
    <t>Implement [Part 2 class objects/methods]</t>
  </si>
  <si>
    <t>Implement CO Detector object/methods</t>
  </si>
  <si>
    <t>Implement Fire Department object/methods</t>
  </si>
  <si>
    <t>P</t>
  </si>
  <si>
    <t>Implementation [Part 2.1 class object/method]</t>
  </si>
  <si>
    <t>Smoke Alarm object/methods</t>
  </si>
  <si>
    <t>Ambulance object/methods</t>
  </si>
  <si>
    <t>Door/Window Censor object/methods</t>
  </si>
  <si>
    <t>Police Station object/methods</t>
  </si>
  <si>
    <t>Implementation [Part 2.2 class object/method]</t>
  </si>
  <si>
    <t>Implementation [Part 2.3 class object/method]</t>
  </si>
  <si>
    <t>Implementation [Part 2.4 class object/method]</t>
  </si>
  <si>
    <t>Implementation [Part 2.5 class object/method]</t>
  </si>
  <si>
    <t>Setup NewsFeed</t>
  </si>
  <si>
    <t>Implement Client object/methods</t>
  </si>
  <si>
    <t>Impliment News Feed</t>
  </si>
  <si>
    <t>Combine all Stations ot 911Dispatch</t>
  </si>
  <si>
    <t>Combine all sensors to Home Alarm</t>
  </si>
  <si>
    <t>Combine client and newsfeed to monitor</t>
  </si>
  <si>
    <t>Finalize Home Alarm</t>
  </si>
  <si>
    <t>Finalize 911 Dispatch</t>
  </si>
  <si>
    <t>Debug</t>
  </si>
  <si>
    <t>Implementt GUI Emergency buttons</t>
  </si>
  <si>
    <t>Implement GUI 911 Response Display</t>
  </si>
  <si>
    <t>Implement GUI Sensor Info Arm and Disarm</t>
  </si>
  <si>
    <t>Implement Monitor to 911Dispatch connection</t>
  </si>
  <si>
    <t>Implement Monitor to Home Alarm connection</t>
  </si>
  <si>
    <t>Implement Motion Sensor</t>
  </si>
  <si>
    <t>Finalize Monitor/News Feed</t>
  </si>
  <si>
    <t>Implement Client/Newsfeed/password to Monitor</t>
  </si>
  <si>
    <t>Design specification</t>
  </si>
  <si>
    <t>OO(object-oriented) Analysis</t>
  </si>
  <si>
    <t>Model Interaction [Use Cases/Test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</si>
</sst>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
      <sz val="11"/>
      <color theme="1"/>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4"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4"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4"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4"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4"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4"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4"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4"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0" fontId="23" fillId="12" borderId="11" xfId="0" applyFont="1" applyFill="1" applyBorder="1" applyAlignment="1">
      <alignment horizontal="left" vertical="center"/>
    </xf>
    <xf numFmtId="0" fontId="6" fillId="0" borderId="0" xfId="7">
      <alignment horizontal="right" indent="1"/>
    </xf>
    <xf numFmtId="0" fontId="6" fillId="0" borderId="7" xfId="7" applyBorder="1">
      <alignment horizontal="right" indent="1"/>
    </xf>
    <xf numFmtId="0" fontId="0" fillId="0" borderId="10" xfId="0" applyBorder="1"/>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49"/>
  <sheetViews>
    <sheetView showGridLines="0" tabSelected="1" showRuler="0" zoomScale="83" zoomScaleNormal="40" zoomScalePageLayoutView="70" workbookViewId="0">
      <pane ySplit="6" topLeftCell="A29" activePane="bottomLeft" state="frozen"/>
      <selection pane="bottomLeft" activeCell="BM4" sqref="BM4:BS4"/>
    </sheetView>
  </sheetViews>
  <sheetFormatPr baseColWidth="10" defaultColWidth="8.83203125" defaultRowHeight="30" customHeight="1" x14ac:dyDescent="0.2"/>
  <cols>
    <col min="1" max="1" width="2.6640625" style="2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70" width="2.5" customWidth="1"/>
    <col min="71" max="71" width="3.83203125" customWidth="1"/>
  </cols>
  <sheetData>
    <row r="1" spans="1:71" ht="30" customHeight="1" x14ac:dyDescent="0.35">
      <c r="A1" s="29" t="s">
        <v>24</v>
      </c>
      <c r="B1" s="32" t="s">
        <v>33</v>
      </c>
      <c r="C1" s="1"/>
      <c r="D1" s="2"/>
      <c r="E1" s="4"/>
      <c r="F1" s="17"/>
      <c r="H1" s="2"/>
      <c r="I1" s="13" t="s">
        <v>10</v>
      </c>
    </row>
    <row r="2" spans="1:71" ht="30" customHeight="1" x14ac:dyDescent="0.25">
      <c r="A2" s="28" t="s">
        <v>22</v>
      </c>
      <c r="B2" s="33" t="s">
        <v>34</v>
      </c>
      <c r="I2" s="30" t="s">
        <v>15</v>
      </c>
    </row>
    <row r="3" spans="1:71" ht="30" customHeight="1" x14ac:dyDescent="0.2">
      <c r="A3" s="28" t="s">
        <v>25</v>
      </c>
      <c r="B3" s="34"/>
      <c r="C3" s="69" t="s">
        <v>0</v>
      </c>
      <c r="D3" s="70"/>
      <c r="E3" s="75">
        <v>43878</v>
      </c>
      <c r="F3" s="75"/>
    </row>
    <row r="4" spans="1:71" ht="30" customHeight="1" x14ac:dyDescent="0.2">
      <c r="A4" s="29" t="s">
        <v>26</v>
      </c>
      <c r="C4" s="69" t="s">
        <v>6</v>
      </c>
      <c r="D4" s="70"/>
      <c r="E4" s="6">
        <v>1</v>
      </c>
      <c r="I4" s="72">
        <f>I5</f>
        <v>43878</v>
      </c>
      <c r="J4" s="73"/>
      <c r="K4" s="73"/>
      <c r="L4" s="73"/>
      <c r="M4" s="73"/>
      <c r="N4" s="73"/>
      <c r="O4" s="74"/>
      <c r="P4" s="72">
        <f>P5</f>
        <v>43885</v>
      </c>
      <c r="Q4" s="73"/>
      <c r="R4" s="73"/>
      <c r="S4" s="73"/>
      <c r="T4" s="73"/>
      <c r="U4" s="73"/>
      <c r="V4" s="74"/>
      <c r="W4" s="72">
        <f>W5</f>
        <v>43892</v>
      </c>
      <c r="X4" s="73"/>
      <c r="Y4" s="73"/>
      <c r="Z4" s="73"/>
      <c r="AA4" s="73"/>
      <c r="AB4" s="73"/>
      <c r="AC4" s="74"/>
      <c r="AD4" s="72">
        <f>AD5</f>
        <v>43899</v>
      </c>
      <c r="AE4" s="73"/>
      <c r="AF4" s="73"/>
      <c r="AG4" s="73"/>
      <c r="AH4" s="73"/>
      <c r="AI4" s="73"/>
      <c r="AJ4" s="74"/>
      <c r="AK4" s="72">
        <f>AK5</f>
        <v>43906</v>
      </c>
      <c r="AL4" s="73"/>
      <c r="AM4" s="73"/>
      <c r="AN4" s="73"/>
      <c r="AO4" s="73"/>
      <c r="AP4" s="73"/>
      <c r="AQ4" s="74"/>
      <c r="AR4" s="72">
        <f>AR5</f>
        <v>43913</v>
      </c>
      <c r="AS4" s="73"/>
      <c r="AT4" s="73"/>
      <c r="AU4" s="73"/>
      <c r="AV4" s="73"/>
      <c r="AW4" s="73"/>
      <c r="AX4" s="74"/>
      <c r="AY4" s="72">
        <f>AY5</f>
        <v>43920</v>
      </c>
      <c r="AZ4" s="73"/>
      <c r="BA4" s="73"/>
      <c r="BB4" s="73"/>
      <c r="BC4" s="73"/>
      <c r="BD4" s="73"/>
      <c r="BE4" s="74"/>
      <c r="BF4" s="72">
        <f>BF5</f>
        <v>43927</v>
      </c>
      <c r="BG4" s="73"/>
      <c r="BH4" s="73"/>
      <c r="BI4" s="73"/>
      <c r="BJ4" s="73"/>
      <c r="BK4" s="73"/>
      <c r="BL4" s="74"/>
      <c r="BM4" s="72">
        <f>BM5</f>
        <v>43934</v>
      </c>
      <c r="BN4" s="73"/>
      <c r="BO4" s="73"/>
      <c r="BP4" s="73"/>
      <c r="BQ4" s="73"/>
      <c r="BR4" s="73"/>
      <c r="BS4" s="74"/>
    </row>
    <row r="5" spans="1:71" ht="15" customHeight="1" x14ac:dyDescent="0.2">
      <c r="A5" s="29" t="s">
        <v>27</v>
      </c>
      <c r="B5" s="71"/>
      <c r="C5" s="71"/>
      <c r="D5" s="71"/>
      <c r="E5" s="71"/>
      <c r="F5" s="71"/>
      <c r="G5" s="71"/>
      <c r="I5" s="10">
        <f>Project_Start-WEEKDAY(Project_Start,1)+2+7*(Display_Week-1)</f>
        <v>43878</v>
      </c>
      <c r="J5" s="9">
        <f>I5+1</f>
        <v>43879</v>
      </c>
      <c r="K5" s="9">
        <f t="shared" ref="K5:AX5" si="0">J5+1</f>
        <v>43880</v>
      </c>
      <c r="L5" s="9">
        <f t="shared" si="0"/>
        <v>43881</v>
      </c>
      <c r="M5" s="9">
        <f t="shared" si="0"/>
        <v>43882</v>
      </c>
      <c r="N5" s="9">
        <f t="shared" si="0"/>
        <v>43883</v>
      </c>
      <c r="O5" s="11">
        <f t="shared" si="0"/>
        <v>43884</v>
      </c>
      <c r="P5" s="10">
        <f>O5+1</f>
        <v>43885</v>
      </c>
      <c r="Q5" s="9">
        <f>P5+1</f>
        <v>43886</v>
      </c>
      <c r="R5" s="9">
        <f t="shared" si="0"/>
        <v>43887</v>
      </c>
      <c r="S5" s="9">
        <f t="shared" si="0"/>
        <v>43888</v>
      </c>
      <c r="T5" s="9">
        <f t="shared" si="0"/>
        <v>43889</v>
      </c>
      <c r="U5" s="9">
        <f t="shared" si="0"/>
        <v>43890</v>
      </c>
      <c r="V5" s="11">
        <f t="shared" si="0"/>
        <v>43891</v>
      </c>
      <c r="W5" s="10">
        <f>V5+1</f>
        <v>43892</v>
      </c>
      <c r="X5" s="9">
        <f>W5+1</f>
        <v>43893</v>
      </c>
      <c r="Y5" s="9">
        <f t="shared" si="0"/>
        <v>43894</v>
      </c>
      <c r="Z5" s="9">
        <f t="shared" si="0"/>
        <v>43895</v>
      </c>
      <c r="AA5" s="9">
        <f t="shared" si="0"/>
        <v>43896</v>
      </c>
      <c r="AB5" s="9">
        <f t="shared" si="0"/>
        <v>43897</v>
      </c>
      <c r="AC5" s="11">
        <f t="shared" si="0"/>
        <v>43898</v>
      </c>
      <c r="AD5" s="10">
        <f>AC5+1</f>
        <v>43899</v>
      </c>
      <c r="AE5" s="9">
        <f>AD5+1</f>
        <v>43900</v>
      </c>
      <c r="AF5" s="9">
        <f t="shared" si="0"/>
        <v>43901</v>
      </c>
      <c r="AG5" s="9">
        <f t="shared" si="0"/>
        <v>43902</v>
      </c>
      <c r="AH5" s="9">
        <f t="shared" si="0"/>
        <v>43903</v>
      </c>
      <c r="AI5" s="9">
        <f t="shared" si="0"/>
        <v>43904</v>
      </c>
      <c r="AJ5" s="11">
        <f t="shared" si="0"/>
        <v>43905</v>
      </c>
      <c r="AK5" s="10">
        <f>AJ5+1</f>
        <v>43906</v>
      </c>
      <c r="AL5" s="9">
        <f>AK5+1</f>
        <v>43907</v>
      </c>
      <c r="AM5" s="9">
        <f t="shared" si="0"/>
        <v>43908</v>
      </c>
      <c r="AN5" s="9">
        <f t="shared" si="0"/>
        <v>43909</v>
      </c>
      <c r="AO5" s="9">
        <f t="shared" si="0"/>
        <v>43910</v>
      </c>
      <c r="AP5" s="9">
        <f t="shared" si="0"/>
        <v>43911</v>
      </c>
      <c r="AQ5" s="11">
        <f t="shared" si="0"/>
        <v>43912</v>
      </c>
      <c r="AR5" s="10">
        <f>AQ5+1</f>
        <v>43913</v>
      </c>
      <c r="AS5" s="9">
        <f>AR5+1</f>
        <v>43914</v>
      </c>
      <c r="AT5" s="9">
        <f t="shared" si="0"/>
        <v>43915</v>
      </c>
      <c r="AU5" s="9">
        <f t="shared" si="0"/>
        <v>43916</v>
      </c>
      <c r="AV5" s="9">
        <f t="shared" si="0"/>
        <v>43917</v>
      </c>
      <c r="AW5" s="9">
        <f t="shared" si="0"/>
        <v>43918</v>
      </c>
      <c r="AX5" s="11">
        <f t="shared" si="0"/>
        <v>43919</v>
      </c>
      <c r="AY5" s="10">
        <f>AX5+1</f>
        <v>43920</v>
      </c>
      <c r="AZ5" s="9">
        <f>AY5+1</f>
        <v>43921</v>
      </c>
      <c r="BA5" s="9">
        <f t="shared" ref="BA5:BE5" si="1">AZ5+1</f>
        <v>43922</v>
      </c>
      <c r="BB5" s="9">
        <f t="shared" si="1"/>
        <v>43923</v>
      </c>
      <c r="BC5" s="9">
        <f t="shared" si="1"/>
        <v>43924</v>
      </c>
      <c r="BD5" s="9">
        <f t="shared" si="1"/>
        <v>43925</v>
      </c>
      <c r="BE5" s="11">
        <f t="shared" si="1"/>
        <v>43926</v>
      </c>
      <c r="BF5" s="10">
        <f>BE5+1</f>
        <v>43927</v>
      </c>
      <c r="BG5" s="9">
        <f>BF5+1</f>
        <v>43928</v>
      </c>
      <c r="BH5" s="9">
        <f t="shared" ref="BH5:BL5" si="2">BG5+1</f>
        <v>43929</v>
      </c>
      <c r="BI5" s="9">
        <f t="shared" si="2"/>
        <v>43930</v>
      </c>
      <c r="BJ5" s="9">
        <f t="shared" si="2"/>
        <v>43931</v>
      </c>
      <c r="BK5" s="9">
        <f t="shared" si="2"/>
        <v>43932</v>
      </c>
      <c r="BL5" s="11">
        <f t="shared" si="2"/>
        <v>43933</v>
      </c>
      <c r="BM5" s="10">
        <f>BL5+1</f>
        <v>43934</v>
      </c>
      <c r="BN5" s="9">
        <f>BM5+1</f>
        <v>43935</v>
      </c>
      <c r="BO5" s="9">
        <f t="shared" ref="BO5" si="3">BN5+1</f>
        <v>43936</v>
      </c>
      <c r="BP5" s="9">
        <f t="shared" ref="BP5" si="4">BO5+1</f>
        <v>43937</v>
      </c>
      <c r="BQ5" s="9">
        <f t="shared" ref="BQ5" si="5">BP5+1</f>
        <v>43938</v>
      </c>
      <c r="BR5" s="9">
        <f t="shared" ref="BR5" si="6">BQ5+1</f>
        <v>43939</v>
      </c>
      <c r="BS5" s="11">
        <f t="shared" ref="BS5" si="7">BR5+1</f>
        <v>43940</v>
      </c>
    </row>
    <row r="6" spans="1:71" ht="30" customHeight="1" thickBot="1" x14ac:dyDescent="0.25">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25">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25">
      <c r="A8" s="29" t="s">
        <v>29</v>
      </c>
      <c r="B8" s="35" t="s">
        <v>35</v>
      </c>
      <c r="C8" s="36"/>
      <c r="D8" s="37"/>
      <c r="E8" s="38"/>
      <c r="F8" s="38"/>
      <c r="G8" s="14"/>
      <c r="H8" s="14" t="str">
        <f t="shared" ref="H8:H4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25">
      <c r="A9" s="29" t="s">
        <v>30</v>
      </c>
      <c r="B9" s="39" t="s">
        <v>37</v>
      </c>
      <c r="C9" s="40"/>
      <c r="D9" s="41">
        <v>1</v>
      </c>
      <c r="E9" s="42">
        <f>Project_Start</f>
        <v>43878</v>
      </c>
      <c r="F9" s="42">
        <v>43881</v>
      </c>
      <c r="G9" s="14"/>
      <c r="H9" s="14">
        <f t="shared" si="12"/>
        <v>4</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25">
      <c r="A10" s="29" t="s">
        <v>31</v>
      </c>
      <c r="B10" s="39" t="s">
        <v>36</v>
      </c>
      <c r="C10" s="40"/>
      <c r="D10" s="67">
        <v>1</v>
      </c>
      <c r="E10" s="42">
        <v>43878</v>
      </c>
      <c r="F10" s="42">
        <v>43881</v>
      </c>
      <c r="G10" s="14"/>
      <c r="H10" s="14">
        <f t="shared" si="12"/>
        <v>4</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25">
      <c r="A11" s="28"/>
      <c r="B11" s="39" t="s">
        <v>38</v>
      </c>
      <c r="C11" s="40"/>
      <c r="D11" s="41">
        <v>1</v>
      </c>
      <c r="E11" s="42">
        <v>43878</v>
      </c>
      <c r="F11" s="42">
        <v>43881</v>
      </c>
      <c r="G11" s="14"/>
      <c r="H11" s="14">
        <f t="shared" si="12"/>
        <v>4</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25">
      <c r="A12" s="28"/>
      <c r="B12" s="39" t="s">
        <v>39</v>
      </c>
      <c r="C12" s="40"/>
      <c r="D12" s="41">
        <v>1</v>
      </c>
      <c r="E12" s="42">
        <v>43878</v>
      </c>
      <c r="F12" s="42">
        <v>43881</v>
      </c>
      <c r="G12" s="14"/>
      <c r="H12" s="14">
        <f t="shared" si="12"/>
        <v>4</v>
      </c>
      <c r="I12" s="15"/>
      <c r="J12" s="15"/>
      <c r="K12" s="15"/>
      <c r="L12" s="15"/>
      <c r="M12" s="15"/>
      <c r="N12" s="15"/>
      <c r="O12" s="15"/>
      <c r="P12" s="15"/>
      <c r="Q12" s="15"/>
      <c r="R12" s="15"/>
      <c r="S12" s="15"/>
      <c r="T12" s="15"/>
      <c r="U12" s="15"/>
      <c r="V12" s="15"/>
      <c r="W12" s="15"/>
      <c r="X12" s="15"/>
      <c r="Y12" s="16"/>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25">
      <c r="A13" s="28"/>
      <c r="B13" s="39" t="s">
        <v>75</v>
      </c>
      <c r="C13" s="40"/>
      <c r="D13" s="41">
        <v>1</v>
      </c>
      <c r="E13" s="42">
        <v>43885</v>
      </c>
      <c r="F13" s="42">
        <v>43891</v>
      </c>
      <c r="G13" s="14"/>
      <c r="H13" s="14"/>
      <c r="I13" s="15"/>
      <c r="J13" s="15"/>
      <c r="K13" s="15"/>
      <c r="L13" s="15"/>
      <c r="M13" s="15"/>
      <c r="N13" s="15"/>
      <c r="O13" s="15"/>
      <c r="P13" s="15"/>
      <c r="Q13" s="15"/>
      <c r="R13" s="15"/>
      <c r="S13" s="15"/>
      <c r="T13" s="15"/>
      <c r="U13" s="15"/>
      <c r="V13" s="15"/>
      <c r="W13" s="15"/>
      <c r="X13" s="15"/>
      <c r="Y13" s="16"/>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25">
      <c r="A14" s="28"/>
      <c r="B14" s="39" t="s">
        <v>76</v>
      </c>
      <c r="C14" s="40"/>
      <c r="D14" s="41">
        <v>1</v>
      </c>
      <c r="E14" s="42">
        <v>43885</v>
      </c>
      <c r="F14" s="42">
        <v>43891</v>
      </c>
      <c r="G14" s="14"/>
      <c r="H14" s="14"/>
      <c r="I14" s="15"/>
      <c r="J14" s="15"/>
      <c r="K14" s="15"/>
      <c r="L14" s="15"/>
      <c r="M14" s="15"/>
      <c r="N14" s="15"/>
      <c r="O14" s="15"/>
      <c r="P14" s="15"/>
      <c r="Q14" s="15"/>
      <c r="R14" s="15"/>
      <c r="S14" s="15"/>
      <c r="T14" s="15"/>
      <c r="U14" s="15"/>
      <c r="V14" s="15"/>
      <c r="W14" s="15"/>
      <c r="X14" s="15"/>
      <c r="Y14" s="16"/>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25">
      <c r="A15" s="28"/>
      <c r="B15" s="39" t="s">
        <v>77</v>
      </c>
      <c r="C15" s="40"/>
      <c r="D15" s="41">
        <v>1</v>
      </c>
      <c r="E15" s="42">
        <v>43885</v>
      </c>
      <c r="F15" s="42">
        <v>43891</v>
      </c>
      <c r="G15" s="14"/>
      <c r="H15" s="14">
        <f t="shared" si="12"/>
        <v>7</v>
      </c>
      <c r="I15" s="15"/>
      <c r="J15" s="15"/>
      <c r="K15" s="15"/>
      <c r="L15" s="15"/>
      <c r="M15" s="15"/>
      <c r="N15" s="15"/>
      <c r="O15" s="15"/>
      <c r="P15" s="15"/>
      <c r="Q15" s="15"/>
      <c r="R15" s="15"/>
      <c r="S15" s="15"/>
      <c r="T15" s="15"/>
      <c r="U15" s="15"/>
      <c r="V15" s="15"/>
      <c r="W15" s="15"/>
      <c r="X15" s="15"/>
      <c r="Y15" s="16"/>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25">
      <c r="A16" s="29" t="s">
        <v>32</v>
      </c>
      <c r="B16" s="43" t="s">
        <v>43</v>
      </c>
      <c r="C16" s="44"/>
      <c r="D16" s="45"/>
      <c r="E16" s="46"/>
      <c r="F16" s="46"/>
      <c r="G16" s="14"/>
      <c r="H16" s="14" t="str">
        <f t="shared" si="12"/>
        <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25">
      <c r="A17" s="29"/>
      <c r="B17" s="47" t="s">
        <v>40</v>
      </c>
      <c r="C17" s="48"/>
      <c r="D17" s="49">
        <v>1</v>
      </c>
      <c r="E17" s="50">
        <v>43892</v>
      </c>
      <c r="F17" s="50">
        <v>43898</v>
      </c>
      <c r="G17" s="14"/>
      <c r="H17" s="14">
        <f t="shared" si="12"/>
        <v>7</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25">
      <c r="A18" s="28"/>
      <c r="B18" s="47" t="s">
        <v>41</v>
      </c>
      <c r="C18" s="48"/>
      <c r="D18" s="49">
        <v>1</v>
      </c>
      <c r="E18" s="50">
        <v>43892</v>
      </c>
      <c r="F18" s="50">
        <v>43898</v>
      </c>
      <c r="G18" s="14"/>
      <c r="H18" s="14">
        <f t="shared" si="12"/>
        <v>7</v>
      </c>
      <c r="I18" s="15"/>
      <c r="J18" s="15"/>
      <c r="K18" s="15"/>
      <c r="L18" s="15"/>
      <c r="M18" s="15"/>
      <c r="N18" s="15"/>
      <c r="O18" s="15"/>
      <c r="P18" s="15"/>
      <c r="Q18" s="15"/>
      <c r="R18" s="15"/>
      <c r="S18" s="15"/>
      <c r="T18" s="15"/>
      <c r="U18" s="16"/>
      <c r="V18" s="16"/>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25">
      <c r="A19" s="28"/>
      <c r="B19" s="47" t="s">
        <v>42</v>
      </c>
      <c r="C19" s="48"/>
      <c r="D19" s="49">
        <v>1</v>
      </c>
      <c r="E19" s="50">
        <v>43892</v>
      </c>
      <c r="F19" s="50">
        <v>43898</v>
      </c>
      <c r="G19" s="14"/>
      <c r="H19" s="14">
        <f t="shared" si="12"/>
        <v>7</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25">
      <c r="A20" s="28"/>
      <c r="B20" s="47" t="s">
        <v>58</v>
      </c>
      <c r="C20" s="48"/>
      <c r="D20" s="49">
        <v>1</v>
      </c>
      <c r="E20" s="50">
        <v>43892</v>
      </c>
      <c r="F20" s="50">
        <v>43898</v>
      </c>
      <c r="G20" s="14"/>
      <c r="H20" s="14">
        <f t="shared" si="12"/>
        <v>7</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25">
      <c r="A21" s="28" t="s">
        <v>44</v>
      </c>
      <c r="B21" s="51" t="s">
        <v>45</v>
      </c>
      <c r="C21" s="52"/>
      <c r="D21" s="53"/>
      <c r="E21" s="54"/>
      <c r="F21" s="54"/>
      <c r="G21" s="14"/>
      <c r="H21" s="14" t="str">
        <f t="shared" si="12"/>
        <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25">
      <c r="A22" s="28"/>
      <c r="B22" s="55" t="s">
        <v>59</v>
      </c>
      <c r="C22" s="56"/>
      <c r="D22" s="57">
        <v>0</v>
      </c>
      <c r="E22" s="58">
        <v>43899</v>
      </c>
      <c r="F22" s="58">
        <v>43905</v>
      </c>
      <c r="G22" s="14"/>
      <c r="H22" s="14">
        <f t="shared" si="12"/>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25">
      <c r="A23" s="28"/>
      <c r="B23" s="55" t="s">
        <v>46</v>
      </c>
      <c r="C23" s="56"/>
      <c r="D23" s="57">
        <v>0</v>
      </c>
      <c r="E23" s="58">
        <v>43899</v>
      </c>
      <c r="F23" s="58">
        <v>43905</v>
      </c>
      <c r="G23" s="14"/>
      <c r="H23" s="14">
        <f t="shared" si="12"/>
        <v>7</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25">
      <c r="A24" s="28"/>
      <c r="B24" s="55" t="s">
        <v>47</v>
      </c>
      <c r="C24" s="56"/>
      <c r="D24" s="57">
        <v>0</v>
      </c>
      <c r="E24" s="58">
        <v>43899</v>
      </c>
      <c r="F24" s="58">
        <v>43905</v>
      </c>
      <c r="G24" s="14"/>
      <c r="H24" s="14">
        <f t="shared" si="12"/>
        <v>7</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25">
      <c r="A25" s="28"/>
      <c r="B25" s="55" t="s">
        <v>72</v>
      </c>
      <c r="C25" s="56"/>
      <c r="D25" s="57">
        <v>0</v>
      </c>
      <c r="E25" s="58">
        <v>43906</v>
      </c>
      <c r="F25" s="58">
        <v>43912</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25">
      <c r="A26" s="28" t="s">
        <v>48</v>
      </c>
      <c r="B26" s="59" t="s">
        <v>49</v>
      </c>
      <c r="C26" s="60"/>
      <c r="D26" s="61"/>
      <c r="E26" s="62"/>
      <c r="F26" s="62"/>
      <c r="G26" s="14"/>
      <c r="H26" s="14" t="str">
        <f t="shared" si="12"/>
        <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25">
      <c r="A27" s="28"/>
      <c r="B27" s="63" t="s">
        <v>50</v>
      </c>
      <c r="C27" s="64"/>
      <c r="D27" s="65">
        <v>0</v>
      </c>
      <c r="E27" s="66">
        <v>43906</v>
      </c>
      <c r="F27" s="66">
        <v>43912</v>
      </c>
      <c r="G27" s="14"/>
      <c r="H27" s="14">
        <f t="shared" si="12"/>
        <v>7</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25">
      <c r="A28" s="28"/>
      <c r="B28" s="63" t="s">
        <v>51</v>
      </c>
      <c r="C28" s="64"/>
      <c r="D28" s="65">
        <v>0</v>
      </c>
      <c r="E28" s="66">
        <v>43906</v>
      </c>
      <c r="F28" s="66">
        <v>43912</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25">
      <c r="A29" s="28"/>
      <c r="B29" s="63" t="s">
        <v>60</v>
      </c>
      <c r="C29" s="64"/>
      <c r="D29" s="65">
        <v>0</v>
      </c>
      <c r="E29" s="66">
        <v>43913</v>
      </c>
      <c r="F29" s="66">
        <v>43919</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row r="30" spans="1:71" s="3" customFormat="1" ht="30" customHeight="1" thickBot="1" x14ac:dyDescent="0.25">
      <c r="A30" s="28"/>
      <c r="B30" s="63" t="s">
        <v>52</v>
      </c>
      <c r="C30" s="64"/>
      <c r="D30" s="65">
        <v>0</v>
      </c>
      <c r="E30" s="66">
        <v>43913</v>
      </c>
      <c r="F30" s="66">
        <v>43919</v>
      </c>
      <c r="G30" s="14"/>
      <c r="H30" s="14">
        <f t="shared" si="12"/>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row>
    <row r="31" spans="1:71" s="3" customFormat="1" ht="30" customHeight="1" thickBot="1" x14ac:dyDescent="0.25">
      <c r="A31" s="28"/>
      <c r="B31" s="63" t="s">
        <v>53</v>
      </c>
      <c r="C31" s="64"/>
      <c r="D31" s="65">
        <v>0</v>
      </c>
      <c r="E31" s="66">
        <v>43913</v>
      </c>
      <c r="F31" s="66">
        <v>43919</v>
      </c>
      <c r="G31" s="14"/>
      <c r="H31" s="14">
        <f t="shared" si="12"/>
        <v>7</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row>
    <row r="32" spans="1:71" s="3" customFormat="1" ht="30" customHeight="1" thickBot="1" x14ac:dyDescent="0.25">
      <c r="A32" s="28" t="s">
        <v>48</v>
      </c>
      <c r="B32" s="59" t="s">
        <v>54</v>
      </c>
      <c r="C32" s="60"/>
      <c r="D32" s="61"/>
      <c r="E32" s="62"/>
      <c r="F32" s="62"/>
      <c r="G32" s="14"/>
      <c r="H32" s="14" t="str">
        <f t="shared" si="12"/>
        <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row>
    <row r="33" spans="1:71" s="3" customFormat="1" ht="30" customHeight="1" thickBot="1" x14ac:dyDescent="0.25">
      <c r="A33" s="28"/>
      <c r="B33" s="63" t="s">
        <v>61</v>
      </c>
      <c r="C33" s="64"/>
      <c r="D33" s="65">
        <v>0</v>
      </c>
      <c r="E33" s="66">
        <v>43920</v>
      </c>
      <c r="F33" s="66">
        <v>43932</v>
      </c>
      <c r="G33" s="14"/>
      <c r="H33" s="14">
        <f t="shared" si="12"/>
        <v>13</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row>
    <row r="34" spans="1:71" s="3" customFormat="1" ht="30" customHeight="1" thickBot="1" x14ac:dyDescent="0.25">
      <c r="A34" s="28"/>
      <c r="B34" s="63" t="s">
        <v>62</v>
      </c>
      <c r="C34" s="64"/>
      <c r="D34" s="65">
        <v>0</v>
      </c>
      <c r="E34" s="66">
        <v>43920</v>
      </c>
      <c r="F34" s="66">
        <v>43932</v>
      </c>
      <c r="G34" s="14"/>
      <c r="H34" s="14">
        <f t="shared" si="12"/>
        <v>13</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row>
    <row r="35" spans="1:71" s="3" customFormat="1" ht="30" customHeight="1" thickBot="1" x14ac:dyDescent="0.25">
      <c r="A35" s="28"/>
      <c r="B35" s="63" t="s">
        <v>63</v>
      </c>
      <c r="C35" s="64"/>
      <c r="D35" s="65">
        <v>0</v>
      </c>
      <c r="E35" s="66">
        <v>43920</v>
      </c>
      <c r="F35" s="66">
        <v>43932</v>
      </c>
      <c r="G35" s="14"/>
      <c r="H35" s="14">
        <f t="shared" si="12"/>
        <v>13</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row>
    <row r="36" spans="1:71" s="3" customFormat="1" ht="30" customHeight="1" thickBot="1" x14ac:dyDescent="0.25">
      <c r="A36" s="28" t="s">
        <v>48</v>
      </c>
      <c r="B36" s="59" t="s">
        <v>55</v>
      </c>
      <c r="C36" s="60"/>
      <c r="D36" s="61"/>
      <c r="E36" s="62"/>
      <c r="F36" s="62"/>
      <c r="G36" s="14"/>
      <c r="H36" s="14" t="str">
        <f t="shared" si="12"/>
        <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row>
    <row r="37" spans="1:71" s="3" customFormat="1" ht="30" customHeight="1" thickBot="1" x14ac:dyDescent="0.25">
      <c r="A37" s="28"/>
      <c r="B37" s="63" t="s">
        <v>64</v>
      </c>
      <c r="C37" s="64"/>
      <c r="D37" s="65">
        <v>0</v>
      </c>
      <c r="E37" s="66">
        <v>43933</v>
      </c>
      <c r="F37" s="66">
        <v>43940</v>
      </c>
      <c r="G37" s="14"/>
      <c r="H37" s="14">
        <f t="shared" si="12"/>
        <v>8</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row>
    <row r="38" spans="1:71" s="3" customFormat="1" ht="30" customHeight="1" thickBot="1" x14ac:dyDescent="0.25">
      <c r="A38" s="28"/>
      <c r="B38" s="63" t="s">
        <v>65</v>
      </c>
      <c r="C38" s="64"/>
      <c r="D38" s="65">
        <v>0</v>
      </c>
      <c r="E38" s="66">
        <v>43933</v>
      </c>
      <c r="F38" s="66">
        <v>43940</v>
      </c>
      <c r="G38" s="14"/>
      <c r="H38" s="14">
        <f t="shared" si="12"/>
        <v>8</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row>
    <row r="39" spans="1:71" s="3" customFormat="1" ht="30" customHeight="1" thickBot="1" x14ac:dyDescent="0.25">
      <c r="A39" s="28"/>
      <c r="B39" s="68" t="s">
        <v>73</v>
      </c>
      <c r="C39" s="64"/>
      <c r="D39" s="65">
        <v>0</v>
      </c>
      <c r="E39" s="66">
        <v>43933</v>
      </c>
      <c r="F39" s="66">
        <v>43940</v>
      </c>
      <c r="G39" s="14"/>
      <c r="H39" s="14">
        <f t="shared" si="12"/>
        <v>8</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row>
    <row r="40" spans="1:71" s="3" customFormat="1" ht="30" customHeight="1" thickBot="1" x14ac:dyDescent="0.25">
      <c r="A40" s="28" t="s">
        <v>48</v>
      </c>
      <c r="B40" s="59" t="s">
        <v>56</v>
      </c>
      <c r="C40" s="60"/>
      <c r="D40" s="61"/>
      <c r="E40" s="62"/>
      <c r="F40" s="62"/>
      <c r="G40" s="14"/>
      <c r="H40" s="14" t="str">
        <f t="shared" si="12"/>
        <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row>
    <row r="41" spans="1:71" s="3" customFormat="1" ht="30" customHeight="1" thickBot="1" x14ac:dyDescent="0.25">
      <c r="A41" s="28"/>
      <c r="B41" s="63" t="s">
        <v>71</v>
      </c>
      <c r="C41" s="64"/>
      <c r="D41" s="65">
        <v>0</v>
      </c>
      <c r="E41" s="66">
        <v>43941</v>
      </c>
      <c r="F41" s="66">
        <v>43950</v>
      </c>
      <c r="G41" s="14"/>
      <c r="H41" s="14">
        <f t="shared" si="12"/>
        <v>10</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row>
    <row r="42" spans="1:71" s="3" customFormat="1" ht="30" customHeight="1" thickBot="1" x14ac:dyDescent="0.25">
      <c r="A42" s="28"/>
      <c r="B42" s="63" t="s">
        <v>70</v>
      </c>
      <c r="C42" s="64"/>
      <c r="D42" s="65">
        <v>0</v>
      </c>
      <c r="E42" s="66">
        <v>43941</v>
      </c>
      <c r="F42" s="66">
        <v>43950</v>
      </c>
      <c r="G42" s="14"/>
      <c r="H42" s="14">
        <f t="shared" si="12"/>
        <v>10</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row>
    <row r="43" spans="1:71" s="3" customFormat="1" ht="30" customHeight="1" thickBot="1" x14ac:dyDescent="0.25">
      <c r="A43" s="28"/>
      <c r="B43" s="68" t="s">
        <v>74</v>
      </c>
      <c r="C43" s="64"/>
      <c r="D43" s="65">
        <v>0</v>
      </c>
      <c r="E43" s="66">
        <v>43941</v>
      </c>
      <c r="F43" s="66">
        <v>43950</v>
      </c>
      <c r="G43" s="14"/>
      <c r="H43" s="14">
        <f t="shared" si="12"/>
        <v>10</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row>
    <row r="44" spans="1:71" s="3" customFormat="1" ht="30" customHeight="1" thickBot="1" x14ac:dyDescent="0.25">
      <c r="A44" s="28"/>
      <c r="B44" s="59" t="s">
        <v>56</v>
      </c>
      <c r="C44" s="60"/>
      <c r="D44" s="61"/>
      <c r="E44" s="62"/>
      <c r="F44" s="62"/>
      <c r="G44" s="14"/>
      <c r="H44" s="14" t="str">
        <f t="shared" si="12"/>
        <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row>
    <row r="45" spans="1:71" ht="30" customHeight="1" thickBot="1" x14ac:dyDescent="0.25">
      <c r="B45" s="63" t="s">
        <v>67</v>
      </c>
      <c r="C45" s="64"/>
      <c r="D45" s="65">
        <v>0</v>
      </c>
      <c r="E45" s="66">
        <v>43951</v>
      </c>
      <c r="F45" s="66">
        <v>43956</v>
      </c>
      <c r="G45" s="14"/>
      <c r="H45" s="14">
        <f t="shared" si="12"/>
        <v>6</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row>
    <row r="46" spans="1:71" ht="30" customHeight="1" thickBot="1" x14ac:dyDescent="0.25">
      <c r="B46" s="63" t="s">
        <v>68</v>
      </c>
      <c r="C46" s="64"/>
      <c r="D46" s="65">
        <v>0</v>
      </c>
      <c r="E46" s="66">
        <v>43951</v>
      </c>
      <c r="F46" s="66">
        <v>43956</v>
      </c>
      <c r="G46" s="14"/>
      <c r="H46" s="14">
        <f t="shared" si="12"/>
        <v>6</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row>
    <row r="47" spans="1:71" ht="30" customHeight="1" thickBot="1" x14ac:dyDescent="0.25">
      <c r="B47" s="63" t="s">
        <v>69</v>
      </c>
      <c r="C47" s="64"/>
      <c r="D47" s="65">
        <v>0</v>
      </c>
      <c r="E47" s="66">
        <v>43951</v>
      </c>
      <c r="F47" s="66">
        <v>43956</v>
      </c>
      <c r="G47" s="14"/>
      <c r="H47" s="14">
        <f t="shared" si="12"/>
        <v>6</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row>
    <row r="48" spans="1:71" ht="30" customHeight="1" thickBot="1" x14ac:dyDescent="0.25">
      <c r="B48" s="59" t="s">
        <v>57</v>
      </c>
      <c r="C48" s="60"/>
      <c r="D48" s="61"/>
      <c r="E48" s="62"/>
      <c r="F48" s="62"/>
      <c r="G48" s="14"/>
      <c r="H48" s="14" t="str">
        <f t="shared" si="12"/>
        <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row>
    <row r="49" spans="2:71" ht="30" customHeight="1" thickBot="1" x14ac:dyDescent="0.25">
      <c r="B49" s="63" t="s">
        <v>66</v>
      </c>
      <c r="C49" s="64"/>
      <c r="D49" s="65">
        <v>0</v>
      </c>
      <c r="E49" s="66">
        <v>43956</v>
      </c>
      <c r="F49" s="66">
        <v>43968</v>
      </c>
      <c r="G49" s="14"/>
      <c r="H49" s="14">
        <f t="shared" si="12"/>
        <v>13</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row>
  </sheetData>
  <mergeCells count="13">
    <mergeCell ref="BM4:BS4"/>
    <mergeCell ref="AY4:BE4"/>
    <mergeCell ref="BF4:BL4"/>
    <mergeCell ref="E3:F3"/>
    <mergeCell ref="I4:O4"/>
    <mergeCell ref="P4:V4"/>
    <mergeCell ref="W4:AC4"/>
    <mergeCell ref="AD4:AJ4"/>
    <mergeCell ref="C3:D3"/>
    <mergeCell ref="C4:D4"/>
    <mergeCell ref="B5:G5"/>
    <mergeCell ref="AK4:AQ4"/>
    <mergeCell ref="AR4:AX4"/>
  </mergeCells>
  <phoneticPr fontId="20" type="noConversion"/>
  <conditionalFormatting sqref="D7">
    <cfRule type="dataBar" priority="6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0:BS42 I5:BS11 I15:BS23 I25:BS31 I44:BS44">
    <cfRule type="expression" dxfId="32" priority="84">
      <formula>AND(TODAY()&gt;=I$5,TODAY()&lt;J$5)</formula>
    </cfRule>
  </conditionalFormatting>
  <conditionalFormatting sqref="I40:BS42 I7:BS11 I15:BS23 I25:BS31 I44:BS44">
    <cfRule type="expression" dxfId="31" priority="78">
      <formula>AND(task_start&lt;=I$5,ROUNDDOWN((task_end-task_start+1)*task_progress,0)+task_start-1&gt;=I$5)</formula>
    </cfRule>
    <cfRule type="expression" dxfId="30" priority="79" stopIfTrue="1">
      <formula>AND(task_end&gt;=I$5,task_start&lt;J$5)</formula>
    </cfRule>
  </conditionalFormatting>
  <conditionalFormatting sqref="I32:BS35">
    <cfRule type="expression" dxfId="29" priority="45">
      <formula>AND(TODAY()&gt;=I$5,TODAY()&lt;J$5)</formula>
    </cfRule>
  </conditionalFormatting>
  <conditionalFormatting sqref="I32:BS35">
    <cfRule type="expression" dxfId="28" priority="43">
      <formula>AND(task_start&lt;=I$5,ROUNDDOWN((task_end-task_start+1)*task_progress,0)+task_start-1&gt;=I$5)</formula>
    </cfRule>
    <cfRule type="expression" dxfId="27" priority="44" stopIfTrue="1">
      <formula>AND(task_end&gt;=I$5,task_start&lt;J$5)</formula>
    </cfRule>
  </conditionalFormatting>
  <conditionalFormatting sqref="I36:BS39">
    <cfRule type="expression" dxfId="26" priority="41">
      <formula>AND(TODAY()&gt;=I$5,TODAY()&lt;J$5)</formula>
    </cfRule>
  </conditionalFormatting>
  <conditionalFormatting sqref="I36:BS39">
    <cfRule type="expression" dxfId="25" priority="39">
      <formula>AND(task_start&lt;=I$5,ROUNDDOWN((task_end-task_start+1)*task_progress,0)+task_start-1&gt;=I$5)</formula>
    </cfRule>
    <cfRule type="expression" dxfId="24" priority="40" stopIfTrue="1">
      <formula>AND(task_end&gt;=I$5,task_start&lt;J$5)</formula>
    </cfRule>
  </conditionalFormatting>
  <conditionalFormatting sqref="I43:BS43">
    <cfRule type="expression" dxfId="23" priority="33">
      <formula>AND(TODAY()&gt;=I$5,TODAY()&lt;J$5)</formula>
    </cfRule>
  </conditionalFormatting>
  <conditionalFormatting sqref="I43:BS43">
    <cfRule type="expression" dxfId="22" priority="31">
      <formula>AND(task_start&lt;=I$5,ROUNDDOWN((task_end-task_start+1)*task_progress,0)+task_start-1&gt;=I$5)</formula>
    </cfRule>
    <cfRule type="expression" dxfId="21" priority="32" stopIfTrue="1">
      <formula>AND(task_end&gt;=I$5,task_start&lt;J$5)</formula>
    </cfRule>
  </conditionalFormatting>
  <conditionalFormatting sqref="I45:BS45">
    <cfRule type="expression" dxfId="20" priority="21">
      <formula>AND(TODAY()&gt;=I$5,TODAY()&lt;J$5)</formula>
    </cfRule>
  </conditionalFormatting>
  <conditionalFormatting sqref="I45:BS45">
    <cfRule type="expression" dxfId="19" priority="19">
      <formula>AND(task_start&lt;=I$5,ROUNDDOWN((task_end-task_start+1)*task_progress,0)+task_start-1&gt;=I$5)</formula>
    </cfRule>
    <cfRule type="expression" dxfId="18" priority="20" stopIfTrue="1">
      <formula>AND(task_end&gt;=I$5,task_start&lt;J$5)</formula>
    </cfRule>
  </conditionalFormatting>
  <conditionalFormatting sqref="I46:BS46">
    <cfRule type="expression" dxfId="17" priority="18">
      <formula>AND(TODAY()&gt;=I$5,TODAY()&lt;J$5)</formula>
    </cfRule>
  </conditionalFormatting>
  <conditionalFormatting sqref="I46:BS46">
    <cfRule type="expression" dxfId="16" priority="16">
      <formula>AND(task_start&lt;=I$5,ROUNDDOWN((task_end-task_start+1)*task_progress,0)+task_start-1&gt;=I$5)</formula>
    </cfRule>
    <cfRule type="expression" dxfId="15" priority="17" stopIfTrue="1">
      <formula>AND(task_end&gt;=I$5,task_start&lt;J$5)</formula>
    </cfRule>
  </conditionalFormatting>
  <conditionalFormatting sqref="I47:BS47">
    <cfRule type="expression" dxfId="14" priority="15">
      <formula>AND(TODAY()&gt;=I$5,TODAY()&lt;J$5)</formula>
    </cfRule>
  </conditionalFormatting>
  <conditionalFormatting sqref="I47:BS47">
    <cfRule type="expression" dxfId="13" priority="13">
      <formula>AND(task_start&lt;=I$5,ROUNDDOWN((task_end-task_start+1)*task_progress,0)+task_start-1&gt;=I$5)</formula>
    </cfRule>
    <cfRule type="expression" dxfId="12" priority="14" stopIfTrue="1">
      <formula>AND(task_end&gt;=I$5,task_start&lt;J$5)</formula>
    </cfRule>
  </conditionalFormatting>
  <conditionalFormatting sqref="I48:BS48">
    <cfRule type="expression" dxfId="11" priority="12">
      <formula>AND(TODAY()&gt;=I$5,TODAY()&lt;J$5)</formula>
    </cfRule>
  </conditionalFormatting>
  <conditionalFormatting sqref="I48:BS4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49:BS49">
    <cfRule type="expression" dxfId="8" priority="9">
      <formula>AND(TODAY()&gt;=I$5,TODAY()&lt;J$5)</formula>
    </cfRule>
  </conditionalFormatting>
  <conditionalFormatting sqref="I49:BS49">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12:BS14">
    <cfRule type="expression" dxfId="5" priority="6">
      <formula>AND(TODAY()&gt;=I$5,TODAY()&lt;J$5)</formula>
    </cfRule>
  </conditionalFormatting>
  <conditionalFormatting sqref="I12:BS14">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4:BS24">
    <cfRule type="expression" dxfId="2" priority="3">
      <formula>AND(TODAY()&gt;=I$5,TODAY()&lt;J$5)</formula>
    </cfRule>
  </conditionalFormatting>
  <conditionalFormatting sqref="I24:BS24">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baseColWidth="10" defaultColWidth="9.1640625" defaultRowHeight="14" x14ac:dyDescent="0.2"/>
  <cols>
    <col min="1" max="1" width="87.1640625" style="18" customWidth="1"/>
    <col min="2" max="16384" width="9.1640625" style="2"/>
  </cols>
  <sheetData>
    <row r="1" spans="1:2" ht="46.5" customHeight="1" x14ac:dyDescent="0.2"/>
    <row r="2" spans="1:2" s="20" customFormat="1" ht="16" x14ac:dyDescent="0.2">
      <c r="A2" s="19" t="s">
        <v>10</v>
      </c>
      <c r="B2" s="19"/>
    </row>
    <row r="3" spans="1:2" s="24" customFormat="1" ht="27" customHeight="1" x14ac:dyDescent="0.2">
      <c r="A3" s="25" t="s">
        <v>15</v>
      </c>
      <c r="B3" s="25"/>
    </row>
    <row r="4" spans="1:2" s="21" customFormat="1" ht="26" x14ac:dyDescent="0.3">
      <c r="A4" s="22" t="s">
        <v>9</v>
      </c>
    </row>
    <row r="5" spans="1:2" ht="74.25" customHeight="1" x14ac:dyDescent="0.2">
      <c r="A5" s="23" t="s">
        <v>18</v>
      </c>
    </row>
    <row r="6" spans="1:2" ht="26.25" customHeight="1" x14ac:dyDescent="0.2">
      <c r="A6" s="22" t="s">
        <v>21</v>
      </c>
    </row>
    <row r="7" spans="1:2" s="18" customFormat="1" ht="205" customHeight="1" x14ac:dyDescent="0.2">
      <c r="A7" s="27" t="s">
        <v>20</v>
      </c>
    </row>
    <row r="8" spans="1:2" s="21" customFormat="1" ht="26" x14ac:dyDescent="0.3">
      <c r="A8" s="22" t="s">
        <v>11</v>
      </c>
    </row>
    <row r="9" spans="1:2" ht="48" x14ac:dyDescent="0.2">
      <c r="A9" s="23" t="s">
        <v>19</v>
      </c>
    </row>
    <row r="10" spans="1:2" s="18" customFormat="1" ht="28" customHeight="1" x14ac:dyDescent="0.2">
      <c r="A10" s="26" t="s">
        <v>17</v>
      </c>
    </row>
    <row r="11" spans="1:2" s="21" customFormat="1" ht="26" x14ac:dyDescent="0.3">
      <c r="A11" s="22" t="s">
        <v>8</v>
      </c>
    </row>
    <row r="12" spans="1:2" ht="32" x14ac:dyDescent="0.2">
      <c r="A12" s="23" t="s">
        <v>16</v>
      </c>
    </row>
    <row r="13" spans="1:2" s="18" customFormat="1" ht="28" customHeight="1" x14ac:dyDescent="0.2">
      <c r="A13" s="26" t="s">
        <v>2</v>
      </c>
    </row>
    <row r="14" spans="1:2" s="21" customFormat="1" ht="26" x14ac:dyDescent="0.3">
      <c r="A14" s="22" t="s">
        <v>12</v>
      </c>
    </row>
    <row r="15" spans="1:2" ht="75" customHeight="1" x14ac:dyDescent="0.2">
      <c r="A15" s="23" t="s">
        <v>13</v>
      </c>
    </row>
    <row r="16" spans="1:2" ht="64" x14ac:dyDescent="0.2">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2020-03-30T01:28:21Z</dcterms:modified>
</cp:coreProperties>
</file>