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ve" sheetId="1" r:id="rId3"/>
    <sheet state="visible" name="Want" sheetId="2" r:id="rId4"/>
    <sheet state="visible" name="Have to have" sheetId="3" r:id="rId5"/>
  </sheets>
  <definedNames/>
  <calcPr/>
</workbook>
</file>

<file path=xl/sharedStrings.xml><?xml version="1.0" encoding="utf-8"?>
<sst xmlns="http://schemas.openxmlformats.org/spreadsheetml/2006/main" count="174" uniqueCount="42">
  <si>
    <t>Front End</t>
  </si>
  <si>
    <t>Back End</t>
  </si>
  <si>
    <t>Other</t>
  </si>
  <si>
    <t>Item</t>
  </si>
  <si>
    <t>Wireframes</t>
  </si>
  <si>
    <t>Mockups</t>
  </si>
  <si>
    <t>Development</t>
  </si>
  <si>
    <t>Subtotal</t>
  </si>
  <si>
    <t>Hours</t>
  </si>
  <si>
    <t>Navigation</t>
  </si>
  <si>
    <t>Authentication</t>
  </si>
  <si>
    <t>Data import scripts</t>
  </si>
  <si>
    <t>Brand</t>
  </si>
  <si>
    <t>Users</t>
  </si>
  <si>
    <t>Project management</t>
  </si>
  <si>
    <t>Website</t>
  </si>
  <si>
    <t>Blueprint</t>
  </si>
  <si>
    <t>Ongoing development</t>
  </si>
  <si>
    <t>Sandbox</t>
  </si>
  <si>
    <t>Facilities</t>
  </si>
  <si>
    <t>Buffer</t>
  </si>
  <si>
    <t>Spaces</t>
  </si>
  <si>
    <t>Back end total</t>
  </si>
  <si>
    <t>Budget</t>
  </si>
  <si>
    <t>Line Items</t>
  </si>
  <si>
    <t>Cost</t>
  </si>
  <si>
    <t>Quick add item</t>
  </si>
  <si>
    <t>Schedule</t>
  </si>
  <si>
    <t>Walkthrough</t>
  </si>
  <si>
    <t>Add item</t>
  </si>
  <si>
    <t>Budget - creation</t>
  </si>
  <si>
    <t>Space list view</t>
  </si>
  <si>
    <t>Budget - export to PDF</t>
  </si>
  <si>
    <t>Account</t>
  </si>
  <si>
    <t>Budget - statuses</t>
  </si>
  <si>
    <t>Documentation</t>
  </si>
  <si>
    <t>Boilerplate</t>
  </si>
  <si>
    <t>Front end total</t>
  </si>
  <si>
    <t>Total</t>
  </si>
  <si>
    <t>Front end</t>
  </si>
  <si>
    <t>Back end</t>
  </si>
  <si>
    <t>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</si>
</sst>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5" fillId="0" fontId="2" numFmtId="0" xfId="0" applyBorder="1" applyFont="1"/>
    <xf borderId="5" fillId="0" fontId="2" numFmtId="0" xfId="0" applyAlignment="1" applyBorder="1" applyFont="1">
      <alignment/>
    </xf>
    <xf borderId="5" fillId="0" fontId="2" numFmtId="1" xfId="0" applyAlignment="1" applyBorder="1" applyFont="1" applyNumberFormat="1">
      <alignment/>
    </xf>
    <xf borderId="6" fillId="0" fontId="2" numFmtId="0" xfId="0" applyAlignment="1" applyBorder="1" applyFont="1">
      <alignment/>
    </xf>
    <xf borderId="7" fillId="0" fontId="2" numFmtId="9" xfId="0" applyAlignment="1" applyBorder="1" applyFont="1" applyNumberFormat="1">
      <alignment/>
    </xf>
    <xf borderId="8" fillId="0" fontId="2" numFmtId="0" xfId="0" applyAlignment="1" applyBorder="1" applyFont="1">
      <alignment/>
    </xf>
    <xf borderId="4" fillId="0" fontId="2" numFmtId="1" xfId="0" applyBorder="1" applyFont="1" applyNumberFormat="1"/>
    <xf borderId="9" fillId="0" fontId="2" numFmtId="0" xfId="0" applyAlignment="1" applyBorder="1" applyFont="1">
      <alignment/>
    </xf>
    <xf borderId="10" fillId="0" fontId="2" numFmtId="164" xfId="0" applyBorder="1" applyFont="1" applyNumberFormat="1"/>
    <xf borderId="0" fillId="2" fontId="2" numFmtId="0" xfId="0" applyAlignment="1" applyFill="1" applyFont="1">
      <alignment/>
    </xf>
    <xf borderId="10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12" fillId="0" fontId="2" numFmtId="0" xfId="0" applyBorder="1" applyFont="1"/>
    <xf borderId="12" fillId="0" fontId="2" numFmtId="0" xfId="0" applyAlignment="1" applyBorder="1" applyFont="1">
      <alignment/>
    </xf>
    <xf borderId="5" fillId="0" fontId="2" numFmtId="9" xfId="0" applyAlignment="1" applyBorder="1" applyFont="1" applyNumberFormat="1">
      <alignment/>
    </xf>
    <xf borderId="4" fillId="0" fontId="2" numFmtId="9" xfId="0" applyAlignment="1" applyBorder="1" applyFont="1" applyNumberFormat="1">
      <alignment/>
    </xf>
    <xf borderId="5" fillId="0" fontId="2" numFmtId="1" xfId="0" applyBorder="1" applyFont="1" applyNumberFormat="1"/>
    <xf borderId="12" fillId="0" fontId="2" numFmtId="164" xfId="0" applyBorder="1" applyFont="1" applyNumberFormat="1"/>
    <xf borderId="7" fillId="0" fontId="2" numFmtId="1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63D297"/>
          <bgColor rgb="FF63D297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E7F9EF"/>
          <bgColor rgb="FFE7F9EF"/>
        </patternFill>
      </fill>
      <alignment/>
      <border>
        <left/>
        <right/>
        <top/>
        <bottom/>
      </border>
    </dxf>
  </dxfs>
  <tableStyles count="15">
    <tableStyle count="3" pivot="0" name="Love-style">
      <tableStyleElement dxfId="1" type="headerRow"/>
      <tableStyleElement dxfId="2" type="firstRowStripe"/>
      <tableStyleElement dxfId="3" type="secondRowStripe"/>
    </tableStyle>
    <tableStyle count="3" pivot="0" name="Love-style 2">
      <tableStyleElement dxfId="1" type="headerRow"/>
      <tableStyleElement dxfId="2" type="firstRowStripe"/>
      <tableStyleElement dxfId="3" type="secondRowStripe"/>
    </tableStyle>
    <tableStyle count="3" pivot="0" name="Love-style 3">
      <tableStyleElement dxfId="1" type="headerRow"/>
      <tableStyleElement dxfId="2" type="firstRowStripe"/>
      <tableStyleElement dxfId="3" type="secondRowStripe"/>
    </tableStyle>
    <tableStyle count="2" pivot="0" name="Love-style 4">
      <tableStyleElement dxfId="3" type="firstRowStripe"/>
      <tableStyleElement dxfId="2" type="secondRowStripe"/>
    </tableStyle>
    <tableStyle count="3" pivot="0" name="Love-style 5">
      <tableStyleElement dxfId="1" type="headerRow"/>
      <tableStyleElement dxfId="2" type="firstRowStripe"/>
      <tableStyleElement dxfId="3" type="secondRowStripe"/>
    </tableStyle>
    <tableStyle count="3" pivot="0" name="Have to have-style">
      <tableStyleElement dxfId="1" type="headerRow"/>
      <tableStyleElement dxfId="2" type="firstRowStripe"/>
      <tableStyleElement dxfId="3" type="secondRowStripe"/>
    </tableStyle>
    <tableStyle count="3" pivot="0" name="Want-style">
      <tableStyleElement dxfId="1" type="headerRow"/>
      <tableStyleElement dxfId="2" type="firstRowStripe"/>
      <tableStyleElement dxfId="3" type="secondRowStripe"/>
    </tableStyle>
    <tableStyle count="3" pivot="0" name="Want-style 2">
      <tableStyleElement dxfId="1" type="headerRow"/>
      <tableStyleElement dxfId="2" type="firstRowStripe"/>
      <tableStyleElement dxfId="3" type="secondRowStripe"/>
    </tableStyle>
    <tableStyle count="3" pivot="0" name="Have to have-style 2">
      <tableStyleElement dxfId="1" type="headerRow"/>
      <tableStyleElement dxfId="2" type="firstRowStripe"/>
      <tableStyleElement dxfId="3" type="secondRowStripe"/>
    </tableStyle>
    <tableStyle count="3" pivot="0" name="Want-style 3">
      <tableStyleElement dxfId="1" type="headerRow"/>
      <tableStyleElement dxfId="2" type="firstRowStripe"/>
      <tableStyleElement dxfId="3" type="secondRowStripe"/>
    </tableStyle>
    <tableStyle count="2" pivot="0" name="Have to have-style 3">
      <tableStyleElement dxfId="3" type="firstRowStripe"/>
      <tableStyleElement dxfId="2" type="secondRowStripe"/>
    </tableStyle>
    <tableStyle count="2" pivot="0" name="Want-style 4">
      <tableStyleElement dxfId="3" type="firstRowStripe"/>
      <tableStyleElement dxfId="2" type="secondRowStripe"/>
    </tableStyle>
    <tableStyle count="3" pivot="0" name="Have to have-style 4">
      <tableStyleElement dxfId="1" type="headerRow"/>
      <tableStyleElement dxfId="2" type="firstRowStripe"/>
      <tableStyleElement dxfId="3" type="secondRowStripe"/>
    </tableStyle>
    <tableStyle count="3" pivot="0" name="Want-style 5">
      <tableStyleElement dxfId="1" type="headerRow"/>
      <tableStyleElement dxfId="2" type="firstRowStripe"/>
      <tableStyleElement dxfId="3" type="secondRowStripe"/>
    </tableStyle>
    <tableStyle count="3" pivot="0" name="Have to have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H3:I19" displayName="Table_1" id="1">
  <tableColumns count="2">
    <tableColumn name="Item" id="1"/>
    <tableColumn name="Hours" id="2"/>
  </tableColumns>
  <tableStyleInfo name="Love-style" showColumnStripes="0" showFirstColumn="1" showLastColumn="1" showRowStripes="1"/>
</table>
</file>

<file path=xl/tables/table10.xml><?xml version="1.0" encoding="utf-8"?>
<table xmlns="http://schemas.openxmlformats.org/spreadsheetml/2006/main" ref="H3:I19" displayName="Table_14" id="14">
  <tableColumns count="2">
    <tableColumn name="Item" id="1"/>
    <tableColumn name="Hours" id="2"/>
  </tableColumns>
  <tableStyleInfo name="Want-style 5" showColumnStripes="0" showFirstColumn="1" showLastColumn="1" showRowStripes="1"/>
</table>
</file>

<file path=xl/tables/table11.xml><?xml version="1.0" encoding="utf-8"?>
<table xmlns="http://schemas.openxmlformats.org/spreadsheetml/2006/main" ref="H3:I19" displayName="Table_7" id="6">
  <tableColumns count="2">
    <tableColumn name="Item" id="1"/>
    <tableColumn name="Hours" id="2"/>
  </tableColumns>
  <tableStyleInfo name="Have to have-style" showColumnStripes="0" showFirstColumn="1" showLastColumn="1" showRowStripes="1"/>
</table>
</file>

<file path=xl/tables/table12.xml><?xml version="1.0" encoding="utf-8"?>
<table xmlns="http://schemas.openxmlformats.org/spreadsheetml/2006/main" ref="B22:C27" displayName="Table_9" id="8">
  <tableColumns count="2">
    <tableColumn name="Item" id="1"/>
    <tableColumn name="Hours" id="2"/>
  </tableColumns>
  <tableStyleInfo name="Have to have-style 2" showColumnStripes="0" showFirstColumn="1" showLastColumn="1" showRowStripes="1"/>
</table>
</file>

<file path=xl/tables/table13.xml><?xml version="1.0" encoding="utf-8"?>
<table xmlns="http://schemas.openxmlformats.org/spreadsheetml/2006/main" headerRowCount="0" ref="E17:F19" displayName="Table_11" id="11">
  <tableColumns count="2">
    <tableColumn name="Buffer" id="1"/>
    <tableColumn name="Column2" id="2"/>
  </tableColumns>
  <tableStyleInfo name="Have to have-style 3" showColumnStripes="0" showFirstColumn="1" showLastColumn="1" showRowStripes="1"/>
</table>
</file>

<file path=xl/tables/table14.xml><?xml version="1.0" encoding="utf-8"?>
<table xmlns="http://schemas.openxmlformats.org/spreadsheetml/2006/main" ref="K3:L16" displayName="Table_13" id="13">
  <tableColumns count="2">
    <tableColumn name="Item" id="1"/>
    <tableColumn name="Hours" id="2"/>
  </tableColumns>
  <tableStyleInfo name="Have to have-style 4" showColumnStripes="0" showFirstColumn="1" showLastColumn="1" showRowStripes="1"/>
</table>
</file>

<file path=xl/tables/table15.xml><?xml version="1.0" encoding="utf-8"?>
<table xmlns="http://schemas.openxmlformats.org/spreadsheetml/2006/main" ref="B3:F16" displayName="Table_15" id="15">
  <tableColumns count="5">
    <tableColumn name="Item" id="1"/>
    <tableColumn name="Wireframes" id="2"/>
    <tableColumn name="Mockups" id="3"/>
    <tableColumn name="Development" id="4"/>
    <tableColumn name="Subtotal" id="5"/>
  </tableColumns>
  <tableStyleInfo name="Have to have-style 5" showColumnStripes="0" showFirstColumn="1" showLastColumn="1" showRowStripes="1"/>
</table>
</file>

<file path=xl/tables/table2.xml><?xml version="1.0" encoding="utf-8"?>
<table xmlns="http://schemas.openxmlformats.org/spreadsheetml/2006/main" ref="K3:L16" displayName="Table_2" id="2">
  <tableColumns count="2">
    <tableColumn name="Item" id="1"/>
    <tableColumn name="Hours" id="2"/>
  </tableColumns>
  <tableStyleInfo name="Love-style 2" showColumnStripes="0" showFirstColumn="1" showLastColumn="1" showRowStripes="1"/>
</table>
</file>

<file path=xl/tables/table3.xml><?xml version="1.0" encoding="utf-8"?>
<table xmlns="http://schemas.openxmlformats.org/spreadsheetml/2006/main" ref="B3:F16" displayName="Table_3" id="3">
  <tableColumns count="5">
    <tableColumn name="Item" id="1"/>
    <tableColumn name="Wireframes" id="2"/>
    <tableColumn name="Mockups" id="3"/>
    <tableColumn name="Development" id="4"/>
    <tableColumn name="Subtotal" id="5"/>
  </tableColumns>
  <tableStyleInfo name="Love-style 3" showColumnStripes="0" showFirstColumn="1" showLastColumn="1" showRowStripes="1"/>
</table>
</file>

<file path=xl/tables/table4.xml><?xml version="1.0" encoding="utf-8"?>
<table xmlns="http://schemas.openxmlformats.org/spreadsheetml/2006/main" headerRowCount="0" ref="E17:F19" displayName="Table_4" id="4">
  <tableColumns count="2">
    <tableColumn name="Buffer" id="1"/>
    <tableColumn name="Column2" id="2"/>
  </tableColumns>
  <tableStyleInfo name="Love-style 4" showColumnStripes="0" showFirstColumn="1" showLastColumn="1" showRowStripes="1"/>
</table>
</file>

<file path=xl/tables/table5.xml><?xml version="1.0" encoding="utf-8"?>
<table xmlns="http://schemas.openxmlformats.org/spreadsheetml/2006/main" ref="B22:C27" displayName="Table_5" id="5">
  <tableColumns count="2">
    <tableColumn name="Item" id="1"/>
    <tableColumn name="Hours" id="2"/>
  </tableColumns>
  <tableStyleInfo name="Love-style 5" showColumnStripes="0" showFirstColumn="1" showLastColumn="1" showRowStripes="1"/>
</table>
</file>

<file path=xl/tables/table6.xml><?xml version="1.0" encoding="utf-8"?>
<table xmlns="http://schemas.openxmlformats.org/spreadsheetml/2006/main" ref="B3:F16" displayName="Table_6" id="7">
  <tableColumns count="5">
    <tableColumn name="Item" id="1"/>
    <tableColumn name="Wireframes" id="2"/>
    <tableColumn name="Mockups" id="3"/>
    <tableColumn name="Development" id="4"/>
    <tableColumn name="Subtotal" id="5"/>
  </tableColumns>
  <tableStyleInfo name="Want-style" showColumnStripes="0" showFirstColumn="1" showLastColumn="1" showRowStripes="1"/>
</table>
</file>

<file path=xl/tables/table7.xml><?xml version="1.0" encoding="utf-8"?>
<table xmlns="http://schemas.openxmlformats.org/spreadsheetml/2006/main" ref="B22:C27" displayName="Table_8" id="9">
  <tableColumns count="2">
    <tableColumn name="Item" id="1"/>
    <tableColumn name="Hours" id="2"/>
  </tableColumns>
  <tableStyleInfo name="Want-style 2" showColumnStripes="0" showFirstColumn="1" showLastColumn="1" showRowStripes="1"/>
</table>
</file>

<file path=xl/tables/table8.xml><?xml version="1.0" encoding="utf-8"?>
<table xmlns="http://schemas.openxmlformats.org/spreadsheetml/2006/main" ref="K3:L16" displayName="Table_10" id="10">
  <tableColumns count="2">
    <tableColumn name="Item" id="1"/>
    <tableColumn name="Hours" id="2"/>
  </tableColumns>
  <tableStyleInfo name="Want-style 3" showColumnStripes="0" showFirstColumn="1" showLastColumn="1" showRowStripes="1"/>
</table>
</file>

<file path=xl/tables/table9.xml><?xml version="1.0" encoding="utf-8"?>
<table xmlns="http://schemas.openxmlformats.org/spreadsheetml/2006/main" headerRowCount="0" ref="E17:F19" displayName="Table_12" id="12">
  <tableColumns count="2">
    <tableColumn name="Buffer" id="1"/>
    <tableColumn name="Column2" id="2"/>
  </tableColumns>
  <tableStyleInfo name="Want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9" Type="http://schemas.openxmlformats.org/officeDocument/2006/relationships/table" Target="../tables/table8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15.xml"/><Relationship Id="rId10" Type="http://schemas.openxmlformats.org/officeDocument/2006/relationships/table" Target="../tables/table14.xml"/><Relationship Id="rId9" Type="http://schemas.openxmlformats.org/officeDocument/2006/relationships/table" Target="../tables/table13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  <col customWidth="1" min="8" max="8" width="23.29"/>
    <col customWidth="1" min="11" max="11" width="23.14"/>
  </cols>
  <sheetData>
    <row r="2">
      <c r="B2" s="1" t="s">
        <v>0</v>
      </c>
      <c r="H2" s="1" t="s">
        <v>1</v>
      </c>
      <c r="K2" s="1" t="s">
        <v>2</v>
      </c>
    </row>
    <row r="3">
      <c r="B3" s="2" t="s">
        <v>3</v>
      </c>
      <c r="C3" s="3" t="s">
        <v>4</v>
      </c>
      <c r="D3" s="3" t="s">
        <v>5</v>
      </c>
      <c r="E3" s="3" t="s">
        <v>6</v>
      </c>
      <c r="F3" s="4" t="s">
        <v>7</v>
      </c>
      <c r="H3" s="2" t="s">
        <v>3</v>
      </c>
      <c r="I3" s="4" t="s">
        <v>8</v>
      </c>
      <c r="K3" s="2" t="s">
        <v>3</v>
      </c>
      <c r="L3" s="4" t="s">
        <v>8</v>
      </c>
    </row>
    <row r="4">
      <c r="B4" s="5" t="s">
        <v>9</v>
      </c>
      <c r="C4" s="6">
        <v>3.0</v>
      </c>
      <c r="D4" s="6">
        <v>8.0</v>
      </c>
      <c r="E4" s="6"/>
      <c r="F4" s="7">
        <f>SUM(C4:E4)</f>
        <v>11</v>
      </c>
      <c r="H4" s="5" t="s">
        <v>10</v>
      </c>
      <c r="I4" s="8">
        <v>15.0</v>
      </c>
      <c r="K4" s="5" t="s">
        <v>11</v>
      </c>
      <c r="L4" s="8">
        <v>28.0</v>
      </c>
    </row>
    <row r="5">
      <c r="B5" s="5" t="s">
        <v>12</v>
      </c>
      <c r="D5" s="6">
        <v>25.0</v>
      </c>
      <c r="F5" s="7">
        <f>SUM(C5,D5,E5)</f>
        <v>25</v>
      </c>
      <c r="H5" s="5" t="s">
        <v>13</v>
      </c>
      <c r="I5" s="8">
        <v>12.0</v>
      </c>
      <c r="K5" s="5" t="s">
        <v>14</v>
      </c>
      <c r="L5" s="9">
        <f>F18*10%</f>
        <v>27.72</v>
      </c>
    </row>
    <row r="6">
      <c r="B6" s="5" t="s">
        <v>15</v>
      </c>
      <c r="C6" s="6"/>
      <c r="D6" s="6">
        <v>5.0</v>
      </c>
      <c r="E6" s="6">
        <v>20.0</v>
      </c>
      <c r="F6" s="7">
        <f t="shared" ref="F6:F16" si="1">SUM(C6:E6)</f>
        <v>25</v>
      </c>
      <c r="H6" s="5" t="s">
        <v>16</v>
      </c>
      <c r="I6" s="8">
        <v>6.0</v>
      </c>
      <c r="K6" s="5" t="s">
        <v>17</v>
      </c>
      <c r="L6" s="8">
        <v>40.0</v>
      </c>
    </row>
    <row r="7">
      <c r="B7" s="5" t="s">
        <v>18</v>
      </c>
      <c r="E7" s="6">
        <v>20.0</v>
      </c>
      <c r="F7" s="7">
        <f t="shared" si="1"/>
        <v>20</v>
      </c>
      <c r="H7" s="5" t="s">
        <v>19</v>
      </c>
      <c r="I7" s="8">
        <v>15.0</v>
      </c>
      <c r="K7" s="10" t="s">
        <v>20</v>
      </c>
      <c r="L7" s="11">
        <v>0.1</v>
      </c>
    </row>
    <row r="8">
      <c r="B8" s="5" t="s">
        <v>10</v>
      </c>
      <c r="C8" s="6">
        <v>1.0</v>
      </c>
      <c r="D8" s="6">
        <v>3.0</v>
      </c>
      <c r="E8" s="6">
        <v>5.0</v>
      </c>
      <c r="F8" s="7">
        <f t="shared" si="1"/>
        <v>9</v>
      </c>
      <c r="H8" s="5" t="s">
        <v>21</v>
      </c>
      <c r="I8" s="8">
        <v>12.0</v>
      </c>
      <c r="K8" s="12" t="s">
        <v>22</v>
      </c>
      <c r="L8" s="13">
        <f>SUM(L4:L6)+SUM(L4:L6)*L7</f>
        <v>105.292</v>
      </c>
    </row>
    <row r="9">
      <c r="B9" s="5" t="s">
        <v>23</v>
      </c>
      <c r="C9" s="6">
        <v>10.0</v>
      </c>
      <c r="D9" s="6">
        <v>10.0</v>
      </c>
      <c r="E9" s="6">
        <v>40.0</v>
      </c>
      <c r="F9" s="7">
        <f t="shared" si="1"/>
        <v>60</v>
      </c>
      <c r="H9" s="5" t="s">
        <v>24</v>
      </c>
      <c r="I9" s="8">
        <v>18.0</v>
      </c>
      <c r="K9" s="14" t="s">
        <v>25</v>
      </c>
      <c r="L9" s="15">
        <f>L8*120</f>
        <v>12635.04</v>
      </c>
    </row>
    <row r="10">
      <c r="B10" s="5" t="s">
        <v>26</v>
      </c>
      <c r="C10" s="6">
        <v>8.0</v>
      </c>
      <c r="D10" s="6">
        <v>5.0</v>
      </c>
      <c r="E10" s="6">
        <v>5.0</v>
      </c>
      <c r="F10" s="7">
        <f t="shared" si="1"/>
        <v>18</v>
      </c>
      <c r="H10" s="5" t="s">
        <v>27</v>
      </c>
      <c r="I10" s="8">
        <v>6.0</v>
      </c>
      <c r="K10" s="16"/>
      <c r="L10" s="16"/>
    </row>
    <row r="11">
      <c r="B11" s="5" t="s">
        <v>28</v>
      </c>
      <c r="C11" s="6">
        <v>8.0</v>
      </c>
      <c r="D11" s="6">
        <v>10.0</v>
      </c>
      <c r="E11" s="6">
        <v>15.0</v>
      </c>
      <c r="F11" s="7">
        <f t="shared" si="1"/>
        <v>33</v>
      </c>
      <c r="H11" s="5" t="s">
        <v>23</v>
      </c>
      <c r="I11" s="8">
        <v>20.0</v>
      </c>
      <c r="K11" s="16"/>
      <c r="L11" s="16"/>
    </row>
    <row r="12">
      <c r="B12" s="5" t="s">
        <v>29</v>
      </c>
      <c r="C12" s="6">
        <v>2.0</v>
      </c>
      <c r="D12" s="6">
        <v>5.0</v>
      </c>
      <c r="E12" s="6">
        <v>2.0</v>
      </c>
      <c r="F12" s="7">
        <f t="shared" si="1"/>
        <v>9</v>
      </c>
      <c r="H12" s="5" t="s">
        <v>30</v>
      </c>
      <c r="I12" s="8">
        <v>6.0</v>
      </c>
      <c r="K12" s="16"/>
      <c r="L12" s="16"/>
    </row>
    <row r="13">
      <c r="B13" s="5" t="s">
        <v>31</v>
      </c>
      <c r="C13" s="6">
        <v>3.0</v>
      </c>
      <c r="D13" s="6">
        <v>3.0</v>
      </c>
      <c r="E13" s="6">
        <v>2.0</v>
      </c>
      <c r="F13" s="7">
        <f t="shared" si="1"/>
        <v>8</v>
      </c>
      <c r="H13" s="5" t="s">
        <v>32</v>
      </c>
      <c r="I13" s="8"/>
      <c r="K13" s="16"/>
      <c r="L13" s="16"/>
    </row>
    <row r="14">
      <c r="B14" s="5" t="s">
        <v>33</v>
      </c>
      <c r="C14" s="6">
        <v>1.0</v>
      </c>
      <c r="D14" s="6">
        <v>1.0</v>
      </c>
      <c r="E14" s="6">
        <v>3.0</v>
      </c>
      <c r="F14" s="7">
        <f t="shared" si="1"/>
        <v>5</v>
      </c>
      <c r="H14" s="5" t="s">
        <v>34</v>
      </c>
      <c r="I14" s="8">
        <v>3.0</v>
      </c>
      <c r="K14" s="16"/>
      <c r="L14" s="16"/>
    </row>
    <row r="15">
      <c r="B15" s="5" t="s">
        <v>21</v>
      </c>
      <c r="C15" s="6">
        <v>1.0</v>
      </c>
      <c r="D15" s="6">
        <v>3.0</v>
      </c>
      <c r="E15" s="6">
        <v>3.0</v>
      </c>
      <c r="F15" s="7">
        <f t="shared" si="1"/>
        <v>7</v>
      </c>
      <c r="H15" s="5" t="s">
        <v>35</v>
      </c>
      <c r="I15" s="8">
        <v>10.0</v>
      </c>
      <c r="K15" s="16"/>
      <c r="L15" s="16"/>
    </row>
    <row r="16">
      <c r="B16" s="17" t="s">
        <v>19</v>
      </c>
      <c r="C16" s="18">
        <v>8.0</v>
      </c>
      <c r="D16" s="18">
        <v>4.0</v>
      </c>
      <c r="E16" s="18">
        <v>10.0</v>
      </c>
      <c r="F16" s="19">
        <f t="shared" si="1"/>
        <v>22</v>
      </c>
      <c r="H16" s="17" t="s">
        <v>36</v>
      </c>
      <c r="I16" s="20">
        <v>25.0</v>
      </c>
      <c r="K16" s="16"/>
      <c r="L16" s="16"/>
    </row>
    <row r="17">
      <c r="E17" s="5" t="s">
        <v>20</v>
      </c>
      <c r="F17" s="21">
        <v>0.1</v>
      </c>
      <c r="H17" s="12" t="s">
        <v>20</v>
      </c>
      <c r="I17" s="22">
        <v>0.1</v>
      </c>
    </row>
    <row r="18">
      <c r="E18" s="5" t="s">
        <v>37</v>
      </c>
      <c r="F18" s="23">
        <f>SUM(F4:F16)+SUM(F4:F16)*F17</f>
        <v>277.2</v>
      </c>
      <c r="H18" s="12" t="s">
        <v>22</v>
      </c>
      <c r="I18" s="13">
        <f>SUM(I4:I16)+SUM(I4:I16)*I17</f>
        <v>162.8</v>
      </c>
    </row>
    <row r="19">
      <c r="E19" s="17" t="s">
        <v>25</v>
      </c>
      <c r="F19" s="24">
        <f>F18*120</f>
        <v>33264</v>
      </c>
      <c r="H19" s="14" t="s">
        <v>25</v>
      </c>
      <c r="I19" s="15">
        <f>I18*120</f>
        <v>19536</v>
      </c>
    </row>
    <row r="21">
      <c r="B21" s="1" t="s">
        <v>38</v>
      </c>
    </row>
    <row r="22">
      <c r="B22" s="2" t="s">
        <v>3</v>
      </c>
      <c r="C22" s="4" t="s">
        <v>8</v>
      </c>
    </row>
    <row r="23">
      <c r="B23" s="5" t="s">
        <v>39</v>
      </c>
      <c r="C23" s="9">
        <f>F18</f>
        <v>277.2</v>
      </c>
      <c r="D23" s="6"/>
      <c r="E23" s="6"/>
      <c r="F23" s="6"/>
      <c r="G23" s="6"/>
      <c r="H23" s="6"/>
      <c r="I23" s="6"/>
    </row>
    <row r="24">
      <c r="B24" s="5" t="s">
        <v>40</v>
      </c>
      <c r="C24" s="9">
        <f>I18</f>
        <v>162.8</v>
      </c>
    </row>
    <row r="25">
      <c r="B25" s="5" t="s">
        <v>41</v>
      </c>
      <c r="C25" s="9">
        <f>L8</f>
        <v>105.292</v>
      </c>
    </row>
    <row r="26">
      <c r="B26" s="10" t="s">
        <v>38</v>
      </c>
      <c r="C26" s="25">
        <f>SUM(C23:Z25)</f>
        <v>545.292</v>
      </c>
    </row>
    <row r="27">
      <c r="B27" s="14" t="s">
        <v>25</v>
      </c>
      <c r="C27" s="15">
        <f>C26*120</f>
        <v>65435.04</v>
      </c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  <col customWidth="1" min="8" max="8" width="23.29"/>
    <col customWidth="1" min="11" max="11" width="23.14"/>
  </cols>
  <sheetData>
    <row r="2">
      <c r="B2" s="1" t="s">
        <v>0</v>
      </c>
      <c r="H2" s="1" t="s">
        <v>1</v>
      </c>
      <c r="K2" s="1" t="s">
        <v>2</v>
      </c>
    </row>
    <row r="3">
      <c r="B3" s="2" t="s">
        <v>3</v>
      </c>
      <c r="C3" s="3" t="s">
        <v>4</v>
      </c>
      <c r="D3" s="3" t="s">
        <v>5</v>
      </c>
      <c r="E3" s="3" t="s">
        <v>6</v>
      </c>
      <c r="F3" s="4" t="s">
        <v>7</v>
      </c>
      <c r="H3" s="2" t="s">
        <v>3</v>
      </c>
      <c r="I3" s="4" t="s">
        <v>8</v>
      </c>
      <c r="K3" s="2" t="s">
        <v>3</v>
      </c>
      <c r="L3" s="4" t="s">
        <v>8</v>
      </c>
    </row>
    <row r="4">
      <c r="B4" s="5" t="s">
        <v>9</v>
      </c>
      <c r="C4" s="6">
        <v>3.0</v>
      </c>
      <c r="D4" s="6">
        <v>5.0</v>
      </c>
      <c r="E4" s="6"/>
      <c r="F4" s="7">
        <f>SUM(C4:E4)</f>
        <v>8</v>
      </c>
      <c r="H4" s="5" t="s">
        <v>10</v>
      </c>
      <c r="I4" s="8">
        <v>15.0</v>
      </c>
      <c r="K4" s="5" t="s">
        <v>11</v>
      </c>
      <c r="L4" s="8">
        <v>28.0</v>
      </c>
    </row>
    <row r="5">
      <c r="B5" s="5" t="s">
        <v>12</v>
      </c>
      <c r="D5" s="6">
        <v>20.0</v>
      </c>
      <c r="F5" s="7">
        <f>SUM(C5,D5,E5)</f>
        <v>20</v>
      </c>
      <c r="H5" s="5" t="s">
        <v>13</v>
      </c>
      <c r="I5" s="8">
        <v>12.0</v>
      </c>
      <c r="K5" s="5" t="s">
        <v>14</v>
      </c>
      <c r="L5" s="9">
        <v>0.0</v>
      </c>
    </row>
    <row r="6">
      <c r="B6" s="5" t="s">
        <v>15</v>
      </c>
      <c r="C6" s="6"/>
      <c r="D6" s="6">
        <v>10.0</v>
      </c>
      <c r="E6" s="6"/>
      <c r="F6" s="7">
        <f t="shared" ref="F6:F16" si="1">SUM(C6:E6)</f>
        <v>10</v>
      </c>
      <c r="H6" s="5" t="s">
        <v>16</v>
      </c>
      <c r="I6" s="8">
        <v>6.0</v>
      </c>
      <c r="K6" s="5" t="s">
        <v>17</v>
      </c>
      <c r="L6" s="8">
        <v>40.0</v>
      </c>
    </row>
    <row r="7">
      <c r="B7" s="5" t="s">
        <v>18</v>
      </c>
      <c r="E7" s="6">
        <v>20.0</v>
      </c>
      <c r="F7" s="7">
        <f t="shared" si="1"/>
        <v>20</v>
      </c>
      <c r="H7" s="5" t="s">
        <v>19</v>
      </c>
      <c r="I7" s="8">
        <v>15.0</v>
      </c>
      <c r="K7" s="10" t="s">
        <v>20</v>
      </c>
      <c r="L7" s="11">
        <v>0.08</v>
      </c>
    </row>
    <row r="8">
      <c r="B8" s="5" t="s">
        <v>10</v>
      </c>
      <c r="C8" s="6">
        <v>1.0</v>
      </c>
      <c r="D8" s="6">
        <v>3.0</v>
      </c>
      <c r="E8" s="6">
        <v>5.0</v>
      </c>
      <c r="F8" s="7">
        <f t="shared" si="1"/>
        <v>9</v>
      </c>
      <c r="H8" s="5" t="s">
        <v>21</v>
      </c>
      <c r="I8" s="8">
        <v>12.0</v>
      </c>
      <c r="K8" s="12" t="s">
        <v>22</v>
      </c>
      <c r="L8" s="13">
        <f>SUM(L4:L6)+SUM(L4:L6)*L7</f>
        <v>73.44</v>
      </c>
    </row>
    <row r="9">
      <c r="B9" s="5" t="s">
        <v>23</v>
      </c>
      <c r="C9" s="6">
        <v>10.0</v>
      </c>
      <c r="D9" s="6">
        <v>10.0</v>
      </c>
      <c r="E9" s="6">
        <v>40.0</v>
      </c>
      <c r="F9" s="7">
        <f t="shared" si="1"/>
        <v>60</v>
      </c>
      <c r="H9" s="5" t="s">
        <v>24</v>
      </c>
      <c r="I9" s="8">
        <v>18.0</v>
      </c>
      <c r="K9" s="14" t="s">
        <v>25</v>
      </c>
      <c r="L9" s="15">
        <f>L8*120</f>
        <v>8812.8</v>
      </c>
    </row>
    <row r="10">
      <c r="B10" s="5" t="s">
        <v>26</v>
      </c>
      <c r="C10" s="6">
        <v>8.0</v>
      </c>
      <c r="D10" s="6">
        <v>5.0</v>
      </c>
      <c r="E10" s="6">
        <v>5.0</v>
      </c>
      <c r="F10" s="7">
        <f t="shared" si="1"/>
        <v>18</v>
      </c>
      <c r="H10" s="5" t="s">
        <v>27</v>
      </c>
      <c r="I10" s="8">
        <v>6.0</v>
      </c>
      <c r="K10" s="16"/>
      <c r="L10" s="16"/>
    </row>
    <row r="11">
      <c r="B11" s="5" t="s">
        <v>28</v>
      </c>
      <c r="C11" s="6">
        <v>8.0</v>
      </c>
      <c r="D11" s="6">
        <v>10.0</v>
      </c>
      <c r="E11" s="6">
        <v>10.0</v>
      </c>
      <c r="F11" s="7">
        <f t="shared" si="1"/>
        <v>28</v>
      </c>
      <c r="H11" s="5" t="s">
        <v>23</v>
      </c>
      <c r="I11" s="8">
        <v>20.0</v>
      </c>
      <c r="K11" s="16"/>
      <c r="L11" s="16"/>
    </row>
    <row r="12">
      <c r="B12" s="5" t="s">
        <v>29</v>
      </c>
      <c r="C12" s="6">
        <v>2.0</v>
      </c>
      <c r="D12" s="6">
        <v>5.0</v>
      </c>
      <c r="E12" s="6">
        <v>2.0</v>
      </c>
      <c r="F12" s="7">
        <f t="shared" si="1"/>
        <v>9</v>
      </c>
      <c r="H12" s="5" t="s">
        <v>30</v>
      </c>
      <c r="I12" s="8">
        <v>6.0</v>
      </c>
      <c r="K12" s="16"/>
      <c r="L12" s="16"/>
    </row>
    <row r="13">
      <c r="B13" s="5" t="s">
        <v>31</v>
      </c>
      <c r="C13" s="6">
        <v>3.0</v>
      </c>
      <c r="D13" s="6">
        <v>3.0</v>
      </c>
      <c r="E13" s="6">
        <v>2.0</v>
      </c>
      <c r="F13" s="7">
        <f t="shared" si="1"/>
        <v>8</v>
      </c>
      <c r="H13" s="5" t="s">
        <v>32</v>
      </c>
      <c r="I13" s="8"/>
      <c r="K13" s="16"/>
      <c r="L13" s="16"/>
    </row>
    <row r="14">
      <c r="B14" s="5" t="s">
        <v>33</v>
      </c>
      <c r="C14" s="6">
        <v>1.0</v>
      </c>
      <c r="D14" s="6">
        <v>1.0</v>
      </c>
      <c r="E14" s="6">
        <v>3.0</v>
      </c>
      <c r="F14" s="7">
        <f t="shared" si="1"/>
        <v>5</v>
      </c>
      <c r="H14" s="5" t="s">
        <v>34</v>
      </c>
      <c r="I14" s="8">
        <v>3.0</v>
      </c>
      <c r="K14" s="16"/>
      <c r="L14" s="16"/>
    </row>
    <row r="15">
      <c r="B15" s="5" t="s">
        <v>21</v>
      </c>
      <c r="C15" s="6">
        <v>1.0</v>
      </c>
      <c r="D15" s="6">
        <v>3.0</v>
      </c>
      <c r="E15" s="6">
        <v>3.0</v>
      </c>
      <c r="F15" s="7">
        <f t="shared" si="1"/>
        <v>7</v>
      </c>
      <c r="H15" s="5" t="s">
        <v>35</v>
      </c>
      <c r="I15" s="8">
        <v>10.0</v>
      </c>
      <c r="K15" s="16"/>
      <c r="L15" s="16"/>
    </row>
    <row r="16">
      <c r="B16" s="17" t="s">
        <v>19</v>
      </c>
      <c r="C16" s="18">
        <v>6.0</v>
      </c>
      <c r="D16" s="18">
        <v>4.0</v>
      </c>
      <c r="E16" s="18">
        <v>10.0</v>
      </c>
      <c r="F16" s="19">
        <f t="shared" si="1"/>
        <v>20</v>
      </c>
      <c r="H16" s="17" t="s">
        <v>36</v>
      </c>
      <c r="I16" s="20">
        <v>25.0</v>
      </c>
      <c r="K16" s="16"/>
      <c r="L16" s="16"/>
    </row>
    <row r="17">
      <c r="E17" s="5" t="s">
        <v>20</v>
      </c>
      <c r="F17" s="21">
        <v>0.08</v>
      </c>
      <c r="H17" s="12" t="s">
        <v>20</v>
      </c>
      <c r="I17" s="22">
        <v>0.08</v>
      </c>
    </row>
    <row r="18">
      <c r="E18" s="5" t="s">
        <v>37</v>
      </c>
      <c r="F18" s="23">
        <f>SUM(F4:F16)+SUM(F4:F16)*F17</f>
        <v>239.76</v>
      </c>
      <c r="H18" s="12" t="s">
        <v>22</v>
      </c>
      <c r="I18" s="13">
        <f>SUM(I4:I16)+SUM(I4:I16)*I17</f>
        <v>159.84</v>
      </c>
    </row>
    <row r="19">
      <c r="E19" s="17" t="s">
        <v>25</v>
      </c>
      <c r="F19" s="24">
        <f>F18*120</f>
        <v>28771.2</v>
      </c>
      <c r="H19" s="14" t="s">
        <v>25</v>
      </c>
      <c r="I19" s="15">
        <f>I18*120</f>
        <v>19180.8</v>
      </c>
    </row>
    <row r="21">
      <c r="B21" s="1" t="s">
        <v>38</v>
      </c>
    </row>
    <row r="22">
      <c r="B22" s="2" t="s">
        <v>3</v>
      </c>
      <c r="C22" s="4" t="s">
        <v>8</v>
      </c>
    </row>
    <row r="23">
      <c r="B23" s="5" t="s">
        <v>39</v>
      </c>
      <c r="C23" s="9">
        <f>F18</f>
        <v>239.76</v>
      </c>
      <c r="D23" s="6"/>
      <c r="E23" s="6"/>
      <c r="F23" s="6"/>
      <c r="G23" s="6"/>
      <c r="H23" s="6"/>
      <c r="I23" s="6"/>
    </row>
    <row r="24">
      <c r="B24" s="5" t="s">
        <v>40</v>
      </c>
      <c r="C24" s="9">
        <f>I18</f>
        <v>159.84</v>
      </c>
    </row>
    <row r="25">
      <c r="B25" s="5" t="s">
        <v>41</v>
      </c>
      <c r="C25" s="9">
        <f>L8</f>
        <v>73.44</v>
      </c>
    </row>
    <row r="26">
      <c r="B26" s="10" t="s">
        <v>38</v>
      </c>
      <c r="C26" s="25">
        <f>SUM(C23:Z25)</f>
        <v>473.04</v>
      </c>
    </row>
    <row r="27">
      <c r="B27" s="14" t="s">
        <v>25</v>
      </c>
      <c r="C27" s="15">
        <f>C26*120</f>
        <v>56764.8</v>
      </c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  <col customWidth="1" min="8" max="8" width="23.29"/>
    <col customWidth="1" min="11" max="11" width="23.14"/>
  </cols>
  <sheetData>
    <row r="2">
      <c r="B2" s="1" t="s">
        <v>0</v>
      </c>
      <c r="H2" s="1" t="s">
        <v>1</v>
      </c>
      <c r="K2" s="1" t="s">
        <v>2</v>
      </c>
    </row>
    <row r="3">
      <c r="B3" s="2" t="s">
        <v>3</v>
      </c>
      <c r="C3" s="3" t="s">
        <v>4</v>
      </c>
      <c r="D3" s="3" t="s">
        <v>5</v>
      </c>
      <c r="E3" s="3" t="s">
        <v>6</v>
      </c>
      <c r="F3" s="4" t="s">
        <v>7</v>
      </c>
      <c r="H3" s="2" t="s">
        <v>3</v>
      </c>
      <c r="I3" s="4" t="s">
        <v>8</v>
      </c>
      <c r="K3" s="2" t="s">
        <v>3</v>
      </c>
      <c r="L3" s="4" t="s">
        <v>8</v>
      </c>
    </row>
    <row r="4">
      <c r="B4" s="5" t="s">
        <v>9</v>
      </c>
      <c r="C4" s="6">
        <v>3.0</v>
      </c>
      <c r="D4" s="6">
        <v>5.0</v>
      </c>
      <c r="E4" s="6"/>
      <c r="F4" s="7">
        <f>SUM(C4:E4)</f>
        <v>8</v>
      </c>
      <c r="H4" s="5" t="s">
        <v>10</v>
      </c>
      <c r="I4" s="8">
        <v>15.0</v>
      </c>
      <c r="K4" s="5" t="s">
        <v>11</v>
      </c>
      <c r="L4" s="8">
        <v>28.0</v>
      </c>
    </row>
    <row r="5">
      <c r="B5" s="5" t="s">
        <v>12</v>
      </c>
      <c r="D5" s="6">
        <v>20.0</v>
      </c>
      <c r="F5" s="7">
        <f>SUM(C5,D5,E5)</f>
        <v>20</v>
      </c>
      <c r="H5" s="5" t="s">
        <v>13</v>
      </c>
      <c r="I5" s="8">
        <v>12.0</v>
      </c>
      <c r="K5" s="5" t="s">
        <v>14</v>
      </c>
      <c r="L5" s="9">
        <v>0.0</v>
      </c>
    </row>
    <row r="6">
      <c r="B6" s="5" t="s">
        <v>15</v>
      </c>
      <c r="C6" s="6"/>
      <c r="D6" s="6">
        <v>10.0</v>
      </c>
      <c r="E6" s="6"/>
      <c r="F6" s="7">
        <f t="shared" ref="F6:F16" si="1">SUM(C6:E6)</f>
        <v>10</v>
      </c>
      <c r="H6" s="5" t="s">
        <v>16</v>
      </c>
      <c r="I6" s="8">
        <v>6.0</v>
      </c>
      <c r="K6" s="5" t="s">
        <v>17</v>
      </c>
      <c r="L6" s="8">
        <v>0.0</v>
      </c>
    </row>
    <row r="7">
      <c r="B7" s="5" t="s">
        <v>18</v>
      </c>
      <c r="E7" s="6">
        <v>20.0</v>
      </c>
      <c r="F7" s="7">
        <f t="shared" si="1"/>
        <v>20</v>
      </c>
      <c r="H7" s="5" t="s">
        <v>19</v>
      </c>
      <c r="I7" s="8">
        <v>15.0</v>
      </c>
      <c r="K7" s="10" t="s">
        <v>20</v>
      </c>
      <c r="L7" s="11">
        <v>0.05</v>
      </c>
    </row>
    <row r="8">
      <c r="B8" s="5" t="s">
        <v>10</v>
      </c>
      <c r="C8" s="6">
        <v>1.0</v>
      </c>
      <c r="D8" s="6">
        <v>3.0</v>
      </c>
      <c r="E8" s="6">
        <v>5.0</v>
      </c>
      <c r="F8" s="7">
        <f t="shared" si="1"/>
        <v>9</v>
      </c>
      <c r="H8" s="5" t="s">
        <v>21</v>
      </c>
      <c r="I8" s="8">
        <v>12.0</v>
      </c>
      <c r="K8" s="12" t="s">
        <v>22</v>
      </c>
      <c r="L8" s="13">
        <f>SUM(L4:L6)+SUM(L4:L6)*L7</f>
        <v>29.4</v>
      </c>
    </row>
    <row r="9">
      <c r="B9" s="5" t="s">
        <v>23</v>
      </c>
      <c r="C9" s="6">
        <v>10.0</v>
      </c>
      <c r="D9" s="6">
        <v>10.0</v>
      </c>
      <c r="E9" s="6">
        <v>40.0</v>
      </c>
      <c r="F9" s="7">
        <f t="shared" si="1"/>
        <v>60</v>
      </c>
      <c r="H9" s="5" t="s">
        <v>24</v>
      </c>
      <c r="I9" s="8">
        <v>18.0</v>
      </c>
      <c r="K9" s="14" t="s">
        <v>25</v>
      </c>
      <c r="L9" s="15">
        <f>L8*120</f>
        <v>3528</v>
      </c>
    </row>
    <row r="10">
      <c r="B10" s="5" t="s">
        <v>26</v>
      </c>
      <c r="C10" s="6">
        <v>8.0</v>
      </c>
      <c r="D10" s="6">
        <v>5.0</v>
      </c>
      <c r="E10" s="6">
        <v>5.0</v>
      </c>
      <c r="F10" s="7">
        <f t="shared" si="1"/>
        <v>18</v>
      </c>
      <c r="H10" s="5" t="s">
        <v>27</v>
      </c>
      <c r="I10" s="8">
        <v>6.0</v>
      </c>
      <c r="K10" s="16"/>
      <c r="L10" s="16"/>
    </row>
    <row r="11">
      <c r="B11" s="5" t="s">
        <v>28</v>
      </c>
      <c r="C11" s="6">
        <v>8.0</v>
      </c>
      <c r="D11" s="6">
        <v>10.0</v>
      </c>
      <c r="E11" s="6">
        <v>10.0</v>
      </c>
      <c r="F11" s="7">
        <f t="shared" si="1"/>
        <v>28</v>
      </c>
      <c r="H11" s="5" t="s">
        <v>23</v>
      </c>
      <c r="I11" s="8">
        <v>20.0</v>
      </c>
      <c r="K11" s="16"/>
      <c r="L11" s="16"/>
    </row>
    <row r="12">
      <c r="B12" s="5" t="s">
        <v>29</v>
      </c>
      <c r="C12" s="6">
        <v>2.0</v>
      </c>
      <c r="D12" s="6">
        <v>5.0</v>
      </c>
      <c r="E12" s="6">
        <v>2.0</v>
      </c>
      <c r="F12" s="7">
        <f t="shared" si="1"/>
        <v>9</v>
      </c>
      <c r="H12" s="5" t="s">
        <v>30</v>
      </c>
      <c r="I12" s="8">
        <v>6.0</v>
      </c>
      <c r="K12" s="16"/>
      <c r="L12" s="16"/>
    </row>
    <row r="13">
      <c r="B13" s="5" t="s">
        <v>31</v>
      </c>
      <c r="C13" s="6">
        <v>3.0</v>
      </c>
      <c r="D13" s="6">
        <v>3.0</v>
      </c>
      <c r="E13" s="6">
        <v>2.0</v>
      </c>
      <c r="F13" s="7">
        <f t="shared" si="1"/>
        <v>8</v>
      </c>
      <c r="H13" s="5" t="s">
        <v>32</v>
      </c>
      <c r="I13" s="8"/>
      <c r="K13" s="16"/>
      <c r="L13" s="16"/>
    </row>
    <row r="14">
      <c r="B14" s="5" t="s">
        <v>33</v>
      </c>
      <c r="C14" s="6">
        <v>1.0</v>
      </c>
      <c r="D14" s="6">
        <v>1.0</v>
      </c>
      <c r="E14" s="6">
        <v>3.0</v>
      </c>
      <c r="F14" s="7">
        <f t="shared" si="1"/>
        <v>5</v>
      </c>
      <c r="H14" s="5" t="s">
        <v>34</v>
      </c>
      <c r="I14" s="8">
        <v>3.0</v>
      </c>
      <c r="K14" s="16"/>
      <c r="L14" s="16"/>
    </row>
    <row r="15">
      <c r="B15" s="5" t="s">
        <v>21</v>
      </c>
      <c r="C15" s="6">
        <v>1.0</v>
      </c>
      <c r="D15" s="6">
        <v>3.0</v>
      </c>
      <c r="E15" s="6">
        <v>3.0</v>
      </c>
      <c r="F15" s="7">
        <f t="shared" si="1"/>
        <v>7</v>
      </c>
      <c r="H15" s="5" t="s">
        <v>35</v>
      </c>
      <c r="I15" s="8">
        <v>10.0</v>
      </c>
      <c r="K15" s="16"/>
      <c r="L15" s="16"/>
    </row>
    <row r="16">
      <c r="B16" s="17" t="s">
        <v>19</v>
      </c>
      <c r="C16" s="18">
        <v>6.0</v>
      </c>
      <c r="D16" s="18">
        <v>4.0</v>
      </c>
      <c r="E16" s="18">
        <v>10.0</v>
      </c>
      <c r="F16" s="19">
        <f t="shared" si="1"/>
        <v>20</v>
      </c>
      <c r="H16" s="17" t="s">
        <v>36</v>
      </c>
      <c r="I16" s="20">
        <v>25.0</v>
      </c>
      <c r="K16" s="16"/>
      <c r="L16" s="16"/>
    </row>
    <row r="17">
      <c r="E17" s="5" t="s">
        <v>20</v>
      </c>
      <c r="F17" s="21">
        <v>0.05</v>
      </c>
      <c r="H17" s="12" t="s">
        <v>20</v>
      </c>
      <c r="I17" s="22">
        <v>0.05</v>
      </c>
    </row>
    <row r="18">
      <c r="E18" s="5" t="s">
        <v>37</v>
      </c>
      <c r="F18" s="23">
        <f>SUM(F4:F16)+SUM(F4:F16)*F17</f>
        <v>233.1</v>
      </c>
      <c r="H18" s="12" t="s">
        <v>22</v>
      </c>
      <c r="I18" s="13">
        <f>SUM(I4:I16)+SUM(I4:I16)*I17</f>
        <v>155.4</v>
      </c>
    </row>
    <row r="19">
      <c r="E19" s="17" t="s">
        <v>25</v>
      </c>
      <c r="F19" s="24">
        <f>F18*120</f>
        <v>27972</v>
      </c>
      <c r="H19" s="14" t="s">
        <v>25</v>
      </c>
      <c r="I19" s="15">
        <f>I18*120</f>
        <v>18648</v>
      </c>
    </row>
    <row r="21">
      <c r="B21" s="1" t="s">
        <v>38</v>
      </c>
    </row>
    <row r="22">
      <c r="B22" s="2" t="s">
        <v>3</v>
      </c>
      <c r="C22" s="4" t="s">
        <v>8</v>
      </c>
    </row>
    <row r="23">
      <c r="B23" s="5" t="s">
        <v>39</v>
      </c>
      <c r="C23" s="9">
        <f>F18</f>
        <v>233.1</v>
      </c>
      <c r="D23" s="6"/>
      <c r="E23" s="6"/>
      <c r="F23" s="6"/>
      <c r="G23" s="6"/>
      <c r="H23" s="6"/>
      <c r="I23" s="6"/>
    </row>
    <row r="24">
      <c r="B24" s="5" t="s">
        <v>40</v>
      </c>
      <c r="C24" s="9">
        <f>I18</f>
        <v>155.4</v>
      </c>
    </row>
    <row r="25">
      <c r="B25" s="5" t="s">
        <v>41</v>
      </c>
      <c r="C25" s="9">
        <f>L8</f>
        <v>29.4</v>
      </c>
    </row>
    <row r="26">
      <c r="B26" s="10" t="s">
        <v>38</v>
      </c>
      <c r="C26" s="25">
        <f>SUM(C23:Z25)</f>
        <v>417.9</v>
      </c>
    </row>
    <row r="27">
      <c r="B27" s="14" t="s">
        <v>25</v>
      </c>
      <c r="C27" s="15">
        <f>C26*120</f>
        <v>50148</v>
      </c>
    </row>
  </sheetData>
  <drawing r:id="rId1"/>
  <tableParts count="5">
    <tablePart r:id="rId7"/>
    <tablePart r:id="rId8"/>
    <tablePart r:id="rId9"/>
    <tablePart r:id="rId10"/>
    <tablePart r:id="rId11"/>
  </tableParts>
</worksheet>
</file>