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S:\Reference\Duct Sizing\"/>
    </mc:Choice>
  </mc:AlternateContent>
  <xr:revisionPtr revIDLastSave="0" documentId="13_ncr:1_{0699D324-DAD6-40DF-A545-E56C414F8751}" xr6:coauthVersionLast="47" xr6:coauthVersionMax="47" xr10:uidLastSave="{00000000-0000-0000-0000-000000000000}"/>
  <bookViews>
    <workbookView xWindow="57480" yWindow="-120" windowWidth="57840" windowHeight="23520" xr2:uid="{00000000-000D-0000-FFFF-FFFF00000000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C23" i="1" l="1"/>
  <c r="B23" i="1"/>
  <c r="C24" i="1"/>
  <c r="B2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7" i="1"/>
  <c r="C25" i="1" l="1"/>
  <c r="B25" i="1"/>
  <c r="B26" i="1"/>
  <c r="C26" i="1"/>
  <c r="B2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" i="1"/>
  <c r="B27" i="1" l="1"/>
  <c r="C27" i="1"/>
  <c r="BH5" i="1"/>
  <c r="BI5" i="1"/>
  <c r="BH4" i="1"/>
  <c r="BI4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C37" i="1" l="1"/>
  <c r="B37" i="1"/>
  <c r="B38" i="1" l="1"/>
  <c r="C38" i="1"/>
  <c r="C39" i="1" l="1"/>
  <c r="B39" i="1"/>
  <c r="C40" i="1" l="1"/>
  <c r="B40" i="1"/>
  <c r="B41" i="1" l="1"/>
  <c r="C41" i="1"/>
  <c r="B42" i="1" l="1"/>
  <c r="C42" i="1"/>
  <c r="B43" i="1" l="1"/>
  <c r="C43" i="1"/>
  <c r="C44" i="1" l="1"/>
  <c r="B44" i="1"/>
</calcChain>
</file>

<file path=xl/sharedStrings.xml><?xml version="1.0" encoding="utf-8"?>
<sst xmlns="http://schemas.openxmlformats.org/spreadsheetml/2006/main" count="9" uniqueCount="9">
  <si>
    <t>CFM</t>
  </si>
  <si>
    <t>feet per minute</t>
  </si>
  <si>
    <t>inches water gage per 100-feet of duct</t>
  </si>
  <si>
    <t>Velocity based duct diameter (inches)</t>
  </si>
  <si>
    <t>Round Duct Sizing Calculator</t>
  </si>
  <si>
    <t>Velocity =</t>
  </si>
  <si>
    <t>Friction rate =</t>
  </si>
  <si>
    <t>Friction based duct diameter (inches)</t>
  </si>
  <si>
    <t>Red font represents user-input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</si>
</sst>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Duct Size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2953435954677"/>
          <c:y val="8.9826544533229385E-2"/>
          <c:w val="0.8788452514249665"/>
          <c:h val="0.84117461101809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Velocity based duct diameter (inches)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Sheet1!$A$7:$A$22</c:f>
              <c:numCache>
                <c:formatCode>General</c:formatCode>
                <c:ptCount val="16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</c:numCache>
            </c:numRef>
          </c:xVal>
          <c:yVal>
            <c:numRef>
              <c:f>Sheet1!$B$7:$B$22</c:f>
              <c:numCache>
                <c:formatCode>General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25-4867-A1F3-1058B722ACD0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Friction based duct diameter (inches)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Sheet1!$A$7:$A$22</c:f>
              <c:numCache>
                <c:formatCode>General</c:formatCode>
                <c:ptCount val="16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</c:numCache>
            </c:numRef>
          </c:xVal>
          <c:yVal>
            <c:numRef>
              <c:f>Sheet1!$C$7:$C$22</c:f>
              <c:numCache>
                <c:formatCode>General</c:formatCode>
                <c:ptCount val="16"/>
                <c:pt idx="0">
                  <c:v>6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25-4867-A1F3-1058B722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97776"/>
        <c:axId val="2079560128"/>
      </c:scatterChart>
      <c:valAx>
        <c:axId val="28529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60128"/>
        <c:crosses val="autoZero"/>
        <c:crossBetween val="midCat"/>
        <c:majorUnit val="2000"/>
      </c:valAx>
      <c:valAx>
        <c:axId val="20795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Duct</a:t>
                </a:r>
                <a:r>
                  <a:rPr lang="en-US" baseline="0"/>
                  <a:t> dia in inches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9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62072880191409"/>
          <c:y val="0.8219057542773045"/>
          <c:w val="0.21383857389424257"/>
          <c:h val="6.577711210382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</xdr:colOff>
      <xdr:row>5</xdr:row>
      <xdr:rowOff>285750</xdr:rowOff>
    </xdr:from>
    <xdr:to>
      <xdr:col>19</xdr:col>
      <xdr:colOff>436880</xdr:colOff>
      <xdr:row>40</xdr:row>
      <xdr:rowOff>96520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4"/>
  <sheetViews>
    <sheetView tabSelected="1" zoomScaleNormal="100" workbookViewId="0">
      <selection activeCell="X29" sqref="X29"/>
    </sheetView>
  </sheetViews>
  <sheetFormatPr defaultRowHeight="14.4" x14ac:dyDescent="0.55000000000000004"/>
  <cols>
    <col min="1" max="1" width="14.89453125" customWidth="1"/>
    <col min="2" max="2" width="15.68359375" customWidth="1"/>
    <col min="3" max="3" width="13.20703125" customWidth="1"/>
  </cols>
  <sheetData>
    <row r="1" spans="1:61" ht="18.3" x14ac:dyDescent="0.7">
      <c r="A1" s="2" t="s">
        <v>4</v>
      </c>
    </row>
    <row r="2" spans="1:61" x14ac:dyDescent="0.55000000000000004">
      <c r="A2" s="6" t="s">
        <v>8</v>
      </c>
      <c r="BH2">
        <v>29500</v>
      </c>
      <c r="BI2">
        <v>30000</v>
      </c>
    </row>
    <row r="3" spans="1:61" x14ac:dyDescent="0.55000000000000004">
      <c r="A3" s="6"/>
    </row>
    <row r="4" spans="1:61" x14ac:dyDescent="0.55000000000000004">
      <c r="A4" s="5" t="s">
        <v>5</v>
      </c>
      <c r="B4">
        <v>2500</v>
      </c>
      <c r="C4" s="1" t="s">
        <v>1</v>
      </c>
      <c r="BH4" t="e">
        <f>EVEN(SQRT((BH2/#REF!)/3.14)*12*2)</f>
        <v>#REF!</v>
      </c>
      <c r="BI4" t="e">
        <f>EVEN(SQRT((BI2/#REF!)/3.14)*12*2)</f>
        <v>#REF!</v>
      </c>
    </row>
    <row r="5" spans="1:61" x14ac:dyDescent="0.55000000000000004">
      <c r="A5" s="5" t="s">
        <v>6</v>
      </c>
      <c r="B5">
        <v>0.15</v>
      </c>
      <c r="C5" s="1" t="s">
        <v>2</v>
      </c>
      <c r="BH5">
        <f t="shared" ref="BH5:BI5" si="0">EVEN((((0.109136*BH2^1.9)/0.2))^(1/5.02))</f>
        <v>44</v>
      </c>
      <c r="BI5">
        <f t="shared" si="0"/>
        <v>44</v>
      </c>
    </row>
    <row r="6" spans="1:61" ht="43.2" x14ac:dyDescent="0.55000000000000004">
      <c r="A6" s="3" t="s">
        <v>0</v>
      </c>
      <c r="B6" s="4" t="s">
        <v>3</v>
      </c>
      <c r="C6" s="4" t="s">
        <v>7</v>
      </c>
    </row>
    <row r="7" spans="1:61" x14ac:dyDescent="0.55000000000000004">
      <c r="A7" s="6">
        <v>100</v>
      </c>
      <c r="B7">
        <f>EVEN(SQRT((A7/$B$4)/3.14)*12*2)</f>
        <v>4</v>
      </c>
      <c r="C7">
        <f>EVEN((((0.109136*A7^1.9)/$B$5))^(1/5.02))</f>
        <v>6</v>
      </c>
    </row>
    <row r="8" spans="1:61" x14ac:dyDescent="0.55000000000000004">
      <c r="A8" s="6">
        <f>500+A7</f>
        <v>600</v>
      </c>
      <c r="B8">
        <f t="shared" ref="B8:B22" si="1">EVEN(SQRT((A8/$B$4)/3.14)*12*2)</f>
        <v>8</v>
      </c>
      <c r="C8">
        <f t="shared" ref="C8:C22" si="2">EVEN((((0.109136*A8^1.9)/$B$5))^(1/5.02))</f>
        <v>12</v>
      </c>
    </row>
    <row r="9" spans="1:61" x14ac:dyDescent="0.55000000000000004">
      <c r="A9" s="6">
        <f t="shared" ref="A9:A44" si="3">500+A8</f>
        <v>1100</v>
      </c>
      <c r="B9">
        <f t="shared" si="1"/>
        <v>10</v>
      </c>
      <c r="C9">
        <f t="shared" si="2"/>
        <v>14</v>
      </c>
    </row>
    <row r="10" spans="1:61" x14ac:dyDescent="0.55000000000000004">
      <c r="A10" s="6">
        <f t="shared" si="3"/>
        <v>1600</v>
      </c>
      <c r="B10">
        <f t="shared" si="1"/>
        <v>12</v>
      </c>
      <c r="C10">
        <f t="shared" si="2"/>
        <v>16</v>
      </c>
    </row>
    <row r="11" spans="1:61" x14ac:dyDescent="0.55000000000000004">
      <c r="A11" s="6">
        <f t="shared" si="3"/>
        <v>2100</v>
      </c>
      <c r="B11">
        <f t="shared" si="1"/>
        <v>14</v>
      </c>
      <c r="C11">
        <f t="shared" si="2"/>
        <v>18</v>
      </c>
    </row>
    <row r="12" spans="1:61" x14ac:dyDescent="0.55000000000000004">
      <c r="A12" s="6">
        <f t="shared" si="3"/>
        <v>2600</v>
      </c>
      <c r="B12">
        <f t="shared" si="1"/>
        <v>14</v>
      </c>
      <c r="C12">
        <f t="shared" si="2"/>
        <v>20</v>
      </c>
    </row>
    <row r="13" spans="1:61" x14ac:dyDescent="0.55000000000000004">
      <c r="A13" s="6">
        <f t="shared" si="3"/>
        <v>3100</v>
      </c>
      <c r="B13">
        <f t="shared" si="1"/>
        <v>16</v>
      </c>
      <c r="C13">
        <f t="shared" si="2"/>
        <v>20</v>
      </c>
    </row>
    <row r="14" spans="1:61" x14ac:dyDescent="0.55000000000000004">
      <c r="A14" s="6">
        <f t="shared" si="3"/>
        <v>3600</v>
      </c>
      <c r="B14">
        <f t="shared" si="1"/>
        <v>18</v>
      </c>
      <c r="C14">
        <f t="shared" si="2"/>
        <v>22</v>
      </c>
    </row>
    <row r="15" spans="1:61" x14ac:dyDescent="0.55000000000000004">
      <c r="A15" s="6">
        <f t="shared" si="3"/>
        <v>4100</v>
      </c>
      <c r="B15">
        <f t="shared" si="1"/>
        <v>18</v>
      </c>
      <c r="C15">
        <f t="shared" si="2"/>
        <v>22</v>
      </c>
    </row>
    <row r="16" spans="1:61" x14ac:dyDescent="0.55000000000000004">
      <c r="A16" s="6">
        <f t="shared" si="3"/>
        <v>4600</v>
      </c>
      <c r="B16">
        <f t="shared" si="1"/>
        <v>20</v>
      </c>
      <c r="C16">
        <f t="shared" si="2"/>
        <v>24</v>
      </c>
    </row>
    <row r="17" spans="1:3" x14ac:dyDescent="0.55000000000000004">
      <c r="A17" s="6">
        <f t="shared" si="3"/>
        <v>5100</v>
      </c>
      <c r="B17">
        <f t="shared" si="1"/>
        <v>20</v>
      </c>
      <c r="C17">
        <f t="shared" si="2"/>
        <v>24</v>
      </c>
    </row>
    <row r="18" spans="1:3" x14ac:dyDescent="0.55000000000000004">
      <c r="A18" s="6">
        <f t="shared" si="3"/>
        <v>5600</v>
      </c>
      <c r="B18">
        <f t="shared" si="1"/>
        <v>22</v>
      </c>
      <c r="C18">
        <f t="shared" si="2"/>
        <v>26</v>
      </c>
    </row>
    <row r="19" spans="1:3" x14ac:dyDescent="0.55000000000000004">
      <c r="A19" s="6">
        <f t="shared" si="3"/>
        <v>6100</v>
      </c>
      <c r="B19">
        <f t="shared" si="1"/>
        <v>22</v>
      </c>
      <c r="C19">
        <f t="shared" si="2"/>
        <v>26</v>
      </c>
    </row>
    <row r="20" spans="1:3" x14ac:dyDescent="0.55000000000000004">
      <c r="A20" s="6">
        <f t="shared" si="3"/>
        <v>6600</v>
      </c>
      <c r="B20">
        <f t="shared" si="1"/>
        <v>24</v>
      </c>
      <c r="C20">
        <f t="shared" si="2"/>
        <v>28</v>
      </c>
    </row>
    <row r="21" spans="1:3" x14ac:dyDescent="0.55000000000000004">
      <c r="A21" s="6">
        <f t="shared" si="3"/>
        <v>7100</v>
      </c>
      <c r="B21">
        <f t="shared" si="1"/>
        <v>24</v>
      </c>
      <c r="C21">
        <f t="shared" si="2"/>
        <v>28</v>
      </c>
    </row>
    <row r="22" spans="1:3" x14ac:dyDescent="0.55000000000000004">
      <c r="A22" s="6">
        <f t="shared" si="3"/>
        <v>7600</v>
      </c>
      <c r="B22">
        <f t="shared" si="1"/>
        <v>24</v>
      </c>
      <c r="C22">
        <f t="shared" si="2"/>
        <v>28</v>
      </c>
    </row>
    <row r="23" spans="1:3" x14ac:dyDescent="0.55000000000000004">
      <c r="A23" s="6">
        <f t="shared" si="3"/>
        <v>8100</v>
      </c>
      <c r="B23">
        <f t="shared" ref="B23:B35" si="4">EVEN(SQRT((A23/$B$4)/3.14)*12*2)</f>
        <v>26</v>
      </c>
      <c r="C23">
        <f t="shared" ref="C23:C35" si="5">EVEN((((0.109136*A23^1.9)/$B$5))^(1/5.02))</f>
        <v>30</v>
      </c>
    </row>
    <row r="24" spans="1:3" x14ac:dyDescent="0.55000000000000004">
      <c r="A24" s="6">
        <f t="shared" si="3"/>
        <v>8600</v>
      </c>
      <c r="B24">
        <f t="shared" si="4"/>
        <v>26</v>
      </c>
      <c r="C24">
        <f t="shared" si="5"/>
        <v>30</v>
      </c>
    </row>
    <row r="25" spans="1:3" x14ac:dyDescent="0.55000000000000004">
      <c r="A25" s="6">
        <f t="shared" si="3"/>
        <v>9100</v>
      </c>
      <c r="B25">
        <f t="shared" si="4"/>
        <v>26</v>
      </c>
      <c r="C25">
        <f t="shared" si="5"/>
        <v>30</v>
      </c>
    </row>
    <row r="26" spans="1:3" x14ac:dyDescent="0.55000000000000004">
      <c r="A26" s="6">
        <f t="shared" si="3"/>
        <v>9600</v>
      </c>
      <c r="B26">
        <f t="shared" si="4"/>
        <v>28</v>
      </c>
      <c r="C26">
        <f t="shared" si="5"/>
        <v>32</v>
      </c>
    </row>
    <row r="27" spans="1:3" x14ac:dyDescent="0.55000000000000004">
      <c r="A27" s="6">
        <f t="shared" si="3"/>
        <v>10100</v>
      </c>
      <c r="B27">
        <f t="shared" si="4"/>
        <v>28</v>
      </c>
      <c r="C27">
        <f t="shared" si="5"/>
        <v>32</v>
      </c>
    </row>
    <row r="28" spans="1:3" x14ac:dyDescent="0.55000000000000004">
      <c r="A28" s="6">
        <f t="shared" si="3"/>
        <v>10600</v>
      </c>
      <c r="B28">
        <f t="shared" si="4"/>
        <v>28</v>
      </c>
      <c r="C28">
        <f t="shared" si="5"/>
        <v>32</v>
      </c>
    </row>
    <row r="29" spans="1:3" x14ac:dyDescent="0.55000000000000004">
      <c r="A29" s="6">
        <f t="shared" si="3"/>
        <v>11100</v>
      </c>
      <c r="B29">
        <f t="shared" si="4"/>
        <v>30</v>
      </c>
      <c r="C29">
        <f t="shared" si="5"/>
        <v>32</v>
      </c>
    </row>
    <row r="30" spans="1:3" x14ac:dyDescent="0.55000000000000004">
      <c r="A30" s="6">
        <f t="shared" si="3"/>
        <v>11600</v>
      </c>
      <c r="B30">
        <f t="shared" si="4"/>
        <v>30</v>
      </c>
      <c r="C30">
        <f t="shared" si="5"/>
        <v>34</v>
      </c>
    </row>
    <row r="31" spans="1:3" x14ac:dyDescent="0.55000000000000004">
      <c r="A31" s="6">
        <f t="shared" si="3"/>
        <v>12100</v>
      </c>
      <c r="B31">
        <f t="shared" si="4"/>
        <v>30</v>
      </c>
      <c r="C31">
        <f t="shared" si="5"/>
        <v>34</v>
      </c>
    </row>
    <row r="32" spans="1:3" x14ac:dyDescent="0.55000000000000004">
      <c r="A32" s="6">
        <f t="shared" si="3"/>
        <v>12600</v>
      </c>
      <c r="B32">
        <f t="shared" si="4"/>
        <v>32</v>
      </c>
      <c r="C32">
        <f t="shared" si="5"/>
        <v>34</v>
      </c>
    </row>
    <row r="33" spans="1:3" x14ac:dyDescent="0.55000000000000004">
      <c r="A33" s="6">
        <f t="shared" si="3"/>
        <v>13100</v>
      </c>
      <c r="B33">
        <f t="shared" si="4"/>
        <v>32</v>
      </c>
      <c r="C33">
        <f t="shared" si="5"/>
        <v>34</v>
      </c>
    </row>
    <row r="34" spans="1:3" x14ac:dyDescent="0.55000000000000004">
      <c r="A34" s="6">
        <f t="shared" si="3"/>
        <v>13600</v>
      </c>
      <c r="B34">
        <f t="shared" si="4"/>
        <v>32</v>
      </c>
      <c r="C34">
        <f t="shared" si="5"/>
        <v>36</v>
      </c>
    </row>
    <row r="35" spans="1:3" x14ac:dyDescent="0.55000000000000004">
      <c r="A35" s="6">
        <f t="shared" si="3"/>
        <v>14100</v>
      </c>
      <c r="B35">
        <f t="shared" si="4"/>
        <v>34</v>
      </c>
      <c r="C35">
        <f t="shared" si="5"/>
        <v>36</v>
      </c>
    </row>
    <row r="36" spans="1:3" x14ac:dyDescent="0.55000000000000004">
      <c r="A36" s="6">
        <f t="shared" si="3"/>
        <v>14600</v>
      </c>
      <c r="B36">
        <f t="shared" ref="B36:B41" si="6">EVEN(SQRT((A36/$B$4)/3.14)*12*2)</f>
        <v>34</v>
      </c>
      <c r="C36">
        <f t="shared" ref="C36:C41" si="7">EVEN((((0.109136*A36^1.9)/$B$5))^(1/5.02))</f>
        <v>36</v>
      </c>
    </row>
    <row r="37" spans="1:3" x14ac:dyDescent="0.55000000000000004">
      <c r="A37" s="6">
        <f t="shared" si="3"/>
        <v>15100</v>
      </c>
      <c r="B37">
        <f t="shared" si="6"/>
        <v>34</v>
      </c>
      <c r="C37">
        <f t="shared" si="7"/>
        <v>36</v>
      </c>
    </row>
    <row r="38" spans="1:3" x14ac:dyDescent="0.55000000000000004">
      <c r="A38" s="6">
        <f t="shared" si="3"/>
        <v>15600</v>
      </c>
      <c r="B38">
        <f t="shared" si="6"/>
        <v>34</v>
      </c>
      <c r="C38">
        <f t="shared" si="7"/>
        <v>38</v>
      </c>
    </row>
    <row r="39" spans="1:3" x14ac:dyDescent="0.55000000000000004">
      <c r="A39" s="6">
        <f t="shared" si="3"/>
        <v>16100</v>
      </c>
      <c r="B39">
        <f t="shared" si="6"/>
        <v>36</v>
      </c>
      <c r="C39">
        <f t="shared" si="7"/>
        <v>38</v>
      </c>
    </row>
    <row r="40" spans="1:3" x14ac:dyDescent="0.55000000000000004">
      <c r="A40" s="6">
        <f t="shared" si="3"/>
        <v>16600</v>
      </c>
      <c r="B40">
        <f t="shared" si="6"/>
        <v>36</v>
      </c>
      <c r="C40">
        <f t="shared" si="7"/>
        <v>38</v>
      </c>
    </row>
    <row r="41" spans="1:3" x14ac:dyDescent="0.55000000000000004">
      <c r="A41" s="6">
        <f t="shared" si="3"/>
        <v>17100</v>
      </c>
      <c r="B41">
        <f t="shared" si="6"/>
        <v>36</v>
      </c>
      <c r="C41">
        <f t="shared" si="7"/>
        <v>38</v>
      </c>
    </row>
    <row r="42" spans="1:3" x14ac:dyDescent="0.55000000000000004">
      <c r="A42" s="6">
        <f t="shared" si="3"/>
        <v>17600</v>
      </c>
      <c r="B42">
        <f t="shared" ref="B42:B44" si="8">EVEN(SQRT((A42/$B$4)/3.14)*12*2)</f>
        <v>36</v>
      </c>
      <c r="C42">
        <f t="shared" ref="C42:C44" si="9">EVEN((((0.109136*A42^1.9)/$B$5))^(1/5.02))</f>
        <v>38</v>
      </c>
    </row>
    <row r="43" spans="1:3" x14ac:dyDescent="0.55000000000000004">
      <c r="A43" s="6">
        <f t="shared" si="3"/>
        <v>18100</v>
      </c>
      <c r="B43">
        <f t="shared" si="8"/>
        <v>38</v>
      </c>
      <c r="C43">
        <f t="shared" si="9"/>
        <v>40</v>
      </c>
    </row>
    <row r="44" spans="1:3" x14ac:dyDescent="0.55000000000000004">
      <c r="A44" s="6">
        <f t="shared" si="3"/>
        <v>18600</v>
      </c>
      <c r="B44">
        <f t="shared" si="8"/>
        <v>38</v>
      </c>
      <c r="C44">
        <f t="shared" si="9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kotecha</dc:creator>
  <cp:lastModifiedBy>Sargon Ishaya</cp:lastModifiedBy>
  <dcterms:created xsi:type="dcterms:W3CDTF">2016-04-14T22:01:38Z</dcterms:created>
  <dcterms:modified xsi:type="dcterms:W3CDTF">2025-05-28T21:00:55Z</dcterms:modified>
</cp:coreProperties>
</file>