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livelancsac-my.sharepoint.com/personal/slatera6_lancaster_ac_uk/Documents/Chapter - Sierra Leone/Data/"/>
    </mc:Choice>
  </mc:AlternateContent>
  <xr:revisionPtr revIDLastSave="12" documentId="13_ncr:1_{AD053D78-193D-F148-818C-1842E40826B1}" xr6:coauthVersionLast="47" xr6:coauthVersionMax="47" xr10:uidLastSave="{6B66516C-67B4-4D59-BA10-8119A56D8999}"/>
  <bookViews>
    <workbookView xWindow="28680" yWindow="-120" windowWidth="29040" windowHeight="15840" activeTab="2" xr2:uid="{58A68EBD-8BB8-4144-BC2D-13482AE62161}"/>
  </bookViews>
  <sheets>
    <sheet name="pivot" sheetId="16" r:id="rId1"/>
    <sheet name="README" sheetId="17" r:id="rId2"/>
    <sheet name="Section_all" sheetId="13" r:id="rId3"/>
    <sheet name="Bioacoustics_GRNP" sheetId="20" r:id="rId4"/>
    <sheet name="Section 5" sheetId="2" r:id="rId5"/>
    <sheet name="Section 4" sheetId="11" r:id="rId6"/>
    <sheet name="Section 3" sheetId="3" r:id="rId7"/>
    <sheet name="Section 2" sheetId="9" r:id="rId8"/>
    <sheet name="Section 1" sheetId="6" r:id="rId9"/>
    <sheet name="Gola_selected_sites_WGS1984" sheetId="18" r:id="rId10"/>
    <sheet name="Habitat_data_sheet" sheetId="4" r:id="rId11"/>
  </sheets>
  <definedNames>
    <definedName name="_xlnm._FilterDatabase" localSheetId="3" hidden="1">Bioacoustics_GRNP!$A$1:$AH$51</definedName>
    <definedName name="_xlnm._FilterDatabase" localSheetId="9" hidden="1">Gola_selected_sites_WGS1984!$A$1:$H$117</definedName>
    <definedName name="_xlnm._FilterDatabase" localSheetId="10" hidden="1">Habitat_data_sheet!$A$1:$U$10</definedName>
    <definedName name="_xlnm._FilterDatabase" localSheetId="8" hidden="1">'Section 1'!$A$1:$X$18</definedName>
    <definedName name="_xlnm._FilterDatabase" localSheetId="7" hidden="1">'Section 2'!$A$1:$X$22</definedName>
    <definedName name="_xlnm._FilterDatabase" localSheetId="6" hidden="1">'Section 3'!$A$1:$X$29</definedName>
    <definedName name="_xlnm._FilterDatabase" localSheetId="5" hidden="1">'Section 4'!$A$1:$X$8</definedName>
    <definedName name="_xlnm._FilterDatabase" localSheetId="4" hidden="1">'Section 5'!$A$1:$X$40</definedName>
    <definedName name="_xlnm._FilterDatabase" localSheetId="2" hidden="1">Section_all!$A$1:$AA$124</definedName>
    <definedName name="_xlnm.Print_Area" localSheetId="3">Bioacoustics_GRNP!$B$1:$AH$19</definedName>
    <definedName name="_xlnm.Print_Area" localSheetId="10">Habitat_data_sheet!$B$1:$U$10</definedName>
    <definedName name="_xlnm.Print_Area" localSheetId="8">'Section 1'!$B$1:$U$16</definedName>
    <definedName name="_xlnm.Print_Area" localSheetId="7">'Section 2'!$B$1:$U$19</definedName>
    <definedName name="_xlnm.Print_Area" localSheetId="6">'Section 3'!$B$1:$U$19</definedName>
    <definedName name="_xlnm.Print_Area" localSheetId="5">'Section 4'!$B$1:$U$8</definedName>
    <definedName name="_xlnm.Print_Area" localSheetId="4">'Section 5'!$B$1:$U$19</definedName>
    <definedName name="_xlnm.Print_Area" localSheetId="2">Section_all!$C$1:$X$16</definedName>
  </definedNames>
  <calcPr calcId="191029"/>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15" i="13" l="1"/>
  <c r="Z116" i="13"/>
  <c r="Z117" i="13"/>
  <c r="Z118" i="13"/>
  <c r="Z119" i="13"/>
  <c r="Z120" i="13"/>
  <c r="Z121" i="13"/>
  <c r="Z122" i="13"/>
  <c r="Z123" i="13"/>
  <c r="Z124" i="13"/>
  <c r="X114" i="13"/>
  <c r="X115" i="13"/>
  <c r="X116" i="13"/>
  <c r="X117" i="13"/>
  <c r="X118" i="13"/>
  <c r="X119" i="13"/>
  <c r="X120" i="13"/>
  <c r="X121" i="13"/>
  <c r="X122" i="13"/>
  <c r="X123" i="13"/>
  <c r="X124" i="13"/>
  <c r="M114" i="13"/>
  <c r="N114" i="13"/>
  <c r="O114" i="13"/>
  <c r="P114" i="13"/>
  <c r="Q114" i="13"/>
  <c r="R114" i="13"/>
  <c r="S114" i="13"/>
  <c r="T114" i="13"/>
  <c r="U114" i="13"/>
  <c r="V114" i="13"/>
  <c r="W114" i="13"/>
  <c r="M115" i="13"/>
  <c r="N115" i="13"/>
  <c r="O115" i="13"/>
  <c r="P115" i="13"/>
  <c r="Q115" i="13"/>
  <c r="R115" i="13"/>
  <c r="S115" i="13"/>
  <c r="T115" i="13"/>
  <c r="U115" i="13"/>
  <c r="V115" i="13"/>
  <c r="W115" i="13"/>
  <c r="M116" i="13"/>
  <c r="N116" i="13"/>
  <c r="O116" i="13"/>
  <c r="P116" i="13"/>
  <c r="Q116" i="13"/>
  <c r="R116" i="13"/>
  <c r="S116" i="13"/>
  <c r="T116" i="13"/>
  <c r="U116" i="13"/>
  <c r="V116" i="13"/>
  <c r="W116" i="13"/>
  <c r="M117" i="13"/>
  <c r="N117" i="13"/>
  <c r="O117" i="13"/>
  <c r="P117" i="13"/>
  <c r="Q117" i="13"/>
  <c r="R117" i="13"/>
  <c r="S117" i="13"/>
  <c r="T117" i="13"/>
  <c r="U117" i="13"/>
  <c r="V117" i="13"/>
  <c r="W117" i="13"/>
  <c r="M118" i="13"/>
  <c r="N118" i="13"/>
  <c r="O118" i="13"/>
  <c r="P118" i="13"/>
  <c r="Q118" i="13"/>
  <c r="R118" i="13"/>
  <c r="S118" i="13"/>
  <c r="T118" i="13"/>
  <c r="U118" i="13"/>
  <c r="V118" i="13"/>
  <c r="W118" i="13"/>
  <c r="M119" i="13"/>
  <c r="N119" i="13"/>
  <c r="O119" i="13"/>
  <c r="P119" i="13"/>
  <c r="Q119" i="13"/>
  <c r="R119" i="13"/>
  <c r="S119" i="13"/>
  <c r="T119" i="13"/>
  <c r="U119" i="13"/>
  <c r="V119" i="13"/>
  <c r="W119" i="13"/>
  <c r="M120" i="13"/>
  <c r="N120" i="13"/>
  <c r="O120" i="13"/>
  <c r="P120" i="13"/>
  <c r="Q120" i="13"/>
  <c r="R120" i="13"/>
  <c r="S120" i="13"/>
  <c r="T120" i="13"/>
  <c r="U120" i="13"/>
  <c r="V120" i="13"/>
  <c r="W120" i="13"/>
  <c r="M121" i="13"/>
  <c r="N121" i="13"/>
  <c r="O121" i="13"/>
  <c r="P121" i="13"/>
  <c r="Q121" i="13"/>
  <c r="R121" i="13"/>
  <c r="S121" i="13"/>
  <c r="T121" i="13"/>
  <c r="U121" i="13"/>
  <c r="V121" i="13"/>
  <c r="W121" i="13"/>
  <c r="M122" i="13"/>
  <c r="N122" i="13"/>
  <c r="O122" i="13"/>
  <c r="P122" i="13"/>
  <c r="Q122" i="13"/>
  <c r="R122" i="13"/>
  <c r="S122" i="13"/>
  <c r="T122" i="13"/>
  <c r="U122" i="13"/>
  <c r="V122" i="13"/>
  <c r="W122" i="13"/>
  <c r="M123" i="13"/>
  <c r="N123" i="13"/>
  <c r="O123" i="13"/>
  <c r="P123" i="13"/>
  <c r="Q123" i="13"/>
  <c r="R123" i="13"/>
  <c r="S123" i="13"/>
  <c r="T123" i="13"/>
  <c r="U123" i="13"/>
  <c r="V123" i="13"/>
  <c r="W123" i="13"/>
  <c r="M124" i="13"/>
  <c r="N124" i="13"/>
  <c r="O124" i="13"/>
  <c r="P124" i="13"/>
  <c r="Q124" i="13"/>
  <c r="R124" i="13"/>
  <c r="S124" i="13"/>
  <c r="T124" i="13"/>
  <c r="U124" i="13"/>
  <c r="V124" i="13"/>
  <c r="W124" i="13"/>
  <c r="K115" i="13"/>
  <c r="L115" i="13"/>
  <c r="K116" i="13"/>
  <c r="L116" i="13"/>
  <c r="K117" i="13"/>
  <c r="L117" i="13"/>
  <c r="K118" i="13"/>
  <c r="L118" i="13"/>
  <c r="K119" i="13"/>
  <c r="L119" i="13"/>
  <c r="K120" i="13"/>
  <c r="L120" i="13"/>
  <c r="K121" i="13"/>
  <c r="L121" i="13"/>
  <c r="K122" i="13"/>
  <c r="L122" i="13"/>
  <c r="K123" i="13"/>
  <c r="L123" i="13"/>
  <c r="K124" i="13"/>
  <c r="L124" i="13"/>
  <c r="L114" i="13"/>
  <c r="K114" i="13"/>
  <c r="B115" i="13"/>
  <c r="B116" i="13"/>
  <c r="B117" i="13"/>
  <c r="B118" i="13"/>
  <c r="B119" i="13"/>
  <c r="B120" i="13"/>
  <c r="B121" i="13"/>
  <c r="B122" i="13"/>
  <c r="B123" i="13"/>
  <c r="B124" i="13"/>
  <c r="B114" i="13"/>
  <c r="H115" i="13"/>
  <c r="I115" i="13"/>
  <c r="H116" i="13"/>
  <c r="I116" i="13"/>
  <c r="H117" i="13"/>
  <c r="I117" i="13"/>
  <c r="H118" i="13"/>
  <c r="I118" i="13"/>
  <c r="H119" i="13"/>
  <c r="I119" i="13"/>
  <c r="H120" i="13"/>
  <c r="I120" i="13"/>
  <c r="H121" i="13"/>
  <c r="I121" i="13"/>
  <c r="H122" i="13"/>
  <c r="I122" i="13"/>
  <c r="H123" i="13"/>
  <c r="J123" i="13" s="1"/>
  <c r="I123" i="13"/>
  <c r="H124" i="13"/>
  <c r="I124" i="13"/>
  <c r="I114" i="13"/>
  <c r="H114" i="13"/>
  <c r="E115" i="13"/>
  <c r="F115" i="13"/>
  <c r="E116" i="13"/>
  <c r="F116" i="13"/>
  <c r="E117" i="13"/>
  <c r="G117" i="13" s="1"/>
  <c r="F117" i="13"/>
  <c r="E118" i="13"/>
  <c r="F118" i="13"/>
  <c r="G118" i="13" s="1"/>
  <c r="E119" i="13"/>
  <c r="F119" i="13"/>
  <c r="E120" i="13"/>
  <c r="F120" i="13"/>
  <c r="E121" i="13"/>
  <c r="F121" i="13"/>
  <c r="E122" i="13"/>
  <c r="F122" i="13"/>
  <c r="E123" i="13"/>
  <c r="F123" i="13"/>
  <c r="E124" i="13"/>
  <c r="F124" i="13"/>
  <c r="F114" i="13"/>
  <c r="E114" i="13"/>
  <c r="D115" i="13"/>
  <c r="D116" i="13"/>
  <c r="D117" i="13"/>
  <c r="D118" i="13"/>
  <c r="D119" i="13"/>
  <c r="D120" i="13"/>
  <c r="D121" i="13"/>
  <c r="D122" i="13"/>
  <c r="D123" i="13"/>
  <c r="D124" i="13"/>
  <c r="D114" i="13"/>
  <c r="C115" i="13"/>
  <c r="C116" i="13"/>
  <c r="C117" i="13"/>
  <c r="C118" i="13"/>
  <c r="C119" i="13"/>
  <c r="C120" i="13"/>
  <c r="C121" i="13"/>
  <c r="C122" i="13"/>
  <c r="C123" i="13"/>
  <c r="C124" i="13"/>
  <c r="C114" i="13"/>
  <c r="K113" i="13"/>
  <c r="K112" i="13"/>
  <c r="Z114" i="13"/>
  <c r="Y71" i="13"/>
  <c r="Z71" i="13"/>
  <c r="H14" i="2"/>
  <c r="I14" i="2"/>
  <c r="H15" i="2"/>
  <c r="I15" i="2"/>
  <c r="H16" i="2"/>
  <c r="I16" i="2"/>
  <c r="H17" i="2"/>
  <c r="I17" i="2"/>
  <c r="H18" i="2"/>
  <c r="K81" i="13" s="1"/>
  <c r="I18" i="2"/>
  <c r="L81" i="13" s="1"/>
  <c r="H19" i="2"/>
  <c r="K82" i="13" s="1"/>
  <c r="I19" i="2"/>
  <c r="H20" i="2"/>
  <c r="I20" i="2"/>
  <c r="H21" i="2"/>
  <c r="I21" i="2"/>
  <c r="H22" i="2"/>
  <c r="K87" i="13" s="1"/>
  <c r="I22" i="2"/>
  <c r="H23" i="2"/>
  <c r="I23" i="2"/>
  <c r="L88" i="13" s="1"/>
  <c r="H24" i="2"/>
  <c r="I24" i="2"/>
  <c r="H25" i="2"/>
  <c r="I25" i="2"/>
  <c r="H26" i="2"/>
  <c r="I26" i="2"/>
  <c r="H27" i="2"/>
  <c r="I27" i="2"/>
  <c r="H28" i="2"/>
  <c r="I28" i="2"/>
  <c r="L93" i="13" s="1"/>
  <c r="H29" i="2"/>
  <c r="I29" i="2"/>
  <c r="H30" i="2"/>
  <c r="I30" i="2"/>
  <c r="H31" i="2"/>
  <c r="I31" i="2"/>
  <c r="H32" i="2"/>
  <c r="I32" i="2"/>
  <c r="H33" i="2"/>
  <c r="I33" i="2"/>
  <c r="L101" i="13" s="1"/>
  <c r="H34" i="2"/>
  <c r="I34" i="2"/>
  <c r="H35" i="2"/>
  <c r="I35" i="2"/>
  <c r="H36" i="2"/>
  <c r="I36" i="2"/>
  <c r="H37" i="2"/>
  <c r="I37" i="2"/>
  <c r="H38" i="2"/>
  <c r="I38" i="2"/>
  <c r="L108" i="13" s="1"/>
  <c r="H39" i="2"/>
  <c r="I39" i="2"/>
  <c r="H13" i="2"/>
  <c r="I13" i="2"/>
  <c r="K108" i="13"/>
  <c r="K97" i="13"/>
  <c r="K94" i="13"/>
  <c r="K93" i="13"/>
  <c r="L75" i="13"/>
  <c r="H7" i="11"/>
  <c r="I7" i="11"/>
  <c r="H8" i="11"/>
  <c r="I8" i="11"/>
  <c r="I6" i="11"/>
  <c r="H6" i="11"/>
  <c r="H3" i="11"/>
  <c r="I3" i="11"/>
  <c r="H4" i="11"/>
  <c r="I4" i="11"/>
  <c r="I2" i="11"/>
  <c r="H2" i="11"/>
  <c r="H10" i="3"/>
  <c r="I10" i="3"/>
  <c r="H11" i="3"/>
  <c r="I11" i="3"/>
  <c r="H12" i="3"/>
  <c r="I12" i="3"/>
  <c r="H13" i="3"/>
  <c r="I13" i="3"/>
  <c r="H14" i="3"/>
  <c r="I14" i="3"/>
  <c r="H15" i="3"/>
  <c r="I15" i="3"/>
  <c r="H16" i="3"/>
  <c r="I16" i="3"/>
  <c r="H17" i="3"/>
  <c r="I17" i="3"/>
  <c r="H18" i="3"/>
  <c r="I18" i="3"/>
  <c r="H19" i="3"/>
  <c r="I19" i="3"/>
  <c r="H20" i="3"/>
  <c r="I20" i="3"/>
  <c r="H21" i="3"/>
  <c r="I21" i="3"/>
  <c r="H22" i="3"/>
  <c r="I22" i="3"/>
  <c r="H23" i="3"/>
  <c r="I23" i="3"/>
  <c r="H24" i="3"/>
  <c r="I24" i="3"/>
  <c r="H25" i="3"/>
  <c r="I25" i="3"/>
  <c r="H26" i="3"/>
  <c r="I26" i="3"/>
  <c r="H27" i="3"/>
  <c r="I27" i="3"/>
  <c r="H28" i="3"/>
  <c r="I28" i="3"/>
  <c r="H29" i="3"/>
  <c r="I29" i="3"/>
  <c r="I9" i="3"/>
  <c r="H9" i="3"/>
  <c r="H3" i="9"/>
  <c r="I3" i="9"/>
  <c r="H4" i="9"/>
  <c r="I4" i="9"/>
  <c r="H5" i="9"/>
  <c r="I5" i="9"/>
  <c r="H6" i="9"/>
  <c r="I6" i="9"/>
  <c r="H7" i="9"/>
  <c r="I7" i="9"/>
  <c r="H8" i="9"/>
  <c r="I8" i="9"/>
  <c r="H9" i="9"/>
  <c r="I9" i="9"/>
  <c r="H10" i="9"/>
  <c r="I10" i="9"/>
  <c r="H11" i="9"/>
  <c r="I11" i="9"/>
  <c r="H12" i="9"/>
  <c r="I12" i="9"/>
  <c r="I2" i="9"/>
  <c r="H2" i="9"/>
  <c r="H9" i="6"/>
  <c r="I9" i="6"/>
  <c r="H10" i="6"/>
  <c r="I10" i="6"/>
  <c r="H11" i="6"/>
  <c r="K5" i="13" s="1"/>
  <c r="I11" i="6"/>
  <c r="H12" i="6"/>
  <c r="I12" i="6"/>
  <c r="L10" i="13" s="1"/>
  <c r="H13" i="6"/>
  <c r="I13" i="6"/>
  <c r="H14" i="6"/>
  <c r="I14" i="6"/>
  <c r="H15" i="6"/>
  <c r="I15" i="6"/>
  <c r="H16" i="6"/>
  <c r="K16" i="13" s="1"/>
  <c r="I16" i="6"/>
  <c r="H17" i="6"/>
  <c r="I17" i="6"/>
  <c r="H18" i="6"/>
  <c r="I18" i="6"/>
  <c r="I8" i="6"/>
  <c r="H8" i="6"/>
  <c r="L2" i="13"/>
  <c r="K2" i="13"/>
  <c r="K17" i="13"/>
  <c r="B103" i="13"/>
  <c r="B110" i="13"/>
  <c r="B111" i="13"/>
  <c r="B104" i="13"/>
  <c r="B84" i="13"/>
  <c r="B79" i="13"/>
  <c r="B100" i="13"/>
  <c r="B98" i="13"/>
  <c r="B99" i="13"/>
  <c r="B83" i="13"/>
  <c r="B75" i="13"/>
  <c r="B76" i="13"/>
  <c r="B77" i="13"/>
  <c r="B78" i="13"/>
  <c r="B80" i="13"/>
  <c r="B81" i="13"/>
  <c r="B82" i="13"/>
  <c r="B85" i="13"/>
  <c r="B86" i="13"/>
  <c r="B87" i="13"/>
  <c r="B88" i="13"/>
  <c r="B89" i="13"/>
  <c r="B90" i="13"/>
  <c r="B91" i="13"/>
  <c r="B92" i="13"/>
  <c r="B93" i="13"/>
  <c r="B94" i="13"/>
  <c r="B95" i="13"/>
  <c r="B96" i="13"/>
  <c r="B97" i="13"/>
  <c r="B101" i="13"/>
  <c r="B102" i="13"/>
  <c r="B105" i="13"/>
  <c r="B106" i="13"/>
  <c r="B107" i="13"/>
  <c r="B108" i="13"/>
  <c r="B109" i="13"/>
  <c r="B113" i="13"/>
  <c r="B112" i="13"/>
  <c r="B69" i="13"/>
  <c r="B70" i="13"/>
  <c r="B71" i="13"/>
  <c r="B72" i="13"/>
  <c r="B73" i="13"/>
  <c r="B74" i="13"/>
  <c r="B68" i="13"/>
  <c r="B53" i="13"/>
  <c r="B46" i="13"/>
  <c r="B62" i="13"/>
  <c r="B61" i="13"/>
  <c r="B58" i="13"/>
  <c r="B60" i="13"/>
  <c r="B40" i="13"/>
  <c r="B41" i="13"/>
  <c r="B42" i="13"/>
  <c r="B43" i="13"/>
  <c r="B44" i="13"/>
  <c r="B45" i="13"/>
  <c r="B47" i="13"/>
  <c r="B48" i="13"/>
  <c r="B49" i="13"/>
  <c r="B50" i="13"/>
  <c r="B51" i="13"/>
  <c r="B52" i="13"/>
  <c r="B54" i="13"/>
  <c r="B55" i="13"/>
  <c r="B56" i="13"/>
  <c r="B57" i="13"/>
  <c r="B59" i="13"/>
  <c r="B63" i="13"/>
  <c r="B64" i="13"/>
  <c r="B65" i="13"/>
  <c r="B66" i="13"/>
  <c r="B67" i="13"/>
  <c r="B20" i="13"/>
  <c r="B21" i="13"/>
  <c r="B22" i="13"/>
  <c r="B23" i="13"/>
  <c r="B24" i="13"/>
  <c r="B31" i="13"/>
  <c r="B32" i="13"/>
  <c r="B33" i="13"/>
  <c r="B38" i="13"/>
  <c r="B39" i="13"/>
  <c r="B25" i="13"/>
  <c r="B26" i="13"/>
  <c r="B27" i="13"/>
  <c r="B28" i="13"/>
  <c r="B29" i="13"/>
  <c r="B30" i="13"/>
  <c r="B34" i="13"/>
  <c r="B35" i="13"/>
  <c r="B36" i="13"/>
  <c r="B37" i="13"/>
  <c r="B19" i="13"/>
  <c r="B6" i="13"/>
  <c r="B9" i="13"/>
  <c r="B8" i="13"/>
  <c r="B14" i="13"/>
  <c r="B15" i="13"/>
  <c r="B2" i="13"/>
  <c r="B3" i="13"/>
  <c r="B4" i="13"/>
  <c r="B5" i="13"/>
  <c r="B10" i="13"/>
  <c r="B11" i="13"/>
  <c r="B12" i="13"/>
  <c r="B13" i="13"/>
  <c r="B16" i="13"/>
  <c r="B17" i="13"/>
  <c r="B18" i="13"/>
  <c r="B7" i="13"/>
  <c r="R100" i="13"/>
  <c r="Q100" i="13"/>
  <c r="C113" i="13"/>
  <c r="D113" i="13"/>
  <c r="E113" i="13"/>
  <c r="F113" i="13"/>
  <c r="H113" i="13"/>
  <c r="I113" i="13"/>
  <c r="L113" i="13"/>
  <c r="M113" i="13"/>
  <c r="N113" i="13"/>
  <c r="O113" i="13"/>
  <c r="P113" i="13"/>
  <c r="Q113" i="13"/>
  <c r="R113" i="13"/>
  <c r="S113" i="13"/>
  <c r="T113" i="13"/>
  <c r="U113" i="13"/>
  <c r="V113" i="13"/>
  <c r="W113" i="13"/>
  <c r="X113" i="13"/>
  <c r="Y113" i="13"/>
  <c r="Z113" i="13"/>
  <c r="AA113" i="13"/>
  <c r="Y103" i="13"/>
  <c r="Z103" i="13"/>
  <c r="AA103" i="13"/>
  <c r="Y110" i="13"/>
  <c r="Z110" i="13"/>
  <c r="AA110" i="13"/>
  <c r="Y111" i="13"/>
  <c r="Z111" i="13"/>
  <c r="AA111" i="13"/>
  <c r="Y104" i="13"/>
  <c r="Z104" i="13"/>
  <c r="AA104" i="13"/>
  <c r="Y84" i="13"/>
  <c r="Z84" i="13"/>
  <c r="AA84" i="13"/>
  <c r="Y79" i="13"/>
  <c r="Z79" i="13"/>
  <c r="AA79" i="13"/>
  <c r="Y100" i="13"/>
  <c r="Z100" i="13"/>
  <c r="AA100" i="13"/>
  <c r="Y98" i="13"/>
  <c r="Z98" i="13"/>
  <c r="AA98" i="13"/>
  <c r="Y99" i="13"/>
  <c r="Z99" i="13"/>
  <c r="AA99" i="13"/>
  <c r="Y83" i="13"/>
  <c r="Z83" i="13"/>
  <c r="AA83" i="13"/>
  <c r="Y75" i="13"/>
  <c r="Z75" i="13"/>
  <c r="AA75" i="13"/>
  <c r="Y76" i="13"/>
  <c r="Z76" i="13"/>
  <c r="AA76" i="13"/>
  <c r="Y77" i="13"/>
  <c r="Z77" i="13"/>
  <c r="AA77" i="13"/>
  <c r="Y78" i="13"/>
  <c r="Z78" i="13"/>
  <c r="AA78" i="13"/>
  <c r="Y80" i="13"/>
  <c r="Z80" i="13"/>
  <c r="AA80" i="13"/>
  <c r="Y81" i="13"/>
  <c r="Z81" i="13"/>
  <c r="AA81" i="13"/>
  <c r="Y82" i="13"/>
  <c r="Z82" i="13"/>
  <c r="AA82" i="13"/>
  <c r="Y85" i="13"/>
  <c r="Z85" i="13"/>
  <c r="AA85" i="13"/>
  <c r="Y86" i="13"/>
  <c r="Z86" i="13"/>
  <c r="AA86" i="13"/>
  <c r="Y87" i="13"/>
  <c r="Z87" i="13"/>
  <c r="AA87" i="13"/>
  <c r="Y88" i="13"/>
  <c r="Z88" i="13"/>
  <c r="AA88" i="13"/>
  <c r="Y89" i="13"/>
  <c r="Z89" i="13"/>
  <c r="AA89" i="13"/>
  <c r="Y90" i="13"/>
  <c r="Z90" i="13"/>
  <c r="AA90" i="13"/>
  <c r="Y91" i="13"/>
  <c r="Z91" i="13"/>
  <c r="AA91" i="13"/>
  <c r="Y92" i="13"/>
  <c r="Z92" i="13"/>
  <c r="AA92" i="13"/>
  <c r="Y93" i="13"/>
  <c r="Z93" i="13"/>
  <c r="AA93" i="13"/>
  <c r="Y94" i="13"/>
  <c r="Z94" i="13"/>
  <c r="AA94" i="13"/>
  <c r="Y95" i="13"/>
  <c r="Z95" i="13"/>
  <c r="AA95" i="13"/>
  <c r="Y96" i="13"/>
  <c r="Z96" i="13"/>
  <c r="AA96" i="13"/>
  <c r="Y97" i="13"/>
  <c r="Z97" i="13"/>
  <c r="AA97" i="13"/>
  <c r="Y101" i="13"/>
  <c r="Z101" i="13"/>
  <c r="AA101" i="13"/>
  <c r="Y102" i="13"/>
  <c r="Z102" i="13"/>
  <c r="AA102" i="13"/>
  <c r="Y105" i="13"/>
  <c r="Z105" i="13"/>
  <c r="AA105" i="13"/>
  <c r="Y106" i="13"/>
  <c r="Z106" i="13"/>
  <c r="AA106" i="13"/>
  <c r="Y107" i="13"/>
  <c r="Z107" i="13"/>
  <c r="AA107" i="13"/>
  <c r="Y108" i="13"/>
  <c r="Z108" i="13"/>
  <c r="AA108" i="13"/>
  <c r="Y109" i="13"/>
  <c r="Z109" i="13"/>
  <c r="AA109" i="13"/>
  <c r="AA112" i="13"/>
  <c r="Z112" i="13"/>
  <c r="Y112" i="13"/>
  <c r="AA68" i="13"/>
  <c r="AA69" i="13"/>
  <c r="AA70" i="13"/>
  <c r="AA71" i="13"/>
  <c r="AA72" i="13"/>
  <c r="AA73" i="13"/>
  <c r="AA74" i="13"/>
  <c r="AA67" i="13"/>
  <c r="AA53" i="13"/>
  <c r="AA46" i="13"/>
  <c r="AA62" i="13"/>
  <c r="AA61" i="13"/>
  <c r="AA58" i="13"/>
  <c r="AA60" i="13"/>
  <c r="AA40" i="13"/>
  <c r="AA41" i="13"/>
  <c r="AA42" i="13"/>
  <c r="AA43" i="13"/>
  <c r="AA44" i="13"/>
  <c r="AA45" i="13"/>
  <c r="AA47" i="13"/>
  <c r="AA48" i="13"/>
  <c r="AA49" i="13"/>
  <c r="AA50" i="13"/>
  <c r="AA51" i="13"/>
  <c r="AA52" i="13"/>
  <c r="AA54" i="13"/>
  <c r="AA55" i="13"/>
  <c r="AA56" i="13"/>
  <c r="AA57" i="13"/>
  <c r="AA59" i="13"/>
  <c r="AA63" i="13"/>
  <c r="AA64" i="13"/>
  <c r="AA65" i="13"/>
  <c r="AA66" i="13"/>
  <c r="AA20" i="13"/>
  <c r="AA21" i="13"/>
  <c r="AA22" i="13"/>
  <c r="AA23" i="13"/>
  <c r="AA24" i="13"/>
  <c r="AA31" i="13"/>
  <c r="AA32" i="13"/>
  <c r="AA33" i="13"/>
  <c r="AA38" i="13"/>
  <c r="AA39" i="13"/>
  <c r="AA25" i="13"/>
  <c r="AA26" i="13"/>
  <c r="AA27" i="13"/>
  <c r="AA28" i="13"/>
  <c r="AA29" i="13"/>
  <c r="AA30" i="13"/>
  <c r="AA34" i="13"/>
  <c r="AA35" i="13"/>
  <c r="AA36" i="13"/>
  <c r="AA37" i="13"/>
  <c r="AA19" i="13"/>
  <c r="AA6" i="13"/>
  <c r="AA9" i="13"/>
  <c r="AA8" i="13"/>
  <c r="AA14" i="13"/>
  <c r="AA15" i="13"/>
  <c r="AA2" i="13"/>
  <c r="AA3" i="13"/>
  <c r="AA4" i="13"/>
  <c r="AA5" i="13"/>
  <c r="AA10" i="13"/>
  <c r="AA11" i="13"/>
  <c r="AA12" i="13"/>
  <c r="AA13" i="13"/>
  <c r="AA16" i="13"/>
  <c r="AA17" i="13"/>
  <c r="AA18" i="13"/>
  <c r="AA7" i="13"/>
  <c r="D112" i="13"/>
  <c r="E112" i="13"/>
  <c r="F112" i="13"/>
  <c r="H112" i="13"/>
  <c r="I112" i="13"/>
  <c r="L112" i="13"/>
  <c r="M112" i="13"/>
  <c r="N112" i="13"/>
  <c r="O112" i="13"/>
  <c r="P112" i="13"/>
  <c r="Q112" i="13"/>
  <c r="R112" i="13"/>
  <c r="S112" i="13"/>
  <c r="T112" i="13"/>
  <c r="U112" i="13"/>
  <c r="V112" i="13"/>
  <c r="W112" i="13"/>
  <c r="X112" i="13"/>
  <c r="D103" i="13"/>
  <c r="E103" i="13"/>
  <c r="F103" i="13"/>
  <c r="H103" i="13"/>
  <c r="I103" i="13"/>
  <c r="K103" i="13"/>
  <c r="L103" i="13"/>
  <c r="M103" i="13"/>
  <c r="N103" i="13"/>
  <c r="O103" i="13"/>
  <c r="P103" i="13"/>
  <c r="Q103" i="13"/>
  <c r="R103" i="13"/>
  <c r="S103" i="13"/>
  <c r="T103" i="13"/>
  <c r="U103" i="13"/>
  <c r="V103" i="13"/>
  <c r="W103" i="13"/>
  <c r="X103" i="13"/>
  <c r="D110" i="13"/>
  <c r="E110" i="13"/>
  <c r="F110" i="13"/>
  <c r="H110" i="13"/>
  <c r="I110" i="13"/>
  <c r="K110" i="13"/>
  <c r="L110" i="13"/>
  <c r="M110" i="13"/>
  <c r="N110" i="13"/>
  <c r="O110" i="13"/>
  <c r="P110" i="13"/>
  <c r="Q110" i="13"/>
  <c r="R110" i="13"/>
  <c r="S110" i="13"/>
  <c r="T110" i="13"/>
  <c r="U110" i="13"/>
  <c r="V110" i="13"/>
  <c r="W110" i="13"/>
  <c r="X110" i="13"/>
  <c r="D111" i="13"/>
  <c r="E111" i="13"/>
  <c r="F111" i="13"/>
  <c r="H111" i="13"/>
  <c r="I111" i="13"/>
  <c r="K111" i="13"/>
  <c r="L111" i="13"/>
  <c r="M111" i="13"/>
  <c r="N111" i="13"/>
  <c r="O111" i="13"/>
  <c r="P111" i="13"/>
  <c r="Q111" i="13"/>
  <c r="R111" i="13"/>
  <c r="S111" i="13"/>
  <c r="T111" i="13"/>
  <c r="U111" i="13"/>
  <c r="V111" i="13"/>
  <c r="W111" i="13"/>
  <c r="X111" i="13"/>
  <c r="D104" i="13"/>
  <c r="E104" i="13"/>
  <c r="F104" i="13"/>
  <c r="H104" i="13"/>
  <c r="I104" i="13"/>
  <c r="K104" i="13"/>
  <c r="L104" i="13"/>
  <c r="M104" i="13"/>
  <c r="N104" i="13"/>
  <c r="O104" i="13"/>
  <c r="P104" i="13"/>
  <c r="Q104" i="13"/>
  <c r="R104" i="13"/>
  <c r="S104" i="13"/>
  <c r="T104" i="13"/>
  <c r="U104" i="13"/>
  <c r="V104" i="13"/>
  <c r="W104" i="13"/>
  <c r="X104" i="13"/>
  <c r="D84" i="13"/>
  <c r="E84" i="13"/>
  <c r="F84" i="13"/>
  <c r="H84" i="13"/>
  <c r="I84" i="13"/>
  <c r="K84" i="13"/>
  <c r="L84" i="13"/>
  <c r="M84" i="13"/>
  <c r="N84" i="13"/>
  <c r="O84" i="13"/>
  <c r="P84" i="13"/>
  <c r="Q84" i="13"/>
  <c r="R84" i="13"/>
  <c r="S84" i="13"/>
  <c r="T84" i="13"/>
  <c r="U84" i="13"/>
  <c r="V84" i="13"/>
  <c r="W84" i="13"/>
  <c r="X84" i="13"/>
  <c r="D79" i="13"/>
  <c r="E79" i="13"/>
  <c r="F79" i="13"/>
  <c r="H79" i="13"/>
  <c r="I79" i="13"/>
  <c r="K79" i="13"/>
  <c r="L79" i="13"/>
  <c r="M79" i="13"/>
  <c r="N79" i="13"/>
  <c r="O79" i="13"/>
  <c r="P79" i="13"/>
  <c r="Q79" i="13"/>
  <c r="R79" i="13"/>
  <c r="S79" i="13"/>
  <c r="T79" i="13"/>
  <c r="U79" i="13"/>
  <c r="V79" i="13"/>
  <c r="W79" i="13"/>
  <c r="X79" i="13"/>
  <c r="D100" i="13"/>
  <c r="E100" i="13"/>
  <c r="F100" i="13"/>
  <c r="H100" i="13"/>
  <c r="I100" i="13"/>
  <c r="K100" i="13"/>
  <c r="L100" i="13"/>
  <c r="M100" i="13"/>
  <c r="N100" i="13"/>
  <c r="O100" i="13"/>
  <c r="P100" i="13"/>
  <c r="S100" i="13"/>
  <c r="T100" i="13"/>
  <c r="U100" i="13"/>
  <c r="V100" i="13"/>
  <c r="W100" i="13"/>
  <c r="X100" i="13"/>
  <c r="D98" i="13"/>
  <c r="E98" i="13"/>
  <c r="F98" i="13"/>
  <c r="H98" i="13"/>
  <c r="I98" i="13"/>
  <c r="K98" i="13"/>
  <c r="L98" i="13"/>
  <c r="M98" i="13"/>
  <c r="N98" i="13"/>
  <c r="O98" i="13"/>
  <c r="P98" i="13"/>
  <c r="Q98" i="13"/>
  <c r="R98" i="13"/>
  <c r="S98" i="13"/>
  <c r="T98" i="13"/>
  <c r="U98" i="13"/>
  <c r="V98" i="13"/>
  <c r="W98" i="13"/>
  <c r="X98" i="13"/>
  <c r="D99" i="13"/>
  <c r="E99" i="13"/>
  <c r="F99" i="13"/>
  <c r="H99" i="13"/>
  <c r="I99" i="13"/>
  <c r="K99" i="13"/>
  <c r="L99" i="13"/>
  <c r="M99" i="13"/>
  <c r="N99" i="13"/>
  <c r="O99" i="13"/>
  <c r="P99" i="13"/>
  <c r="Q99" i="13"/>
  <c r="R99" i="13"/>
  <c r="S99" i="13"/>
  <c r="T99" i="13"/>
  <c r="U99" i="13"/>
  <c r="V99" i="13"/>
  <c r="W99" i="13"/>
  <c r="X99" i="13"/>
  <c r="D83" i="13"/>
  <c r="E83" i="13"/>
  <c r="F83" i="13"/>
  <c r="H83" i="13"/>
  <c r="I83" i="13"/>
  <c r="K83" i="13"/>
  <c r="L83" i="13"/>
  <c r="M83" i="13"/>
  <c r="N83" i="13"/>
  <c r="O83" i="13"/>
  <c r="P83" i="13"/>
  <c r="Q83" i="13"/>
  <c r="R83" i="13"/>
  <c r="S83" i="13"/>
  <c r="T83" i="13"/>
  <c r="U83" i="13"/>
  <c r="V83" i="13"/>
  <c r="W83" i="13"/>
  <c r="X83" i="13"/>
  <c r="D75" i="13"/>
  <c r="E75" i="13"/>
  <c r="F75" i="13"/>
  <c r="H75" i="13"/>
  <c r="I75" i="13"/>
  <c r="K75" i="13"/>
  <c r="M75" i="13"/>
  <c r="N75" i="13"/>
  <c r="O75" i="13"/>
  <c r="P75" i="13"/>
  <c r="Q75" i="13"/>
  <c r="R75" i="13"/>
  <c r="S75" i="13"/>
  <c r="T75" i="13"/>
  <c r="U75" i="13"/>
  <c r="V75" i="13"/>
  <c r="W75" i="13"/>
  <c r="X75" i="13"/>
  <c r="D76" i="13"/>
  <c r="E76" i="13"/>
  <c r="F76" i="13"/>
  <c r="H76" i="13"/>
  <c r="I76" i="13"/>
  <c r="K76" i="13"/>
  <c r="L76" i="13"/>
  <c r="M76" i="13"/>
  <c r="N76" i="13"/>
  <c r="O76" i="13"/>
  <c r="P76" i="13"/>
  <c r="Q76" i="13"/>
  <c r="R76" i="13"/>
  <c r="S76" i="13"/>
  <c r="T76" i="13"/>
  <c r="U76" i="13"/>
  <c r="V76" i="13"/>
  <c r="W76" i="13"/>
  <c r="X76" i="13"/>
  <c r="D77" i="13"/>
  <c r="E77" i="13"/>
  <c r="F77" i="13"/>
  <c r="H77" i="13"/>
  <c r="I77" i="13"/>
  <c r="K77" i="13"/>
  <c r="L77" i="13"/>
  <c r="M77" i="13"/>
  <c r="N77" i="13"/>
  <c r="O77" i="13"/>
  <c r="P77" i="13"/>
  <c r="Q77" i="13"/>
  <c r="R77" i="13"/>
  <c r="S77" i="13"/>
  <c r="T77" i="13"/>
  <c r="U77" i="13"/>
  <c r="V77" i="13"/>
  <c r="W77" i="13"/>
  <c r="X77" i="13"/>
  <c r="D78" i="13"/>
  <c r="E78" i="13"/>
  <c r="F78" i="13"/>
  <c r="H78" i="13"/>
  <c r="I78" i="13"/>
  <c r="K78" i="13"/>
  <c r="L78" i="13"/>
  <c r="M78" i="13"/>
  <c r="N78" i="13"/>
  <c r="O78" i="13"/>
  <c r="P78" i="13"/>
  <c r="Q78" i="13"/>
  <c r="R78" i="13"/>
  <c r="S78" i="13"/>
  <c r="T78" i="13"/>
  <c r="U78" i="13"/>
  <c r="V78" i="13"/>
  <c r="W78" i="13"/>
  <c r="X78" i="13"/>
  <c r="D80" i="13"/>
  <c r="E80" i="13"/>
  <c r="F80" i="13"/>
  <c r="H80" i="13"/>
  <c r="I80" i="13"/>
  <c r="K80" i="13"/>
  <c r="L80" i="13"/>
  <c r="M80" i="13"/>
  <c r="N80" i="13"/>
  <c r="O80" i="13"/>
  <c r="P80" i="13"/>
  <c r="Q80" i="13"/>
  <c r="R80" i="13"/>
  <c r="S80" i="13"/>
  <c r="T80" i="13"/>
  <c r="U80" i="13"/>
  <c r="V80" i="13"/>
  <c r="W80" i="13"/>
  <c r="X80" i="13"/>
  <c r="D81" i="13"/>
  <c r="E81" i="13"/>
  <c r="F81" i="13"/>
  <c r="H81" i="13"/>
  <c r="I81" i="13"/>
  <c r="M81" i="13"/>
  <c r="N81" i="13"/>
  <c r="O81" i="13"/>
  <c r="P81" i="13"/>
  <c r="Q81" i="13"/>
  <c r="R81" i="13"/>
  <c r="S81" i="13"/>
  <c r="T81" i="13"/>
  <c r="U81" i="13"/>
  <c r="V81" i="13"/>
  <c r="W81" i="13"/>
  <c r="X81" i="13"/>
  <c r="D82" i="13"/>
  <c r="E82" i="13"/>
  <c r="F82" i="13"/>
  <c r="H82" i="13"/>
  <c r="I82" i="13"/>
  <c r="L82" i="13"/>
  <c r="M82" i="13"/>
  <c r="N82" i="13"/>
  <c r="O82" i="13"/>
  <c r="P82" i="13"/>
  <c r="Q82" i="13"/>
  <c r="R82" i="13"/>
  <c r="S82" i="13"/>
  <c r="T82" i="13"/>
  <c r="U82" i="13"/>
  <c r="V82" i="13"/>
  <c r="W82" i="13"/>
  <c r="X82" i="13"/>
  <c r="D85" i="13"/>
  <c r="E85" i="13"/>
  <c r="F85" i="13"/>
  <c r="H85" i="13"/>
  <c r="I85" i="13"/>
  <c r="K85" i="13"/>
  <c r="L85" i="13"/>
  <c r="M85" i="13"/>
  <c r="N85" i="13"/>
  <c r="O85" i="13"/>
  <c r="P85" i="13"/>
  <c r="Q85" i="13"/>
  <c r="R85" i="13"/>
  <c r="S85" i="13"/>
  <c r="T85" i="13"/>
  <c r="U85" i="13"/>
  <c r="V85" i="13"/>
  <c r="W85" i="13"/>
  <c r="X85" i="13"/>
  <c r="D86" i="13"/>
  <c r="E86" i="13"/>
  <c r="F86" i="13"/>
  <c r="H86" i="13"/>
  <c r="I86" i="13"/>
  <c r="K86" i="13"/>
  <c r="L86" i="13"/>
  <c r="M86" i="13"/>
  <c r="N86" i="13"/>
  <c r="O86" i="13"/>
  <c r="P86" i="13"/>
  <c r="Q86" i="13"/>
  <c r="R86" i="13"/>
  <c r="S86" i="13"/>
  <c r="T86" i="13"/>
  <c r="U86" i="13"/>
  <c r="V86" i="13"/>
  <c r="W86" i="13"/>
  <c r="X86" i="13"/>
  <c r="D87" i="13"/>
  <c r="E87" i="13"/>
  <c r="F87" i="13"/>
  <c r="H87" i="13"/>
  <c r="I87" i="13"/>
  <c r="L87" i="13"/>
  <c r="M87" i="13"/>
  <c r="N87" i="13"/>
  <c r="O87" i="13"/>
  <c r="P87" i="13"/>
  <c r="Q87" i="13"/>
  <c r="R87" i="13"/>
  <c r="S87" i="13"/>
  <c r="T87" i="13"/>
  <c r="U87" i="13"/>
  <c r="V87" i="13"/>
  <c r="W87" i="13"/>
  <c r="X87" i="13"/>
  <c r="D88" i="13"/>
  <c r="E88" i="13"/>
  <c r="F88" i="13"/>
  <c r="H88" i="13"/>
  <c r="I88" i="13"/>
  <c r="K88" i="13"/>
  <c r="M88" i="13"/>
  <c r="N88" i="13"/>
  <c r="O88" i="13"/>
  <c r="P88" i="13"/>
  <c r="Q88" i="13"/>
  <c r="R88" i="13"/>
  <c r="S88" i="13"/>
  <c r="T88" i="13"/>
  <c r="U88" i="13"/>
  <c r="V88" i="13"/>
  <c r="W88" i="13"/>
  <c r="X88" i="13"/>
  <c r="D89" i="13"/>
  <c r="E89" i="13"/>
  <c r="F89" i="13"/>
  <c r="H89" i="13"/>
  <c r="I89" i="13"/>
  <c r="K89" i="13"/>
  <c r="L89" i="13"/>
  <c r="M89" i="13"/>
  <c r="N89" i="13"/>
  <c r="O89" i="13"/>
  <c r="P89" i="13"/>
  <c r="Q89" i="13"/>
  <c r="R89" i="13"/>
  <c r="S89" i="13"/>
  <c r="T89" i="13"/>
  <c r="U89" i="13"/>
  <c r="V89" i="13"/>
  <c r="W89" i="13"/>
  <c r="X89" i="13"/>
  <c r="D90" i="13"/>
  <c r="E90" i="13"/>
  <c r="F90" i="13"/>
  <c r="H90" i="13"/>
  <c r="I90" i="13"/>
  <c r="K90" i="13"/>
  <c r="L90" i="13"/>
  <c r="M90" i="13"/>
  <c r="N90" i="13"/>
  <c r="O90" i="13"/>
  <c r="P90" i="13"/>
  <c r="Q90" i="13"/>
  <c r="R90" i="13"/>
  <c r="S90" i="13"/>
  <c r="T90" i="13"/>
  <c r="U90" i="13"/>
  <c r="V90" i="13"/>
  <c r="W90" i="13"/>
  <c r="X90" i="13"/>
  <c r="D91" i="13"/>
  <c r="E91" i="13"/>
  <c r="F91" i="13"/>
  <c r="H91" i="13"/>
  <c r="I91" i="13"/>
  <c r="K91" i="13"/>
  <c r="L91" i="13"/>
  <c r="M91" i="13"/>
  <c r="N91" i="13"/>
  <c r="O91" i="13"/>
  <c r="P91" i="13"/>
  <c r="Q91" i="13"/>
  <c r="R91" i="13"/>
  <c r="S91" i="13"/>
  <c r="T91" i="13"/>
  <c r="U91" i="13"/>
  <c r="V91" i="13"/>
  <c r="W91" i="13"/>
  <c r="X91" i="13"/>
  <c r="D92" i="13"/>
  <c r="E92" i="13"/>
  <c r="F92" i="13"/>
  <c r="H92" i="13"/>
  <c r="I92" i="13"/>
  <c r="K92" i="13"/>
  <c r="L92" i="13"/>
  <c r="M92" i="13"/>
  <c r="N92" i="13"/>
  <c r="O92" i="13"/>
  <c r="P92" i="13"/>
  <c r="Q92" i="13"/>
  <c r="R92" i="13"/>
  <c r="S92" i="13"/>
  <c r="T92" i="13"/>
  <c r="U92" i="13"/>
  <c r="V92" i="13"/>
  <c r="W92" i="13"/>
  <c r="X92" i="13"/>
  <c r="D93" i="13"/>
  <c r="E93" i="13"/>
  <c r="F93" i="13"/>
  <c r="H93" i="13"/>
  <c r="I93" i="13"/>
  <c r="M93" i="13"/>
  <c r="N93" i="13"/>
  <c r="O93" i="13"/>
  <c r="P93" i="13"/>
  <c r="Q93" i="13"/>
  <c r="R93" i="13"/>
  <c r="S93" i="13"/>
  <c r="T93" i="13"/>
  <c r="U93" i="13"/>
  <c r="V93" i="13"/>
  <c r="W93" i="13"/>
  <c r="X93" i="13"/>
  <c r="D94" i="13"/>
  <c r="E94" i="13"/>
  <c r="F94" i="13"/>
  <c r="H94" i="13"/>
  <c r="I94" i="13"/>
  <c r="L94" i="13"/>
  <c r="M94" i="13"/>
  <c r="N94" i="13"/>
  <c r="O94" i="13"/>
  <c r="P94" i="13"/>
  <c r="Q94" i="13"/>
  <c r="R94" i="13"/>
  <c r="S94" i="13"/>
  <c r="T94" i="13"/>
  <c r="U94" i="13"/>
  <c r="V94" i="13"/>
  <c r="W94" i="13"/>
  <c r="X94" i="13"/>
  <c r="D95" i="13"/>
  <c r="E95" i="13"/>
  <c r="F95" i="13"/>
  <c r="H95" i="13"/>
  <c r="I95" i="13"/>
  <c r="K95" i="13"/>
  <c r="L95" i="13"/>
  <c r="M95" i="13"/>
  <c r="N95" i="13"/>
  <c r="O95" i="13"/>
  <c r="P95" i="13"/>
  <c r="Q95" i="13"/>
  <c r="R95" i="13"/>
  <c r="S95" i="13"/>
  <c r="T95" i="13"/>
  <c r="U95" i="13"/>
  <c r="V95" i="13"/>
  <c r="W95" i="13"/>
  <c r="X95" i="13"/>
  <c r="D96" i="13"/>
  <c r="E96" i="13"/>
  <c r="F96" i="13"/>
  <c r="H96" i="13"/>
  <c r="I96" i="13"/>
  <c r="K96" i="13"/>
  <c r="L96" i="13"/>
  <c r="M96" i="13"/>
  <c r="N96" i="13"/>
  <c r="O96" i="13"/>
  <c r="P96" i="13"/>
  <c r="Q96" i="13"/>
  <c r="R96" i="13"/>
  <c r="S96" i="13"/>
  <c r="T96" i="13"/>
  <c r="U96" i="13"/>
  <c r="V96" i="13"/>
  <c r="W96" i="13"/>
  <c r="X96" i="13"/>
  <c r="D97" i="13"/>
  <c r="E97" i="13"/>
  <c r="F97" i="13"/>
  <c r="H97" i="13"/>
  <c r="I97" i="13"/>
  <c r="L97" i="13"/>
  <c r="M97" i="13"/>
  <c r="N97" i="13"/>
  <c r="O97" i="13"/>
  <c r="P97" i="13"/>
  <c r="Q97" i="13"/>
  <c r="R97" i="13"/>
  <c r="S97" i="13"/>
  <c r="T97" i="13"/>
  <c r="U97" i="13"/>
  <c r="V97" i="13"/>
  <c r="W97" i="13"/>
  <c r="X97" i="13"/>
  <c r="D101" i="13"/>
  <c r="E101" i="13"/>
  <c r="F101" i="13"/>
  <c r="H101" i="13"/>
  <c r="I101" i="13"/>
  <c r="K101" i="13"/>
  <c r="M101" i="13"/>
  <c r="N101" i="13"/>
  <c r="O101" i="13"/>
  <c r="P101" i="13"/>
  <c r="Q101" i="13"/>
  <c r="R101" i="13"/>
  <c r="S101" i="13"/>
  <c r="T101" i="13"/>
  <c r="U101" i="13"/>
  <c r="V101" i="13"/>
  <c r="W101" i="13"/>
  <c r="X101" i="13"/>
  <c r="D102" i="13"/>
  <c r="E102" i="13"/>
  <c r="F102" i="13"/>
  <c r="H102" i="13"/>
  <c r="I102" i="13"/>
  <c r="K102" i="13"/>
  <c r="L102" i="13"/>
  <c r="M102" i="13"/>
  <c r="N102" i="13"/>
  <c r="O102" i="13"/>
  <c r="P102" i="13"/>
  <c r="Q102" i="13"/>
  <c r="R102" i="13"/>
  <c r="S102" i="13"/>
  <c r="T102" i="13"/>
  <c r="U102" i="13"/>
  <c r="V102" i="13"/>
  <c r="W102" i="13"/>
  <c r="X102" i="13"/>
  <c r="D105" i="13"/>
  <c r="E105" i="13"/>
  <c r="F105" i="13"/>
  <c r="H105" i="13"/>
  <c r="I105" i="13"/>
  <c r="K105" i="13"/>
  <c r="L105" i="13"/>
  <c r="M105" i="13"/>
  <c r="N105" i="13"/>
  <c r="O105" i="13"/>
  <c r="P105" i="13"/>
  <c r="Q105" i="13"/>
  <c r="R105" i="13"/>
  <c r="S105" i="13"/>
  <c r="T105" i="13"/>
  <c r="U105" i="13"/>
  <c r="V105" i="13"/>
  <c r="W105" i="13"/>
  <c r="X105" i="13"/>
  <c r="D106" i="13"/>
  <c r="E106" i="13"/>
  <c r="F106" i="13"/>
  <c r="H106" i="13"/>
  <c r="I106" i="13"/>
  <c r="K106" i="13"/>
  <c r="L106" i="13"/>
  <c r="M106" i="13"/>
  <c r="N106" i="13"/>
  <c r="O106" i="13"/>
  <c r="P106" i="13"/>
  <c r="Q106" i="13"/>
  <c r="R106" i="13"/>
  <c r="S106" i="13"/>
  <c r="T106" i="13"/>
  <c r="U106" i="13"/>
  <c r="V106" i="13"/>
  <c r="W106" i="13"/>
  <c r="X106" i="13"/>
  <c r="D107" i="13"/>
  <c r="E107" i="13"/>
  <c r="F107" i="13"/>
  <c r="H107" i="13"/>
  <c r="I107" i="13"/>
  <c r="K107" i="13"/>
  <c r="L107" i="13"/>
  <c r="M107" i="13"/>
  <c r="N107" i="13"/>
  <c r="O107" i="13"/>
  <c r="P107" i="13"/>
  <c r="Q107" i="13"/>
  <c r="R107" i="13"/>
  <c r="S107" i="13"/>
  <c r="T107" i="13"/>
  <c r="U107" i="13"/>
  <c r="V107" i="13"/>
  <c r="W107" i="13"/>
  <c r="X107" i="13"/>
  <c r="D108" i="13"/>
  <c r="E108" i="13"/>
  <c r="F108" i="13"/>
  <c r="H108" i="13"/>
  <c r="I108" i="13"/>
  <c r="M108" i="13"/>
  <c r="N108" i="13"/>
  <c r="O108" i="13"/>
  <c r="P108" i="13"/>
  <c r="Q108" i="13"/>
  <c r="R108" i="13"/>
  <c r="S108" i="13"/>
  <c r="T108" i="13"/>
  <c r="U108" i="13"/>
  <c r="V108" i="13"/>
  <c r="W108" i="13"/>
  <c r="X108" i="13"/>
  <c r="D109" i="13"/>
  <c r="E109" i="13"/>
  <c r="F109" i="13"/>
  <c r="H109" i="13"/>
  <c r="I109" i="13"/>
  <c r="K109" i="13"/>
  <c r="L109" i="13"/>
  <c r="M109" i="13"/>
  <c r="N109" i="13"/>
  <c r="O109" i="13"/>
  <c r="P109" i="13"/>
  <c r="Q109" i="13"/>
  <c r="R109" i="13"/>
  <c r="S109" i="13"/>
  <c r="T109" i="13"/>
  <c r="U109" i="13"/>
  <c r="V109" i="13"/>
  <c r="W109" i="13"/>
  <c r="X109" i="13"/>
  <c r="C102" i="13"/>
  <c r="C105" i="13"/>
  <c r="C106" i="13"/>
  <c r="C107" i="13"/>
  <c r="C108" i="13"/>
  <c r="C109" i="13"/>
  <c r="C91" i="13"/>
  <c r="C92" i="13"/>
  <c r="C93" i="13"/>
  <c r="C94" i="13"/>
  <c r="C95" i="13"/>
  <c r="C96" i="13"/>
  <c r="C97" i="13"/>
  <c r="C101" i="13"/>
  <c r="C86" i="13"/>
  <c r="C87" i="13"/>
  <c r="C88" i="13"/>
  <c r="C89" i="13"/>
  <c r="C90" i="13"/>
  <c r="C103" i="13"/>
  <c r="C110" i="13"/>
  <c r="C111" i="13"/>
  <c r="C104" i="13"/>
  <c r="C84" i="13"/>
  <c r="C79" i="13"/>
  <c r="C100" i="13"/>
  <c r="C98" i="13"/>
  <c r="C99" i="13"/>
  <c r="C83" i="13"/>
  <c r="C75" i="13"/>
  <c r="C76" i="13"/>
  <c r="C77" i="13"/>
  <c r="C78" i="13"/>
  <c r="C80" i="13"/>
  <c r="C81" i="13"/>
  <c r="C82" i="13"/>
  <c r="C85" i="13"/>
  <c r="C112" i="13"/>
  <c r="D68" i="13"/>
  <c r="E68" i="13"/>
  <c r="F68" i="13"/>
  <c r="H68" i="13"/>
  <c r="I68" i="13"/>
  <c r="K68" i="13"/>
  <c r="L68" i="13"/>
  <c r="M68" i="13"/>
  <c r="N68" i="13"/>
  <c r="O68" i="13"/>
  <c r="P68" i="13"/>
  <c r="Q68" i="13"/>
  <c r="R68" i="13"/>
  <c r="S68" i="13"/>
  <c r="T68" i="13"/>
  <c r="U68" i="13"/>
  <c r="V68" i="13"/>
  <c r="W68" i="13"/>
  <c r="X68" i="13"/>
  <c r="Y68" i="13"/>
  <c r="Z68" i="13"/>
  <c r="D69" i="13"/>
  <c r="E69" i="13"/>
  <c r="F69" i="13"/>
  <c r="H69" i="13"/>
  <c r="I69" i="13"/>
  <c r="K69" i="13"/>
  <c r="L69" i="13"/>
  <c r="M69" i="13"/>
  <c r="N69" i="13"/>
  <c r="O69" i="13"/>
  <c r="P69" i="13"/>
  <c r="Q69" i="13"/>
  <c r="R69" i="13"/>
  <c r="S69" i="13"/>
  <c r="T69" i="13"/>
  <c r="U69" i="13"/>
  <c r="V69" i="13"/>
  <c r="W69" i="13"/>
  <c r="X69" i="13"/>
  <c r="Y69" i="13"/>
  <c r="Z69" i="13"/>
  <c r="D70" i="13"/>
  <c r="E70" i="13"/>
  <c r="F70" i="13"/>
  <c r="H70" i="13"/>
  <c r="I70" i="13"/>
  <c r="K70" i="13"/>
  <c r="L70" i="13"/>
  <c r="M70" i="13"/>
  <c r="N70" i="13"/>
  <c r="O70" i="13"/>
  <c r="P70" i="13"/>
  <c r="Q70" i="13"/>
  <c r="R70" i="13"/>
  <c r="S70" i="13"/>
  <c r="T70" i="13"/>
  <c r="U70" i="13"/>
  <c r="V70" i="13"/>
  <c r="W70" i="13"/>
  <c r="X70" i="13"/>
  <c r="Y70" i="13"/>
  <c r="Z70" i="13"/>
  <c r="D71" i="13"/>
  <c r="E71" i="13"/>
  <c r="F71" i="13"/>
  <c r="H71" i="13"/>
  <c r="I71" i="13"/>
  <c r="K71" i="13"/>
  <c r="L71" i="13"/>
  <c r="M71" i="13"/>
  <c r="N71" i="13"/>
  <c r="O71" i="13"/>
  <c r="P71" i="13"/>
  <c r="Q71" i="13"/>
  <c r="R71" i="13"/>
  <c r="S71" i="13"/>
  <c r="T71" i="13"/>
  <c r="U71" i="13"/>
  <c r="V71" i="13"/>
  <c r="W71" i="13"/>
  <c r="X71" i="13"/>
  <c r="D72" i="13"/>
  <c r="E72" i="13"/>
  <c r="F72" i="13"/>
  <c r="H72" i="13"/>
  <c r="I72" i="13"/>
  <c r="K72" i="13"/>
  <c r="L72" i="13"/>
  <c r="M72" i="13"/>
  <c r="N72" i="13"/>
  <c r="O72" i="13"/>
  <c r="P72" i="13"/>
  <c r="Q72" i="13"/>
  <c r="R72" i="13"/>
  <c r="S72" i="13"/>
  <c r="T72" i="13"/>
  <c r="U72" i="13"/>
  <c r="V72" i="13"/>
  <c r="W72" i="13"/>
  <c r="X72" i="13"/>
  <c r="Y72" i="13"/>
  <c r="Z72" i="13"/>
  <c r="D73" i="13"/>
  <c r="E73" i="13"/>
  <c r="F73" i="13"/>
  <c r="H73" i="13"/>
  <c r="I73" i="13"/>
  <c r="K73" i="13"/>
  <c r="L73" i="13"/>
  <c r="M73" i="13"/>
  <c r="N73" i="13"/>
  <c r="O73" i="13"/>
  <c r="P73" i="13"/>
  <c r="Q73" i="13"/>
  <c r="R73" i="13"/>
  <c r="S73" i="13"/>
  <c r="T73" i="13"/>
  <c r="U73" i="13"/>
  <c r="V73" i="13"/>
  <c r="W73" i="13"/>
  <c r="X73" i="13"/>
  <c r="Y73" i="13"/>
  <c r="Z73" i="13"/>
  <c r="D74" i="13"/>
  <c r="E74" i="13"/>
  <c r="F74" i="13"/>
  <c r="H74" i="13"/>
  <c r="I74" i="13"/>
  <c r="K74" i="13"/>
  <c r="L74" i="13"/>
  <c r="M74" i="13"/>
  <c r="N74" i="13"/>
  <c r="O74" i="13"/>
  <c r="P74" i="13"/>
  <c r="Q74" i="13"/>
  <c r="R74" i="13"/>
  <c r="S74" i="13"/>
  <c r="T74" i="13"/>
  <c r="U74" i="13"/>
  <c r="V74" i="13"/>
  <c r="W74" i="13"/>
  <c r="X74" i="13"/>
  <c r="Y74" i="13"/>
  <c r="Z74" i="13"/>
  <c r="C69" i="13"/>
  <c r="C70" i="13"/>
  <c r="C71" i="13"/>
  <c r="C72" i="13"/>
  <c r="C73" i="13"/>
  <c r="C74" i="13"/>
  <c r="C68" i="13"/>
  <c r="D67" i="13"/>
  <c r="E67" i="13"/>
  <c r="F67" i="13"/>
  <c r="H67" i="13"/>
  <c r="I67" i="13"/>
  <c r="K67" i="13"/>
  <c r="L67" i="13"/>
  <c r="M67" i="13"/>
  <c r="N67" i="13"/>
  <c r="O67" i="13"/>
  <c r="P67" i="13"/>
  <c r="Q67" i="13"/>
  <c r="R67" i="13"/>
  <c r="S67" i="13"/>
  <c r="T67" i="13"/>
  <c r="U67" i="13"/>
  <c r="V67" i="13"/>
  <c r="W67" i="13"/>
  <c r="X67" i="13"/>
  <c r="Y67" i="13"/>
  <c r="Z67" i="13"/>
  <c r="D53" i="13"/>
  <c r="E53" i="13"/>
  <c r="F53" i="13"/>
  <c r="H53" i="13"/>
  <c r="I53" i="13"/>
  <c r="K53" i="13"/>
  <c r="L53" i="13"/>
  <c r="M53" i="13"/>
  <c r="N53" i="13"/>
  <c r="O53" i="13"/>
  <c r="P53" i="13"/>
  <c r="Q53" i="13"/>
  <c r="R53" i="13"/>
  <c r="S53" i="13"/>
  <c r="T53" i="13"/>
  <c r="U53" i="13"/>
  <c r="V53" i="13"/>
  <c r="W53" i="13"/>
  <c r="X53" i="13"/>
  <c r="Y53" i="13"/>
  <c r="Z53" i="13"/>
  <c r="D46" i="13"/>
  <c r="E46" i="13"/>
  <c r="F46" i="13"/>
  <c r="H46" i="13"/>
  <c r="I46" i="13"/>
  <c r="K46" i="13"/>
  <c r="L46" i="13"/>
  <c r="M46" i="13"/>
  <c r="N46" i="13"/>
  <c r="O46" i="13"/>
  <c r="P46" i="13"/>
  <c r="Q46" i="13"/>
  <c r="R46" i="13"/>
  <c r="S46" i="13"/>
  <c r="T46" i="13"/>
  <c r="U46" i="13"/>
  <c r="V46" i="13"/>
  <c r="W46" i="13"/>
  <c r="X46" i="13"/>
  <c r="Y46" i="13"/>
  <c r="Z46" i="13"/>
  <c r="D62" i="13"/>
  <c r="E62" i="13"/>
  <c r="F62" i="13"/>
  <c r="H62" i="13"/>
  <c r="I62" i="13"/>
  <c r="K62" i="13"/>
  <c r="L62" i="13"/>
  <c r="M62" i="13"/>
  <c r="N62" i="13"/>
  <c r="O62" i="13"/>
  <c r="P62" i="13"/>
  <c r="Q62" i="13"/>
  <c r="R62" i="13"/>
  <c r="S62" i="13"/>
  <c r="T62" i="13"/>
  <c r="U62" i="13"/>
  <c r="V62" i="13"/>
  <c r="W62" i="13"/>
  <c r="X62" i="13"/>
  <c r="Y62" i="13"/>
  <c r="Z62" i="13"/>
  <c r="D61" i="13"/>
  <c r="E61" i="13"/>
  <c r="F61" i="13"/>
  <c r="H61" i="13"/>
  <c r="I61" i="13"/>
  <c r="K61" i="13"/>
  <c r="L61" i="13"/>
  <c r="M61" i="13"/>
  <c r="N61" i="13"/>
  <c r="O61" i="13"/>
  <c r="P61" i="13"/>
  <c r="Q61" i="13"/>
  <c r="R61" i="13"/>
  <c r="S61" i="13"/>
  <c r="T61" i="13"/>
  <c r="U61" i="13"/>
  <c r="V61" i="13"/>
  <c r="W61" i="13"/>
  <c r="X61" i="13"/>
  <c r="Y61" i="13"/>
  <c r="Z61" i="13"/>
  <c r="D58" i="13"/>
  <c r="E58" i="13"/>
  <c r="F58" i="13"/>
  <c r="H58" i="13"/>
  <c r="I58" i="13"/>
  <c r="K58" i="13"/>
  <c r="L58" i="13"/>
  <c r="M58" i="13"/>
  <c r="N58" i="13"/>
  <c r="O58" i="13"/>
  <c r="P58" i="13"/>
  <c r="Q58" i="13"/>
  <c r="R58" i="13"/>
  <c r="S58" i="13"/>
  <c r="T58" i="13"/>
  <c r="U58" i="13"/>
  <c r="V58" i="13"/>
  <c r="W58" i="13"/>
  <c r="X58" i="13"/>
  <c r="Y58" i="13"/>
  <c r="Z58" i="13"/>
  <c r="D60" i="13"/>
  <c r="E60" i="13"/>
  <c r="F60" i="13"/>
  <c r="H60" i="13"/>
  <c r="I60" i="13"/>
  <c r="K60" i="13"/>
  <c r="L60" i="13"/>
  <c r="M60" i="13"/>
  <c r="N60" i="13"/>
  <c r="O60" i="13"/>
  <c r="P60" i="13"/>
  <c r="Q60" i="13"/>
  <c r="R60" i="13"/>
  <c r="S60" i="13"/>
  <c r="T60" i="13"/>
  <c r="U60" i="13"/>
  <c r="V60" i="13"/>
  <c r="W60" i="13"/>
  <c r="X60" i="13"/>
  <c r="Y60" i="13"/>
  <c r="Z60" i="13"/>
  <c r="D40" i="13"/>
  <c r="E40" i="13"/>
  <c r="F40" i="13"/>
  <c r="H40" i="13"/>
  <c r="I40" i="13"/>
  <c r="K40" i="13"/>
  <c r="L40" i="13"/>
  <c r="M40" i="13"/>
  <c r="N40" i="13"/>
  <c r="O40" i="13"/>
  <c r="P40" i="13"/>
  <c r="Q40" i="13"/>
  <c r="R40" i="13"/>
  <c r="S40" i="13"/>
  <c r="T40" i="13"/>
  <c r="U40" i="13"/>
  <c r="V40" i="13"/>
  <c r="W40" i="13"/>
  <c r="X40" i="13"/>
  <c r="Y40" i="13"/>
  <c r="Z40" i="13"/>
  <c r="D41" i="13"/>
  <c r="E41" i="13"/>
  <c r="F41" i="13"/>
  <c r="H41" i="13"/>
  <c r="I41" i="13"/>
  <c r="K41" i="13"/>
  <c r="L41" i="13"/>
  <c r="M41" i="13"/>
  <c r="N41" i="13"/>
  <c r="O41" i="13"/>
  <c r="P41" i="13"/>
  <c r="Q41" i="13"/>
  <c r="R41" i="13"/>
  <c r="S41" i="13"/>
  <c r="T41" i="13"/>
  <c r="U41" i="13"/>
  <c r="V41" i="13"/>
  <c r="W41" i="13"/>
  <c r="X41" i="13"/>
  <c r="Y41" i="13"/>
  <c r="Z41" i="13"/>
  <c r="D42" i="13"/>
  <c r="E42" i="13"/>
  <c r="F42" i="13"/>
  <c r="H42" i="13"/>
  <c r="I42" i="13"/>
  <c r="K42" i="13"/>
  <c r="L42" i="13"/>
  <c r="M42" i="13"/>
  <c r="N42" i="13"/>
  <c r="O42" i="13"/>
  <c r="P42" i="13"/>
  <c r="Q42" i="13"/>
  <c r="R42" i="13"/>
  <c r="S42" i="13"/>
  <c r="T42" i="13"/>
  <c r="U42" i="13"/>
  <c r="V42" i="13"/>
  <c r="W42" i="13"/>
  <c r="X42" i="13"/>
  <c r="Y42" i="13"/>
  <c r="Z42" i="13"/>
  <c r="D43" i="13"/>
  <c r="E43" i="13"/>
  <c r="F43" i="13"/>
  <c r="H43" i="13"/>
  <c r="I43" i="13"/>
  <c r="K43" i="13"/>
  <c r="L43" i="13"/>
  <c r="M43" i="13"/>
  <c r="N43" i="13"/>
  <c r="O43" i="13"/>
  <c r="P43" i="13"/>
  <c r="Q43" i="13"/>
  <c r="R43" i="13"/>
  <c r="S43" i="13"/>
  <c r="T43" i="13"/>
  <c r="U43" i="13"/>
  <c r="V43" i="13"/>
  <c r="W43" i="13"/>
  <c r="X43" i="13"/>
  <c r="Y43" i="13"/>
  <c r="Z43" i="13"/>
  <c r="D44" i="13"/>
  <c r="E44" i="13"/>
  <c r="F44" i="13"/>
  <c r="H44" i="13"/>
  <c r="I44" i="13"/>
  <c r="K44" i="13"/>
  <c r="L44" i="13"/>
  <c r="M44" i="13"/>
  <c r="N44" i="13"/>
  <c r="O44" i="13"/>
  <c r="P44" i="13"/>
  <c r="Q44" i="13"/>
  <c r="R44" i="13"/>
  <c r="S44" i="13"/>
  <c r="T44" i="13"/>
  <c r="U44" i="13"/>
  <c r="V44" i="13"/>
  <c r="W44" i="13"/>
  <c r="X44" i="13"/>
  <c r="Y44" i="13"/>
  <c r="Z44" i="13"/>
  <c r="D45" i="13"/>
  <c r="E45" i="13"/>
  <c r="F45" i="13"/>
  <c r="H45" i="13"/>
  <c r="I45" i="13"/>
  <c r="K45" i="13"/>
  <c r="L45" i="13"/>
  <c r="M45" i="13"/>
  <c r="N45" i="13"/>
  <c r="O45" i="13"/>
  <c r="P45" i="13"/>
  <c r="Q45" i="13"/>
  <c r="R45" i="13"/>
  <c r="S45" i="13"/>
  <c r="T45" i="13"/>
  <c r="U45" i="13"/>
  <c r="V45" i="13"/>
  <c r="W45" i="13"/>
  <c r="X45" i="13"/>
  <c r="Y45" i="13"/>
  <c r="Z45" i="13"/>
  <c r="D47" i="13"/>
  <c r="E47" i="13"/>
  <c r="F47" i="13"/>
  <c r="H47" i="13"/>
  <c r="I47" i="13"/>
  <c r="K47" i="13"/>
  <c r="L47" i="13"/>
  <c r="M47" i="13"/>
  <c r="N47" i="13"/>
  <c r="O47" i="13"/>
  <c r="P47" i="13"/>
  <c r="Q47" i="13"/>
  <c r="R47" i="13"/>
  <c r="S47" i="13"/>
  <c r="T47" i="13"/>
  <c r="U47" i="13"/>
  <c r="V47" i="13"/>
  <c r="W47" i="13"/>
  <c r="X47" i="13"/>
  <c r="Y47" i="13"/>
  <c r="Z47" i="13"/>
  <c r="D48" i="13"/>
  <c r="E48" i="13"/>
  <c r="F48" i="13"/>
  <c r="H48" i="13"/>
  <c r="I48" i="13"/>
  <c r="K48" i="13"/>
  <c r="L48" i="13"/>
  <c r="M48" i="13"/>
  <c r="N48" i="13"/>
  <c r="O48" i="13"/>
  <c r="P48" i="13"/>
  <c r="Q48" i="13"/>
  <c r="R48" i="13"/>
  <c r="S48" i="13"/>
  <c r="T48" i="13"/>
  <c r="U48" i="13"/>
  <c r="V48" i="13"/>
  <c r="W48" i="13"/>
  <c r="X48" i="13"/>
  <c r="Y48" i="13"/>
  <c r="Z48" i="13"/>
  <c r="D49" i="13"/>
  <c r="E49" i="13"/>
  <c r="F49" i="13"/>
  <c r="H49" i="13"/>
  <c r="I49" i="13"/>
  <c r="K49" i="13"/>
  <c r="L49" i="13"/>
  <c r="M49" i="13"/>
  <c r="N49" i="13"/>
  <c r="O49" i="13"/>
  <c r="P49" i="13"/>
  <c r="Q49" i="13"/>
  <c r="R49" i="13"/>
  <c r="S49" i="13"/>
  <c r="T49" i="13"/>
  <c r="U49" i="13"/>
  <c r="V49" i="13"/>
  <c r="W49" i="13"/>
  <c r="X49" i="13"/>
  <c r="Y49" i="13"/>
  <c r="Z49" i="13"/>
  <c r="D50" i="13"/>
  <c r="E50" i="13"/>
  <c r="F50" i="13"/>
  <c r="H50" i="13"/>
  <c r="I50" i="13"/>
  <c r="K50" i="13"/>
  <c r="L50" i="13"/>
  <c r="M50" i="13"/>
  <c r="N50" i="13"/>
  <c r="O50" i="13"/>
  <c r="P50" i="13"/>
  <c r="Q50" i="13"/>
  <c r="R50" i="13"/>
  <c r="S50" i="13"/>
  <c r="T50" i="13"/>
  <c r="U50" i="13"/>
  <c r="V50" i="13"/>
  <c r="W50" i="13"/>
  <c r="X50" i="13"/>
  <c r="Y50" i="13"/>
  <c r="Z50" i="13"/>
  <c r="D51" i="13"/>
  <c r="E51" i="13"/>
  <c r="F51" i="13"/>
  <c r="H51" i="13"/>
  <c r="I51" i="13"/>
  <c r="K51" i="13"/>
  <c r="L51" i="13"/>
  <c r="M51" i="13"/>
  <c r="N51" i="13"/>
  <c r="O51" i="13"/>
  <c r="P51" i="13"/>
  <c r="Q51" i="13"/>
  <c r="R51" i="13"/>
  <c r="S51" i="13"/>
  <c r="T51" i="13"/>
  <c r="U51" i="13"/>
  <c r="V51" i="13"/>
  <c r="W51" i="13"/>
  <c r="X51" i="13"/>
  <c r="Y51" i="13"/>
  <c r="Z51" i="13"/>
  <c r="D52" i="13"/>
  <c r="E52" i="13"/>
  <c r="F52" i="13"/>
  <c r="H52" i="13"/>
  <c r="I52" i="13"/>
  <c r="K52" i="13"/>
  <c r="L52" i="13"/>
  <c r="M52" i="13"/>
  <c r="N52" i="13"/>
  <c r="O52" i="13"/>
  <c r="P52" i="13"/>
  <c r="Q52" i="13"/>
  <c r="R52" i="13"/>
  <c r="S52" i="13"/>
  <c r="T52" i="13"/>
  <c r="U52" i="13"/>
  <c r="V52" i="13"/>
  <c r="W52" i="13"/>
  <c r="X52" i="13"/>
  <c r="Y52" i="13"/>
  <c r="Z52" i="13"/>
  <c r="D54" i="13"/>
  <c r="E54" i="13"/>
  <c r="F54" i="13"/>
  <c r="H54" i="13"/>
  <c r="I54" i="13"/>
  <c r="K54" i="13"/>
  <c r="L54" i="13"/>
  <c r="M54" i="13"/>
  <c r="N54" i="13"/>
  <c r="O54" i="13"/>
  <c r="P54" i="13"/>
  <c r="Q54" i="13"/>
  <c r="R54" i="13"/>
  <c r="S54" i="13"/>
  <c r="T54" i="13"/>
  <c r="U54" i="13"/>
  <c r="V54" i="13"/>
  <c r="W54" i="13"/>
  <c r="X54" i="13"/>
  <c r="Y54" i="13"/>
  <c r="Z54" i="13"/>
  <c r="D55" i="13"/>
  <c r="E55" i="13"/>
  <c r="F55" i="13"/>
  <c r="H55" i="13"/>
  <c r="I55" i="13"/>
  <c r="K55" i="13"/>
  <c r="L55" i="13"/>
  <c r="M55" i="13"/>
  <c r="N55" i="13"/>
  <c r="O55" i="13"/>
  <c r="P55" i="13"/>
  <c r="Q55" i="13"/>
  <c r="R55" i="13"/>
  <c r="S55" i="13"/>
  <c r="T55" i="13"/>
  <c r="U55" i="13"/>
  <c r="V55" i="13"/>
  <c r="W55" i="13"/>
  <c r="X55" i="13"/>
  <c r="Y55" i="13"/>
  <c r="Z55" i="13"/>
  <c r="D56" i="13"/>
  <c r="E56" i="13"/>
  <c r="F56" i="13"/>
  <c r="H56" i="13"/>
  <c r="I56" i="13"/>
  <c r="K56" i="13"/>
  <c r="L56" i="13"/>
  <c r="M56" i="13"/>
  <c r="N56" i="13"/>
  <c r="O56" i="13"/>
  <c r="P56" i="13"/>
  <c r="Q56" i="13"/>
  <c r="R56" i="13"/>
  <c r="S56" i="13"/>
  <c r="T56" i="13"/>
  <c r="U56" i="13"/>
  <c r="V56" i="13"/>
  <c r="W56" i="13"/>
  <c r="X56" i="13"/>
  <c r="Y56" i="13"/>
  <c r="Z56" i="13"/>
  <c r="D57" i="13"/>
  <c r="E57" i="13"/>
  <c r="F57" i="13"/>
  <c r="H57" i="13"/>
  <c r="I57" i="13"/>
  <c r="K57" i="13"/>
  <c r="L57" i="13"/>
  <c r="M57" i="13"/>
  <c r="N57" i="13"/>
  <c r="O57" i="13"/>
  <c r="P57" i="13"/>
  <c r="Q57" i="13"/>
  <c r="R57" i="13"/>
  <c r="S57" i="13"/>
  <c r="T57" i="13"/>
  <c r="U57" i="13"/>
  <c r="V57" i="13"/>
  <c r="W57" i="13"/>
  <c r="X57" i="13"/>
  <c r="Y57" i="13"/>
  <c r="Z57" i="13"/>
  <c r="D59" i="13"/>
  <c r="E59" i="13"/>
  <c r="F59" i="13"/>
  <c r="H59" i="13"/>
  <c r="I59" i="13"/>
  <c r="K59" i="13"/>
  <c r="L59" i="13"/>
  <c r="M59" i="13"/>
  <c r="N59" i="13"/>
  <c r="O59" i="13"/>
  <c r="P59" i="13"/>
  <c r="Q59" i="13"/>
  <c r="R59" i="13"/>
  <c r="S59" i="13"/>
  <c r="T59" i="13"/>
  <c r="U59" i="13"/>
  <c r="V59" i="13"/>
  <c r="W59" i="13"/>
  <c r="X59" i="13"/>
  <c r="Y59" i="13"/>
  <c r="Z59" i="13"/>
  <c r="D63" i="13"/>
  <c r="E63" i="13"/>
  <c r="F63" i="13"/>
  <c r="H63" i="13"/>
  <c r="I63" i="13"/>
  <c r="K63" i="13"/>
  <c r="L63" i="13"/>
  <c r="M63" i="13"/>
  <c r="N63" i="13"/>
  <c r="O63" i="13"/>
  <c r="P63" i="13"/>
  <c r="Q63" i="13"/>
  <c r="R63" i="13"/>
  <c r="S63" i="13"/>
  <c r="T63" i="13"/>
  <c r="U63" i="13"/>
  <c r="V63" i="13"/>
  <c r="W63" i="13"/>
  <c r="X63" i="13"/>
  <c r="Y63" i="13"/>
  <c r="Z63" i="13"/>
  <c r="D64" i="13"/>
  <c r="E64" i="13"/>
  <c r="F64" i="13"/>
  <c r="H64" i="13"/>
  <c r="I64" i="13"/>
  <c r="K64" i="13"/>
  <c r="L64" i="13"/>
  <c r="M64" i="13"/>
  <c r="N64" i="13"/>
  <c r="O64" i="13"/>
  <c r="P64" i="13"/>
  <c r="Q64" i="13"/>
  <c r="R64" i="13"/>
  <c r="S64" i="13"/>
  <c r="T64" i="13"/>
  <c r="U64" i="13"/>
  <c r="V64" i="13"/>
  <c r="W64" i="13"/>
  <c r="X64" i="13"/>
  <c r="Y64" i="13"/>
  <c r="Z64" i="13"/>
  <c r="D65" i="13"/>
  <c r="E65" i="13"/>
  <c r="F65" i="13"/>
  <c r="H65" i="13"/>
  <c r="I65" i="13"/>
  <c r="K65" i="13"/>
  <c r="L65" i="13"/>
  <c r="M65" i="13"/>
  <c r="N65" i="13"/>
  <c r="O65" i="13"/>
  <c r="P65" i="13"/>
  <c r="Q65" i="13"/>
  <c r="R65" i="13"/>
  <c r="S65" i="13"/>
  <c r="T65" i="13"/>
  <c r="U65" i="13"/>
  <c r="V65" i="13"/>
  <c r="W65" i="13"/>
  <c r="X65" i="13"/>
  <c r="Y65" i="13"/>
  <c r="Z65" i="13"/>
  <c r="D66" i="13"/>
  <c r="E66" i="13"/>
  <c r="F66" i="13"/>
  <c r="H66" i="13"/>
  <c r="I66" i="13"/>
  <c r="K66" i="13"/>
  <c r="L66" i="13"/>
  <c r="M66" i="13"/>
  <c r="N66" i="13"/>
  <c r="O66" i="13"/>
  <c r="P66" i="13"/>
  <c r="Q66" i="13"/>
  <c r="R66" i="13"/>
  <c r="S66" i="13"/>
  <c r="T66" i="13"/>
  <c r="U66" i="13"/>
  <c r="V66" i="13"/>
  <c r="W66" i="13"/>
  <c r="X66" i="13"/>
  <c r="Y66" i="13"/>
  <c r="Z66" i="13"/>
  <c r="C63" i="13"/>
  <c r="C64" i="13"/>
  <c r="C65" i="13"/>
  <c r="C66" i="13"/>
  <c r="C52" i="13"/>
  <c r="C54" i="13"/>
  <c r="C55" i="13"/>
  <c r="C56" i="13"/>
  <c r="C57" i="13"/>
  <c r="C59" i="13"/>
  <c r="C48" i="13"/>
  <c r="C49" i="13"/>
  <c r="C50" i="13"/>
  <c r="C51" i="13"/>
  <c r="C53" i="13"/>
  <c r="C46" i="13"/>
  <c r="C62" i="13"/>
  <c r="C61" i="13"/>
  <c r="C58" i="13"/>
  <c r="C60" i="13"/>
  <c r="C40" i="13"/>
  <c r="C41" i="13"/>
  <c r="C42" i="13"/>
  <c r="C43" i="13"/>
  <c r="C44" i="13"/>
  <c r="C45" i="13"/>
  <c r="C47" i="13"/>
  <c r="C67" i="13"/>
  <c r="D19" i="13"/>
  <c r="E19" i="13"/>
  <c r="F19" i="13"/>
  <c r="H19" i="13"/>
  <c r="I19" i="13"/>
  <c r="K19" i="13"/>
  <c r="L19" i="13"/>
  <c r="M19" i="13"/>
  <c r="N19" i="13"/>
  <c r="O19" i="13"/>
  <c r="P19" i="13"/>
  <c r="Q19" i="13"/>
  <c r="R19" i="13"/>
  <c r="S19" i="13"/>
  <c r="T19" i="13"/>
  <c r="U19" i="13"/>
  <c r="V19" i="13"/>
  <c r="W19" i="13"/>
  <c r="X19" i="13"/>
  <c r="Y19" i="13"/>
  <c r="Z19" i="13"/>
  <c r="D20" i="13"/>
  <c r="E20" i="13"/>
  <c r="F20" i="13"/>
  <c r="H20" i="13"/>
  <c r="I20" i="13"/>
  <c r="K20" i="13"/>
  <c r="L20" i="13"/>
  <c r="M20" i="13"/>
  <c r="N20" i="13"/>
  <c r="O20" i="13"/>
  <c r="P20" i="13"/>
  <c r="Q20" i="13"/>
  <c r="R20" i="13"/>
  <c r="S20" i="13"/>
  <c r="T20" i="13"/>
  <c r="U20" i="13"/>
  <c r="V20" i="13"/>
  <c r="W20" i="13"/>
  <c r="X20" i="13"/>
  <c r="Y20" i="13"/>
  <c r="Z20" i="13"/>
  <c r="D21" i="13"/>
  <c r="E21" i="13"/>
  <c r="F21" i="13"/>
  <c r="H21" i="13"/>
  <c r="I21" i="13"/>
  <c r="K21" i="13"/>
  <c r="L21" i="13"/>
  <c r="M21" i="13"/>
  <c r="N21" i="13"/>
  <c r="O21" i="13"/>
  <c r="P21" i="13"/>
  <c r="Q21" i="13"/>
  <c r="R21" i="13"/>
  <c r="S21" i="13"/>
  <c r="T21" i="13"/>
  <c r="U21" i="13"/>
  <c r="V21" i="13"/>
  <c r="W21" i="13"/>
  <c r="X21" i="13"/>
  <c r="Y21" i="13"/>
  <c r="Z21" i="13"/>
  <c r="D22" i="13"/>
  <c r="E22" i="13"/>
  <c r="F22" i="13"/>
  <c r="H22" i="13"/>
  <c r="I22" i="13"/>
  <c r="K22" i="13"/>
  <c r="L22" i="13"/>
  <c r="M22" i="13"/>
  <c r="N22" i="13"/>
  <c r="O22" i="13"/>
  <c r="P22" i="13"/>
  <c r="Q22" i="13"/>
  <c r="R22" i="13"/>
  <c r="S22" i="13"/>
  <c r="T22" i="13"/>
  <c r="U22" i="13"/>
  <c r="V22" i="13"/>
  <c r="W22" i="13"/>
  <c r="X22" i="13"/>
  <c r="Y22" i="13"/>
  <c r="Z22" i="13"/>
  <c r="D23" i="13"/>
  <c r="E23" i="13"/>
  <c r="F23" i="13"/>
  <c r="H23" i="13"/>
  <c r="I23" i="13"/>
  <c r="K23" i="13"/>
  <c r="L23" i="13"/>
  <c r="M23" i="13"/>
  <c r="N23" i="13"/>
  <c r="O23" i="13"/>
  <c r="P23" i="13"/>
  <c r="Q23" i="13"/>
  <c r="R23" i="13"/>
  <c r="S23" i="13"/>
  <c r="T23" i="13"/>
  <c r="U23" i="13"/>
  <c r="V23" i="13"/>
  <c r="W23" i="13"/>
  <c r="X23" i="13"/>
  <c r="Y23" i="13"/>
  <c r="Z23" i="13"/>
  <c r="D24" i="13"/>
  <c r="E24" i="13"/>
  <c r="F24" i="13"/>
  <c r="H24" i="13"/>
  <c r="I24" i="13"/>
  <c r="K24" i="13"/>
  <c r="L24" i="13"/>
  <c r="M24" i="13"/>
  <c r="N24" i="13"/>
  <c r="O24" i="13"/>
  <c r="P24" i="13"/>
  <c r="Q24" i="13"/>
  <c r="R24" i="13"/>
  <c r="S24" i="13"/>
  <c r="T24" i="13"/>
  <c r="U24" i="13"/>
  <c r="V24" i="13"/>
  <c r="W24" i="13"/>
  <c r="X24" i="13"/>
  <c r="Y24" i="13"/>
  <c r="Z24" i="13"/>
  <c r="D31" i="13"/>
  <c r="E31" i="13"/>
  <c r="F31" i="13"/>
  <c r="H31" i="13"/>
  <c r="I31" i="13"/>
  <c r="K31" i="13"/>
  <c r="L31" i="13"/>
  <c r="M31" i="13"/>
  <c r="N31" i="13"/>
  <c r="O31" i="13"/>
  <c r="P31" i="13"/>
  <c r="Q31" i="13"/>
  <c r="R31" i="13"/>
  <c r="S31" i="13"/>
  <c r="T31" i="13"/>
  <c r="U31" i="13"/>
  <c r="V31" i="13"/>
  <c r="W31" i="13"/>
  <c r="X31" i="13"/>
  <c r="Y31" i="13"/>
  <c r="Z31" i="13"/>
  <c r="D32" i="13"/>
  <c r="E32" i="13"/>
  <c r="F32" i="13"/>
  <c r="H32" i="13"/>
  <c r="I32" i="13"/>
  <c r="K32" i="13"/>
  <c r="L32" i="13"/>
  <c r="M32" i="13"/>
  <c r="N32" i="13"/>
  <c r="O32" i="13"/>
  <c r="P32" i="13"/>
  <c r="Q32" i="13"/>
  <c r="R32" i="13"/>
  <c r="S32" i="13"/>
  <c r="T32" i="13"/>
  <c r="U32" i="13"/>
  <c r="V32" i="13"/>
  <c r="W32" i="13"/>
  <c r="X32" i="13"/>
  <c r="Y32" i="13"/>
  <c r="Z32" i="13"/>
  <c r="D33" i="13"/>
  <c r="E33" i="13"/>
  <c r="F33" i="13"/>
  <c r="H33" i="13"/>
  <c r="I33" i="13"/>
  <c r="K33" i="13"/>
  <c r="L33" i="13"/>
  <c r="M33" i="13"/>
  <c r="N33" i="13"/>
  <c r="O33" i="13"/>
  <c r="P33" i="13"/>
  <c r="Q33" i="13"/>
  <c r="R33" i="13"/>
  <c r="S33" i="13"/>
  <c r="T33" i="13"/>
  <c r="U33" i="13"/>
  <c r="V33" i="13"/>
  <c r="W33" i="13"/>
  <c r="X33" i="13"/>
  <c r="Y33" i="13"/>
  <c r="Z33" i="13"/>
  <c r="D38" i="13"/>
  <c r="E38" i="13"/>
  <c r="F38" i="13"/>
  <c r="H38" i="13"/>
  <c r="I38" i="13"/>
  <c r="K38" i="13"/>
  <c r="L38" i="13"/>
  <c r="M38" i="13"/>
  <c r="N38" i="13"/>
  <c r="O38" i="13"/>
  <c r="P38" i="13"/>
  <c r="Q38" i="13"/>
  <c r="R38" i="13"/>
  <c r="S38" i="13"/>
  <c r="T38" i="13"/>
  <c r="U38" i="13"/>
  <c r="V38" i="13"/>
  <c r="W38" i="13"/>
  <c r="X38" i="13"/>
  <c r="Y38" i="13"/>
  <c r="Z38" i="13"/>
  <c r="D39" i="13"/>
  <c r="E39" i="13"/>
  <c r="F39" i="13"/>
  <c r="H39" i="13"/>
  <c r="I39" i="13"/>
  <c r="K39" i="13"/>
  <c r="L39" i="13"/>
  <c r="M39" i="13"/>
  <c r="N39" i="13"/>
  <c r="O39" i="13"/>
  <c r="P39" i="13"/>
  <c r="Q39" i="13"/>
  <c r="R39" i="13"/>
  <c r="S39" i="13"/>
  <c r="T39" i="13"/>
  <c r="U39" i="13"/>
  <c r="V39" i="13"/>
  <c r="W39" i="13"/>
  <c r="X39" i="13"/>
  <c r="Y39" i="13"/>
  <c r="Z39" i="13"/>
  <c r="D25" i="13"/>
  <c r="E25" i="13"/>
  <c r="F25" i="13"/>
  <c r="H25" i="13"/>
  <c r="I25" i="13"/>
  <c r="K25" i="13"/>
  <c r="L25" i="13"/>
  <c r="M25" i="13"/>
  <c r="N25" i="13"/>
  <c r="O25" i="13"/>
  <c r="P25" i="13"/>
  <c r="Q25" i="13"/>
  <c r="R25" i="13"/>
  <c r="S25" i="13"/>
  <c r="T25" i="13"/>
  <c r="U25" i="13"/>
  <c r="V25" i="13"/>
  <c r="W25" i="13"/>
  <c r="X25" i="13"/>
  <c r="Y25" i="13"/>
  <c r="Z25" i="13"/>
  <c r="D26" i="13"/>
  <c r="E26" i="13"/>
  <c r="F26" i="13"/>
  <c r="H26" i="13"/>
  <c r="I26" i="13"/>
  <c r="K26" i="13"/>
  <c r="L26" i="13"/>
  <c r="M26" i="13"/>
  <c r="N26" i="13"/>
  <c r="O26" i="13"/>
  <c r="P26" i="13"/>
  <c r="Q26" i="13"/>
  <c r="R26" i="13"/>
  <c r="S26" i="13"/>
  <c r="T26" i="13"/>
  <c r="U26" i="13"/>
  <c r="V26" i="13"/>
  <c r="W26" i="13"/>
  <c r="X26" i="13"/>
  <c r="Y26" i="13"/>
  <c r="Z26" i="13"/>
  <c r="D27" i="13"/>
  <c r="E27" i="13"/>
  <c r="F27" i="13"/>
  <c r="H27" i="13"/>
  <c r="I27" i="13"/>
  <c r="K27" i="13"/>
  <c r="L27" i="13"/>
  <c r="M27" i="13"/>
  <c r="N27" i="13"/>
  <c r="O27" i="13"/>
  <c r="P27" i="13"/>
  <c r="Q27" i="13"/>
  <c r="R27" i="13"/>
  <c r="S27" i="13"/>
  <c r="T27" i="13"/>
  <c r="U27" i="13"/>
  <c r="V27" i="13"/>
  <c r="W27" i="13"/>
  <c r="X27" i="13"/>
  <c r="Y27" i="13"/>
  <c r="Z27" i="13"/>
  <c r="D28" i="13"/>
  <c r="E28" i="13"/>
  <c r="F28" i="13"/>
  <c r="H28" i="13"/>
  <c r="I28" i="13"/>
  <c r="K28" i="13"/>
  <c r="L28" i="13"/>
  <c r="M28" i="13"/>
  <c r="N28" i="13"/>
  <c r="O28" i="13"/>
  <c r="P28" i="13"/>
  <c r="Q28" i="13"/>
  <c r="R28" i="13"/>
  <c r="S28" i="13"/>
  <c r="T28" i="13"/>
  <c r="U28" i="13"/>
  <c r="V28" i="13"/>
  <c r="W28" i="13"/>
  <c r="X28" i="13"/>
  <c r="Y28" i="13"/>
  <c r="Z28" i="13"/>
  <c r="D29" i="13"/>
  <c r="E29" i="13"/>
  <c r="F29" i="13"/>
  <c r="H29" i="13"/>
  <c r="I29" i="13"/>
  <c r="K29" i="13"/>
  <c r="L29" i="13"/>
  <c r="M29" i="13"/>
  <c r="N29" i="13"/>
  <c r="O29" i="13"/>
  <c r="P29" i="13"/>
  <c r="Q29" i="13"/>
  <c r="R29" i="13"/>
  <c r="S29" i="13"/>
  <c r="T29" i="13"/>
  <c r="U29" i="13"/>
  <c r="V29" i="13"/>
  <c r="W29" i="13"/>
  <c r="X29" i="13"/>
  <c r="Y29" i="13"/>
  <c r="Z29" i="13"/>
  <c r="D30" i="13"/>
  <c r="E30" i="13"/>
  <c r="F30" i="13"/>
  <c r="H30" i="13"/>
  <c r="I30" i="13"/>
  <c r="K30" i="13"/>
  <c r="L30" i="13"/>
  <c r="M30" i="13"/>
  <c r="N30" i="13"/>
  <c r="O30" i="13"/>
  <c r="P30" i="13"/>
  <c r="Q30" i="13"/>
  <c r="R30" i="13"/>
  <c r="S30" i="13"/>
  <c r="T30" i="13"/>
  <c r="U30" i="13"/>
  <c r="V30" i="13"/>
  <c r="W30" i="13"/>
  <c r="X30" i="13"/>
  <c r="Y30" i="13"/>
  <c r="Z30" i="13"/>
  <c r="D34" i="13"/>
  <c r="E34" i="13"/>
  <c r="F34" i="13"/>
  <c r="H34" i="13"/>
  <c r="I34" i="13"/>
  <c r="K34" i="13"/>
  <c r="L34" i="13"/>
  <c r="M34" i="13"/>
  <c r="N34" i="13"/>
  <c r="O34" i="13"/>
  <c r="P34" i="13"/>
  <c r="Q34" i="13"/>
  <c r="R34" i="13"/>
  <c r="S34" i="13"/>
  <c r="T34" i="13"/>
  <c r="U34" i="13"/>
  <c r="V34" i="13"/>
  <c r="W34" i="13"/>
  <c r="X34" i="13"/>
  <c r="Y34" i="13"/>
  <c r="Z34" i="13"/>
  <c r="D35" i="13"/>
  <c r="E35" i="13"/>
  <c r="F35" i="13"/>
  <c r="H35" i="13"/>
  <c r="I35" i="13"/>
  <c r="K35" i="13"/>
  <c r="L35" i="13"/>
  <c r="M35" i="13"/>
  <c r="N35" i="13"/>
  <c r="O35" i="13"/>
  <c r="P35" i="13"/>
  <c r="Q35" i="13"/>
  <c r="R35" i="13"/>
  <c r="S35" i="13"/>
  <c r="T35" i="13"/>
  <c r="U35" i="13"/>
  <c r="V35" i="13"/>
  <c r="W35" i="13"/>
  <c r="X35" i="13"/>
  <c r="Y35" i="13"/>
  <c r="Z35" i="13"/>
  <c r="D36" i="13"/>
  <c r="E36" i="13"/>
  <c r="F36" i="13"/>
  <c r="H36" i="13"/>
  <c r="I36" i="13"/>
  <c r="K36" i="13"/>
  <c r="L36" i="13"/>
  <c r="M36" i="13"/>
  <c r="N36" i="13"/>
  <c r="O36" i="13"/>
  <c r="P36" i="13"/>
  <c r="Q36" i="13"/>
  <c r="R36" i="13"/>
  <c r="S36" i="13"/>
  <c r="T36" i="13"/>
  <c r="U36" i="13"/>
  <c r="V36" i="13"/>
  <c r="W36" i="13"/>
  <c r="X36" i="13"/>
  <c r="Y36" i="13"/>
  <c r="Z36" i="13"/>
  <c r="D37" i="13"/>
  <c r="E37" i="13"/>
  <c r="F37" i="13"/>
  <c r="H37" i="13"/>
  <c r="I37" i="13"/>
  <c r="K37" i="13"/>
  <c r="L37" i="13"/>
  <c r="M37" i="13"/>
  <c r="N37" i="13"/>
  <c r="O37" i="13"/>
  <c r="P37" i="13"/>
  <c r="Q37" i="13"/>
  <c r="R37" i="13"/>
  <c r="S37" i="13"/>
  <c r="T37" i="13"/>
  <c r="U37" i="13"/>
  <c r="V37" i="13"/>
  <c r="W37" i="13"/>
  <c r="X37" i="13"/>
  <c r="Y37" i="13"/>
  <c r="Z37" i="13"/>
  <c r="C36" i="13"/>
  <c r="C37" i="13"/>
  <c r="C28" i="13"/>
  <c r="C29" i="13"/>
  <c r="C30" i="13"/>
  <c r="C34" i="13"/>
  <c r="C35" i="13"/>
  <c r="C20" i="13"/>
  <c r="C21" i="13"/>
  <c r="C22" i="13"/>
  <c r="C23" i="13"/>
  <c r="C24" i="13"/>
  <c r="C31" i="13"/>
  <c r="C32" i="13"/>
  <c r="C33" i="13"/>
  <c r="C38" i="13"/>
  <c r="C39" i="13"/>
  <c r="C25" i="13"/>
  <c r="C26" i="13"/>
  <c r="C27" i="13"/>
  <c r="C19" i="13"/>
  <c r="C7" i="13"/>
  <c r="D7" i="13"/>
  <c r="E7" i="13"/>
  <c r="F7" i="13"/>
  <c r="H7" i="13"/>
  <c r="I7" i="13"/>
  <c r="K7" i="13"/>
  <c r="L7" i="13"/>
  <c r="M7" i="13"/>
  <c r="N7" i="13"/>
  <c r="O7" i="13"/>
  <c r="P7" i="13"/>
  <c r="Q7" i="13"/>
  <c r="R7" i="13"/>
  <c r="S7" i="13"/>
  <c r="T7" i="13"/>
  <c r="U7" i="13"/>
  <c r="V7" i="13"/>
  <c r="W7" i="13"/>
  <c r="X7" i="13"/>
  <c r="Y7" i="13"/>
  <c r="Z7" i="13"/>
  <c r="C6" i="13"/>
  <c r="D6" i="13"/>
  <c r="E6" i="13"/>
  <c r="F6" i="13"/>
  <c r="H6" i="13"/>
  <c r="I6" i="13"/>
  <c r="K6" i="13"/>
  <c r="L6" i="13"/>
  <c r="M6" i="13"/>
  <c r="N6" i="13"/>
  <c r="O6" i="13"/>
  <c r="P6" i="13"/>
  <c r="Q6" i="13"/>
  <c r="R6" i="13"/>
  <c r="S6" i="13"/>
  <c r="T6" i="13"/>
  <c r="U6" i="13"/>
  <c r="V6" i="13"/>
  <c r="W6" i="13"/>
  <c r="X6" i="13"/>
  <c r="Y6" i="13"/>
  <c r="Z6" i="13"/>
  <c r="C9" i="13"/>
  <c r="D9" i="13"/>
  <c r="E9" i="13"/>
  <c r="F9" i="13"/>
  <c r="H9" i="13"/>
  <c r="I9" i="13"/>
  <c r="K9" i="13"/>
  <c r="L9" i="13"/>
  <c r="M9" i="13"/>
  <c r="N9" i="13"/>
  <c r="O9" i="13"/>
  <c r="P9" i="13"/>
  <c r="Q9" i="13"/>
  <c r="R9" i="13"/>
  <c r="S9" i="13"/>
  <c r="T9" i="13"/>
  <c r="U9" i="13"/>
  <c r="V9" i="13"/>
  <c r="W9" i="13"/>
  <c r="X9" i="13"/>
  <c r="Y9" i="13"/>
  <c r="Z9" i="13"/>
  <c r="C8" i="13"/>
  <c r="D8" i="13"/>
  <c r="E8" i="13"/>
  <c r="F8" i="13"/>
  <c r="H8" i="13"/>
  <c r="I8" i="13"/>
  <c r="K8" i="13"/>
  <c r="L8" i="13"/>
  <c r="M8" i="13"/>
  <c r="N8" i="13"/>
  <c r="O8" i="13"/>
  <c r="P8" i="13"/>
  <c r="Q8" i="13"/>
  <c r="R8" i="13"/>
  <c r="S8" i="13"/>
  <c r="T8" i="13"/>
  <c r="U8" i="13"/>
  <c r="V8" i="13"/>
  <c r="W8" i="13"/>
  <c r="X8" i="13"/>
  <c r="Y8" i="13"/>
  <c r="Z8" i="13"/>
  <c r="C14" i="13"/>
  <c r="D14" i="13"/>
  <c r="E14" i="13"/>
  <c r="F14" i="13"/>
  <c r="H14" i="13"/>
  <c r="I14" i="13"/>
  <c r="K14" i="13"/>
  <c r="L14" i="13"/>
  <c r="M14" i="13"/>
  <c r="N14" i="13"/>
  <c r="O14" i="13"/>
  <c r="P14" i="13"/>
  <c r="Q14" i="13"/>
  <c r="R14" i="13"/>
  <c r="S14" i="13"/>
  <c r="T14" i="13"/>
  <c r="U14" i="13"/>
  <c r="V14" i="13"/>
  <c r="W14" i="13"/>
  <c r="X14" i="13"/>
  <c r="Y14" i="13"/>
  <c r="Z14" i="13"/>
  <c r="C15" i="13"/>
  <c r="D15" i="13"/>
  <c r="E15" i="13"/>
  <c r="F15" i="13"/>
  <c r="H15" i="13"/>
  <c r="I15" i="13"/>
  <c r="K15" i="13"/>
  <c r="L15" i="13"/>
  <c r="M15" i="13"/>
  <c r="N15" i="13"/>
  <c r="O15" i="13"/>
  <c r="P15" i="13"/>
  <c r="Q15" i="13"/>
  <c r="R15" i="13"/>
  <c r="S15" i="13"/>
  <c r="T15" i="13"/>
  <c r="U15" i="13"/>
  <c r="V15" i="13"/>
  <c r="W15" i="13"/>
  <c r="X15" i="13"/>
  <c r="Y15" i="13"/>
  <c r="Z15" i="13"/>
  <c r="C2" i="13"/>
  <c r="D2" i="13"/>
  <c r="E2" i="13"/>
  <c r="F2" i="13"/>
  <c r="H2" i="13"/>
  <c r="I2" i="13"/>
  <c r="M2" i="13"/>
  <c r="N2" i="13"/>
  <c r="O2" i="13"/>
  <c r="P2" i="13"/>
  <c r="Q2" i="13"/>
  <c r="R2" i="13"/>
  <c r="S2" i="13"/>
  <c r="T2" i="13"/>
  <c r="U2" i="13"/>
  <c r="V2" i="13"/>
  <c r="W2" i="13"/>
  <c r="X2" i="13"/>
  <c r="Y2" i="13"/>
  <c r="Z2" i="13"/>
  <c r="C3" i="13"/>
  <c r="D3" i="13"/>
  <c r="E3" i="13"/>
  <c r="F3" i="13"/>
  <c r="H3" i="13"/>
  <c r="I3" i="13"/>
  <c r="K3" i="13"/>
  <c r="L3" i="13"/>
  <c r="M3" i="13"/>
  <c r="N3" i="13"/>
  <c r="O3" i="13"/>
  <c r="P3" i="13"/>
  <c r="Q3" i="13"/>
  <c r="R3" i="13"/>
  <c r="S3" i="13"/>
  <c r="T3" i="13"/>
  <c r="U3" i="13"/>
  <c r="V3" i="13"/>
  <c r="W3" i="13"/>
  <c r="X3" i="13"/>
  <c r="Y3" i="13"/>
  <c r="Z3" i="13"/>
  <c r="C4" i="13"/>
  <c r="D4" i="13"/>
  <c r="E4" i="13"/>
  <c r="F4" i="13"/>
  <c r="H4" i="13"/>
  <c r="I4" i="13"/>
  <c r="K4" i="13"/>
  <c r="L4" i="13"/>
  <c r="M4" i="13"/>
  <c r="N4" i="13"/>
  <c r="O4" i="13"/>
  <c r="P4" i="13"/>
  <c r="Q4" i="13"/>
  <c r="R4" i="13"/>
  <c r="S4" i="13"/>
  <c r="T4" i="13"/>
  <c r="U4" i="13"/>
  <c r="V4" i="13"/>
  <c r="W4" i="13"/>
  <c r="X4" i="13"/>
  <c r="Y4" i="13"/>
  <c r="Z4" i="13"/>
  <c r="C5" i="13"/>
  <c r="D5" i="13"/>
  <c r="E5" i="13"/>
  <c r="F5" i="13"/>
  <c r="H5" i="13"/>
  <c r="I5" i="13"/>
  <c r="L5" i="13"/>
  <c r="M5" i="13"/>
  <c r="N5" i="13"/>
  <c r="O5" i="13"/>
  <c r="P5" i="13"/>
  <c r="Q5" i="13"/>
  <c r="R5" i="13"/>
  <c r="S5" i="13"/>
  <c r="T5" i="13"/>
  <c r="U5" i="13"/>
  <c r="V5" i="13"/>
  <c r="W5" i="13"/>
  <c r="X5" i="13"/>
  <c r="Y5" i="13"/>
  <c r="Z5" i="13"/>
  <c r="C10" i="13"/>
  <c r="D10" i="13"/>
  <c r="E10" i="13"/>
  <c r="F10" i="13"/>
  <c r="H10" i="13"/>
  <c r="I10" i="13"/>
  <c r="K10" i="13"/>
  <c r="M10" i="13"/>
  <c r="N10" i="13"/>
  <c r="O10" i="13"/>
  <c r="P10" i="13"/>
  <c r="Q10" i="13"/>
  <c r="R10" i="13"/>
  <c r="S10" i="13"/>
  <c r="T10" i="13"/>
  <c r="U10" i="13"/>
  <c r="V10" i="13"/>
  <c r="W10" i="13"/>
  <c r="X10" i="13"/>
  <c r="Y10" i="13"/>
  <c r="Z10" i="13"/>
  <c r="C11" i="13"/>
  <c r="D11" i="13"/>
  <c r="E11" i="13"/>
  <c r="F11" i="13"/>
  <c r="H11" i="13"/>
  <c r="I11" i="13"/>
  <c r="K11" i="13"/>
  <c r="L11" i="13"/>
  <c r="M11" i="13"/>
  <c r="N11" i="13"/>
  <c r="O11" i="13"/>
  <c r="P11" i="13"/>
  <c r="Q11" i="13"/>
  <c r="R11" i="13"/>
  <c r="S11" i="13"/>
  <c r="T11" i="13"/>
  <c r="U11" i="13"/>
  <c r="V11" i="13"/>
  <c r="W11" i="13"/>
  <c r="X11" i="13"/>
  <c r="Y11" i="13"/>
  <c r="Z11" i="13"/>
  <c r="C12" i="13"/>
  <c r="D12" i="13"/>
  <c r="E12" i="13"/>
  <c r="F12" i="13"/>
  <c r="H12" i="13"/>
  <c r="I12" i="13"/>
  <c r="K12" i="13"/>
  <c r="L12" i="13"/>
  <c r="M12" i="13"/>
  <c r="N12" i="13"/>
  <c r="O12" i="13"/>
  <c r="P12" i="13"/>
  <c r="Q12" i="13"/>
  <c r="R12" i="13"/>
  <c r="S12" i="13"/>
  <c r="T12" i="13"/>
  <c r="U12" i="13"/>
  <c r="V12" i="13"/>
  <c r="W12" i="13"/>
  <c r="X12" i="13"/>
  <c r="Y12" i="13"/>
  <c r="Z12" i="13"/>
  <c r="C13" i="13"/>
  <c r="D13" i="13"/>
  <c r="E13" i="13"/>
  <c r="F13" i="13"/>
  <c r="H13" i="13"/>
  <c r="I13" i="13"/>
  <c r="K13" i="13"/>
  <c r="L13" i="13"/>
  <c r="M13" i="13"/>
  <c r="N13" i="13"/>
  <c r="O13" i="13"/>
  <c r="P13" i="13"/>
  <c r="Q13" i="13"/>
  <c r="R13" i="13"/>
  <c r="S13" i="13"/>
  <c r="T13" i="13"/>
  <c r="U13" i="13"/>
  <c r="V13" i="13"/>
  <c r="W13" i="13"/>
  <c r="X13" i="13"/>
  <c r="Y13" i="13"/>
  <c r="Z13" i="13"/>
  <c r="C16" i="13"/>
  <c r="D16" i="13"/>
  <c r="E16" i="13"/>
  <c r="F16" i="13"/>
  <c r="H16" i="13"/>
  <c r="I16" i="13"/>
  <c r="L16" i="13"/>
  <c r="M16" i="13"/>
  <c r="N16" i="13"/>
  <c r="O16" i="13"/>
  <c r="P16" i="13"/>
  <c r="Q16" i="13"/>
  <c r="R16" i="13"/>
  <c r="S16" i="13"/>
  <c r="T16" i="13"/>
  <c r="U16" i="13"/>
  <c r="V16" i="13"/>
  <c r="W16" i="13"/>
  <c r="X16" i="13"/>
  <c r="Y16" i="13"/>
  <c r="Z16" i="13"/>
  <c r="C17" i="13"/>
  <c r="D17" i="13"/>
  <c r="E17" i="13"/>
  <c r="F17" i="13"/>
  <c r="H17" i="13"/>
  <c r="I17" i="13"/>
  <c r="L17" i="13"/>
  <c r="M17" i="13"/>
  <c r="N17" i="13"/>
  <c r="O17" i="13"/>
  <c r="P17" i="13"/>
  <c r="Q17" i="13"/>
  <c r="R17" i="13"/>
  <c r="S17" i="13"/>
  <c r="T17" i="13"/>
  <c r="U17" i="13"/>
  <c r="V17" i="13"/>
  <c r="W17" i="13"/>
  <c r="X17" i="13"/>
  <c r="Y17" i="13"/>
  <c r="Z17" i="13"/>
  <c r="C18" i="13"/>
  <c r="D18" i="13"/>
  <c r="E18" i="13"/>
  <c r="F18" i="13"/>
  <c r="H18" i="13"/>
  <c r="I18" i="13"/>
  <c r="K18" i="13"/>
  <c r="L18" i="13"/>
  <c r="M18" i="13"/>
  <c r="N18" i="13"/>
  <c r="O18" i="13"/>
  <c r="P18" i="13"/>
  <c r="Q18" i="13"/>
  <c r="R18" i="13"/>
  <c r="S18" i="13"/>
  <c r="T18" i="13"/>
  <c r="U18" i="13"/>
  <c r="V18" i="13"/>
  <c r="W18" i="13"/>
  <c r="X18" i="13"/>
  <c r="Y18" i="13"/>
  <c r="Z18" i="13"/>
  <c r="G114" i="13" l="1"/>
  <c r="G115" i="13"/>
  <c r="J121" i="13"/>
  <c r="G121" i="13"/>
  <c r="J117" i="13"/>
  <c r="G120" i="13"/>
  <c r="J116" i="13"/>
  <c r="J115" i="13"/>
  <c r="J124" i="13"/>
  <c r="J114" i="13"/>
  <c r="G92" i="13"/>
  <c r="J120" i="13"/>
  <c r="G100" i="13"/>
  <c r="J119" i="13"/>
  <c r="G80" i="13"/>
  <c r="G116" i="13"/>
  <c r="J118" i="13"/>
  <c r="G119" i="13"/>
  <c r="G124" i="13"/>
  <c r="J122" i="13"/>
  <c r="G123" i="13"/>
  <c r="G122" i="13"/>
  <c r="J35" i="13"/>
  <c r="J102" i="13"/>
  <c r="J104" i="13"/>
  <c r="G83" i="13"/>
  <c r="G19" i="13"/>
  <c r="G37" i="13"/>
  <c r="G39" i="13"/>
  <c r="G50" i="13"/>
  <c r="G87" i="13"/>
  <c r="G65" i="13"/>
  <c r="G97" i="13"/>
  <c r="G110" i="13"/>
  <c r="J69" i="13"/>
  <c r="G109" i="13"/>
  <c r="J96" i="13"/>
  <c r="G94" i="13"/>
  <c r="G113" i="13"/>
  <c r="G68" i="13"/>
  <c r="J89" i="13"/>
  <c r="J76" i="13"/>
  <c r="J84" i="13"/>
  <c r="G29" i="13"/>
  <c r="J105" i="13"/>
  <c r="G101" i="13"/>
  <c r="J90" i="13"/>
  <c r="J77" i="13"/>
  <c r="G75" i="13"/>
  <c r="G111" i="13"/>
  <c r="G64" i="13"/>
  <c r="G35" i="13"/>
  <c r="G33" i="13"/>
  <c r="G63" i="13"/>
  <c r="G48" i="13"/>
  <c r="G61" i="13"/>
  <c r="G102" i="13"/>
  <c r="G89" i="13"/>
  <c r="G76" i="13"/>
  <c r="G104" i="13"/>
  <c r="J32" i="13"/>
  <c r="J59" i="13"/>
  <c r="G4" i="13"/>
  <c r="J47" i="13"/>
  <c r="J12" i="13"/>
  <c r="J9" i="13"/>
  <c r="J34" i="13"/>
  <c r="G38" i="13"/>
  <c r="G49" i="13"/>
  <c r="G56" i="13"/>
  <c r="G53" i="13"/>
  <c r="G13" i="13"/>
  <c r="G24" i="13"/>
  <c r="G55" i="13"/>
  <c r="G43" i="13"/>
  <c r="G72" i="13"/>
  <c r="J70" i="13"/>
  <c r="J95" i="13"/>
  <c r="J85" i="13"/>
  <c r="G81" i="13"/>
  <c r="J112" i="13"/>
  <c r="J3" i="13"/>
  <c r="G8" i="13"/>
  <c r="G44" i="13"/>
  <c r="G73" i="13"/>
  <c r="G42" i="13"/>
  <c r="J86" i="13"/>
  <c r="G82" i="13"/>
  <c r="J103" i="13"/>
  <c r="G11" i="13"/>
  <c r="G2" i="13"/>
  <c r="G6" i="13"/>
  <c r="G107" i="13"/>
  <c r="G12" i="13"/>
  <c r="G9" i="13"/>
  <c r="G32" i="13"/>
  <c r="G59" i="13"/>
  <c r="G47" i="13"/>
  <c r="G62" i="13"/>
  <c r="G105" i="13"/>
  <c r="G90" i="13"/>
  <c r="G77" i="13"/>
  <c r="G84" i="13"/>
  <c r="G30" i="13"/>
  <c r="J28" i="13"/>
  <c r="G31" i="13"/>
  <c r="J23" i="13"/>
  <c r="G57" i="13"/>
  <c r="J55" i="13"/>
  <c r="G45" i="13"/>
  <c r="J43" i="13"/>
  <c r="G46" i="13"/>
  <c r="J67" i="13"/>
  <c r="G74" i="13"/>
  <c r="J72" i="13"/>
  <c r="J108" i="13"/>
  <c r="G106" i="13"/>
  <c r="J93" i="13"/>
  <c r="G91" i="13"/>
  <c r="J81" i="13"/>
  <c r="G78" i="13"/>
  <c r="G79" i="13"/>
  <c r="G28" i="13"/>
  <c r="G23" i="13"/>
  <c r="J52" i="13"/>
  <c r="J41" i="13"/>
  <c r="G67" i="13"/>
  <c r="G108" i="13"/>
  <c r="G93" i="13"/>
  <c r="J98" i="13"/>
  <c r="G15" i="13"/>
  <c r="J66" i="13"/>
  <c r="J40" i="13"/>
  <c r="G71" i="13"/>
  <c r="J99" i="13"/>
  <c r="G18" i="13"/>
  <c r="G7" i="13"/>
  <c r="G27" i="13"/>
  <c r="J25" i="13"/>
  <c r="G22" i="13"/>
  <c r="J20" i="13"/>
  <c r="G54" i="13"/>
  <c r="J51" i="13"/>
  <c r="G17" i="13"/>
  <c r="J5" i="13"/>
  <c r="G21" i="13"/>
  <c r="G95" i="13"/>
  <c r="G85" i="13"/>
  <c r="G98" i="13"/>
  <c r="G16" i="13"/>
  <c r="G5" i="13"/>
  <c r="G14" i="13"/>
  <c r="G25" i="13"/>
  <c r="G20" i="13"/>
  <c r="G66" i="13"/>
  <c r="G51" i="13"/>
  <c r="G40" i="13"/>
  <c r="G69" i="13"/>
  <c r="G96" i="13"/>
  <c r="G86" i="13"/>
  <c r="G99" i="13"/>
  <c r="G103" i="13"/>
  <c r="G34" i="13"/>
  <c r="J16" i="13"/>
  <c r="G10" i="13"/>
  <c r="J14" i="13"/>
  <c r="G52" i="13"/>
  <c r="G41" i="13"/>
  <c r="G70" i="13"/>
  <c r="J87" i="13"/>
  <c r="J83" i="13"/>
  <c r="G60" i="13"/>
  <c r="J61" i="13"/>
  <c r="G3" i="13"/>
  <c r="G26" i="13"/>
  <c r="J110" i="13"/>
  <c r="G112" i="13"/>
  <c r="G36" i="13"/>
  <c r="G58" i="13"/>
  <c r="J62" i="13"/>
  <c r="G88" i="13"/>
  <c r="J50" i="13"/>
  <c r="J60" i="13"/>
  <c r="J68" i="13"/>
  <c r="J97" i="13"/>
  <c r="J33" i="13"/>
  <c r="J63" i="13"/>
  <c r="J48" i="13"/>
  <c r="J30" i="13"/>
  <c r="J31" i="13"/>
  <c r="J57" i="13"/>
  <c r="J45" i="13"/>
  <c r="J46" i="13"/>
  <c r="J74" i="13"/>
  <c r="J106" i="13"/>
  <c r="J91" i="13"/>
  <c r="J78" i="13"/>
  <c r="J79" i="13"/>
  <c r="J18" i="13"/>
  <c r="J11" i="13"/>
  <c r="J2" i="13"/>
  <c r="J6" i="13"/>
  <c r="J29" i="13"/>
  <c r="J24" i="13"/>
  <c r="J56" i="13"/>
  <c r="J44" i="13"/>
  <c r="J53" i="13"/>
  <c r="J73" i="13"/>
  <c r="J107" i="13"/>
  <c r="J92" i="13"/>
  <c r="J80" i="13"/>
  <c r="J100" i="13"/>
  <c r="J10" i="13"/>
  <c r="J15" i="13"/>
  <c r="J7" i="13"/>
  <c r="J27" i="13"/>
  <c r="J22" i="13"/>
  <c r="J54" i="13"/>
  <c r="J42" i="13"/>
  <c r="J71" i="13"/>
  <c r="J109" i="13"/>
  <c r="J94" i="13"/>
  <c r="J82" i="13"/>
  <c r="J113" i="13"/>
  <c r="J17" i="13"/>
  <c r="J26" i="13"/>
  <c r="J21" i="13"/>
  <c r="J37" i="13"/>
  <c r="J39" i="13"/>
  <c r="J19" i="13"/>
  <c r="J65" i="13"/>
  <c r="J13" i="13"/>
  <c r="J4" i="13"/>
  <c r="J8" i="13"/>
  <c r="J36" i="13"/>
  <c r="J38" i="13"/>
  <c r="J64" i="13"/>
  <c r="J49" i="13"/>
  <c r="J58" i="13"/>
  <c r="J101" i="13"/>
  <c r="J88" i="13"/>
  <c r="J75" i="13"/>
  <c r="J111" i="13"/>
</calcChain>
</file>

<file path=xl/sharedStrings.xml><?xml version="1.0" encoding="utf-8"?>
<sst xmlns="http://schemas.openxmlformats.org/spreadsheetml/2006/main" count="2577" uniqueCount="352">
  <si>
    <t>notes</t>
  </si>
  <si>
    <t>canopyH m</t>
  </si>
  <si>
    <t>bare ground %</t>
  </si>
  <si>
    <t>grass %</t>
  </si>
  <si>
    <t>cocoa %</t>
  </si>
  <si>
    <t>liana %</t>
  </si>
  <si>
    <t>forest %</t>
  </si>
  <si>
    <t>Site</t>
  </si>
  <si>
    <t>date deploy</t>
  </si>
  <si>
    <t>time deploy</t>
  </si>
  <si>
    <t>date collect</t>
  </si>
  <si>
    <t>time collect</t>
  </si>
  <si>
    <t>agric %</t>
  </si>
  <si>
    <t>recent burning y/n</t>
  </si>
  <si>
    <t>stumps &gt;10cm  y/n</t>
  </si>
  <si>
    <t>stumps &gt;30cm y/n</t>
  </si>
  <si>
    <t>oil palm y/n</t>
  </si>
  <si>
    <t>N</t>
  </si>
  <si>
    <t>W</t>
  </si>
  <si>
    <t>No</t>
  </si>
  <si>
    <t>yes</t>
  </si>
  <si>
    <t>Yes</t>
  </si>
  <si>
    <t>First trap deployed!</t>
  </si>
  <si>
    <t>Nyallay</t>
  </si>
  <si>
    <t>5-20%</t>
  </si>
  <si>
    <t>Next to plantation of Cocoa and Cola</t>
  </si>
  <si>
    <t>Rice farm 20 m to East (newly created)</t>
  </si>
  <si>
    <t>Entry order</t>
  </si>
  <si>
    <t>10-20 m</t>
  </si>
  <si>
    <t>20-40%</t>
  </si>
  <si>
    <t>Raining</t>
  </si>
  <si>
    <t>near two old gaps</t>
  </si>
  <si>
    <t>&gt;60%</t>
  </si>
  <si>
    <t>near stream</t>
  </si>
  <si>
    <t>next to gap</t>
  </si>
  <si>
    <t>40-60%</t>
  </si>
  <si>
    <t>Aruna</t>
  </si>
  <si>
    <t>30-40 m</t>
  </si>
  <si>
    <t>&lt;5%</t>
  </si>
  <si>
    <t>20 m from gap, 79 orig was in the gap</t>
  </si>
  <si>
    <t>No comments</t>
  </si>
  <si>
    <t>&gt;40 m</t>
  </si>
  <si>
    <t>Close to a stream</t>
  </si>
  <si>
    <t>20-30 m</t>
  </si>
  <si>
    <t>Sulaiman</t>
  </si>
  <si>
    <t>20 m from river</t>
  </si>
  <si>
    <t>Sagara</t>
  </si>
  <si>
    <t>1-2 m</t>
  </si>
  <si>
    <t>Disturbed forest</t>
  </si>
  <si>
    <t>10-20%</t>
  </si>
  <si>
    <t>next to upload rice farm</t>
  </si>
  <si>
    <t>Next to a trail</t>
  </si>
  <si>
    <t>5-10 m</t>
  </si>
  <si>
    <t>Natural Raffia palm</t>
  </si>
  <si>
    <t>2-5 m</t>
  </si>
  <si>
    <t>69, 70 and 71 changed due to new highland rice farm. No real forest around. Traps placed in the highland rice plantation</t>
  </si>
  <si>
    <t>cocoa farm</t>
  </si>
  <si>
    <t>original point could not be reached because of flooding</t>
  </si>
  <si>
    <t>Next to old agriculture farm, forest degraded</t>
  </si>
  <si>
    <t>Has two forest trees as canopy</t>
  </si>
  <si>
    <t>5-10%</t>
  </si>
  <si>
    <t>Edge of the forest</t>
  </si>
  <si>
    <t>Surveyor</t>
  </si>
  <si>
    <t>100 m east of a farm, most of the trail there is along the continuation of the road to Lalehun, needs photos</t>
  </si>
  <si>
    <t>END</t>
  </si>
  <si>
    <t>installed 38 traps in Section 5</t>
  </si>
  <si>
    <t>Audiomoth</t>
  </si>
  <si>
    <t>AB0008</t>
  </si>
  <si>
    <t>cocoa plantation</t>
  </si>
  <si>
    <t>abandoned cocoa plantation and forest mixture (i.e. old and understorey filled, and overstorey partially intact)</t>
  </si>
  <si>
    <t>cocoa plantation, understorey recently cleared</t>
  </si>
  <si>
    <t>AB0023</t>
  </si>
  <si>
    <t>new cocoa plantation</t>
  </si>
  <si>
    <t>AB0022</t>
  </si>
  <si>
    <t>old cocoa farm over 40 years old</t>
  </si>
  <si>
    <t>AB0007</t>
  </si>
  <si>
    <t>mixture of cocoa farm and forest</t>
  </si>
  <si>
    <t>AB0006</t>
  </si>
  <si>
    <t>secondary forest</t>
  </si>
  <si>
    <t>AB0016</t>
  </si>
  <si>
    <t>AB0002</t>
  </si>
  <si>
    <t>primary forest</t>
  </si>
  <si>
    <t>AB0013</t>
  </si>
  <si>
    <t>only one oil palm tree presentq</t>
  </si>
  <si>
    <t>AB0011</t>
  </si>
  <si>
    <t>BAR Recorder</t>
  </si>
  <si>
    <t>NA</t>
  </si>
  <si>
    <t>BAR04/04</t>
  </si>
  <si>
    <t>four oil palm trees.  location next to forest patch</t>
  </si>
  <si>
    <t>AB0019</t>
  </si>
  <si>
    <t>1 palm tree, not oil palm. next to forest patch</t>
  </si>
  <si>
    <t>AB0001</t>
  </si>
  <si>
    <t>BAR03/03</t>
  </si>
  <si>
    <t>next to cocoa plantation</t>
  </si>
  <si>
    <t>AB0024</t>
  </si>
  <si>
    <t>1 palm tree in the plot with old coffee plantation</t>
  </si>
  <si>
    <t>AB0004</t>
  </si>
  <si>
    <t>BAR05/05</t>
  </si>
  <si>
    <t>AB0017</t>
  </si>
  <si>
    <t>only 1 palm tree</t>
  </si>
  <si>
    <t>AB0020</t>
  </si>
  <si>
    <t>&lt;60%</t>
  </si>
  <si>
    <t>next to a stream</t>
  </si>
  <si>
    <t>AB0015</t>
  </si>
  <si>
    <t>AB0005</t>
  </si>
  <si>
    <t>broken pole</t>
  </si>
  <si>
    <t>AB0021</t>
  </si>
  <si>
    <t>AB0012</t>
  </si>
  <si>
    <t>AB0025</t>
  </si>
  <si>
    <t>AB0026</t>
  </si>
  <si>
    <t>AB0018</t>
  </si>
  <si>
    <t>AB0010</t>
  </si>
  <si>
    <t>BAR-11-06</t>
  </si>
  <si>
    <t>AB0009</t>
  </si>
  <si>
    <t>AB0003</t>
  </si>
  <si>
    <t>BAR-9-02</t>
  </si>
  <si>
    <t>AB0014</t>
  </si>
  <si>
    <t>BAR-7-01</t>
  </si>
  <si>
    <t>mature cocoa farm</t>
  </si>
  <si>
    <t>cocoa farm mixed with forest</t>
  </si>
  <si>
    <t>abandoned cocoa farm</t>
  </si>
  <si>
    <t>forest next to cocoa next to Makpoima</t>
  </si>
  <si>
    <t>Farm bush more than 4 years</t>
  </si>
  <si>
    <t>cocoa farm with one palm tree</t>
  </si>
  <si>
    <t>cocoa farm more than 8 years ago</t>
  </si>
  <si>
    <t>very close to the stream/river</t>
  </si>
  <si>
    <t>4 new fell in a recent farm and we moved in the forest patch with three palms in the plot</t>
  </si>
  <si>
    <t>mature forest (primary forest)</t>
  </si>
  <si>
    <t>cocoa farm more than 9 years ago</t>
  </si>
  <si>
    <t>primary forest, waypoint corrected on collection day</t>
  </si>
  <si>
    <t>cocoa mixed with forest</t>
  </si>
  <si>
    <t>forest next to community farm</t>
  </si>
  <si>
    <t>forest next to community rice farm</t>
  </si>
  <si>
    <t>cocoa next to rice farm</t>
  </si>
  <si>
    <t>forest to farm bush less than 2 years</t>
  </si>
  <si>
    <t>forest next to community swamp (project)</t>
  </si>
  <si>
    <t>waypoint falls into new rice farm</t>
  </si>
  <si>
    <t>Cocoa farm plantation 10 m</t>
  </si>
  <si>
    <t>cocoa farm bush more than 15 years ago</t>
  </si>
  <si>
    <t>cocoa farm more than 10 years ago</t>
  </si>
  <si>
    <t>farm bush more than 10 years ago</t>
  </si>
  <si>
    <t>farm bush more than 7 years ago</t>
  </si>
  <si>
    <t>cocoa farm with one palm trees</t>
  </si>
  <si>
    <t>farm bush more than 5 years ago</t>
  </si>
  <si>
    <t>one palm tree fall in the plot</t>
  </si>
  <si>
    <t>old secondary forest</t>
  </si>
  <si>
    <t>1 palm tree present in the plot</t>
  </si>
  <si>
    <t>one old stump fall in plot, i.e. secondary forest</t>
  </si>
  <si>
    <t>the plot fallen in primary forest</t>
  </si>
  <si>
    <t>Section</t>
  </si>
  <si>
    <t>74 new</t>
  </si>
  <si>
    <t>used 74 new because 74_orig is located right next to a stream, so we placed 74 new just uphill from the stream</t>
  </si>
  <si>
    <t>96 new</t>
  </si>
  <si>
    <t>79 new</t>
  </si>
  <si>
    <t>71 new</t>
  </si>
  <si>
    <t>70 new</t>
  </si>
  <si>
    <t>69 new</t>
  </si>
  <si>
    <t>115 new</t>
  </si>
  <si>
    <t>100 new</t>
  </si>
  <si>
    <t>94 new</t>
  </si>
  <si>
    <t>93 new</t>
  </si>
  <si>
    <t>107 new</t>
  </si>
  <si>
    <t>67 new</t>
  </si>
  <si>
    <t>45 new</t>
  </si>
  <si>
    <t>58 new</t>
  </si>
  <si>
    <t>39 new</t>
  </si>
  <si>
    <t>41 new</t>
  </si>
  <si>
    <t>38 new</t>
  </si>
  <si>
    <t>43 new</t>
  </si>
  <si>
    <t>61 new</t>
  </si>
  <si>
    <t>30 new</t>
  </si>
  <si>
    <t>36 new</t>
  </si>
  <si>
    <t>37 new</t>
  </si>
  <si>
    <t>35 new</t>
  </si>
  <si>
    <t>23 new</t>
  </si>
  <si>
    <t>24 new</t>
  </si>
  <si>
    <t>29 new</t>
  </si>
  <si>
    <t>20 new</t>
  </si>
  <si>
    <t>21 new</t>
  </si>
  <si>
    <t>19 new</t>
  </si>
  <si>
    <t>12 new</t>
  </si>
  <si>
    <t>11 new</t>
  </si>
  <si>
    <t>7 new</t>
  </si>
  <si>
    <t>8 new</t>
  </si>
  <si>
    <t>4 new</t>
  </si>
  <si>
    <t>5 new</t>
  </si>
  <si>
    <t>5 new The plot fell in swamp and we moved to a forest patch</t>
  </si>
  <si>
    <t>no metadata, received from Andrew Slater 4 Jan 2022, there should be 15 total I think but 4 missing</t>
  </si>
  <si>
    <t>sample_tube</t>
  </si>
  <si>
    <t>present</t>
  </si>
  <si>
    <t>absent</t>
  </si>
  <si>
    <t>1 old palm tree inside the plot degraded forest, collection time approx</t>
  </si>
  <si>
    <t>collection time approx</t>
  </si>
  <si>
    <t>2 palm trees inside the plot next to farm bush, collection time approx</t>
  </si>
  <si>
    <t>Doug</t>
  </si>
  <si>
    <t>Lalehun Station</t>
  </si>
  <si>
    <t>Clearing of Lalehun station, at the edge of GRNP forest</t>
  </si>
  <si>
    <t>GRNP</t>
  </si>
  <si>
    <t>Column Labels</t>
  </si>
  <si>
    <t>Grand Total</t>
  </si>
  <si>
    <t>Count of sample_tube</t>
  </si>
  <si>
    <t>Row Labels</t>
  </si>
  <si>
    <t>Abandoned agriculture plot</t>
  </si>
  <si>
    <t>Entry_order</t>
  </si>
  <si>
    <t>date_deploy</t>
  </si>
  <si>
    <t>time_deploy</t>
  </si>
  <si>
    <t>date_collect</t>
  </si>
  <si>
    <t>time_collect</t>
  </si>
  <si>
    <t>BAR_Recorder</t>
  </si>
  <si>
    <t>recent_burning_y_n</t>
  </si>
  <si>
    <t>oil_palm_y_n</t>
  </si>
  <si>
    <t>bare_ground_pct</t>
  </si>
  <si>
    <t>grass_pct</t>
  </si>
  <si>
    <t>cocoa_pct</t>
  </si>
  <si>
    <t>liana_pct</t>
  </si>
  <si>
    <t>forest_pct</t>
  </si>
  <si>
    <t>agric_pct</t>
  </si>
  <si>
    <t>canopyHt_m</t>
  </si>
  <si>
    <t>stumps_gt_10cm__y_n</t>
  </si>
  <si>
    <t>stumps_gt_30cm_y_n</t>
  </si>
  <si>
    <t>small forest fragment with coffee plants in understorey, 29N 0277727, 848573</t>
  </si>
  <si>
    <t>edge of new highland rice farm, 29N 0278339, 847882</t>
  </si>
  <si>
    <t>edge of older highland rice farm (was left fallow last year), 29N 0278522, 847952</t>
  </si>
  <si>
    <t>69, 70 and 71 changed due to new highland rice farm. No real forest around. Traps placed in the highland rice plantation, 29N 0281166, 851473</t>
  </si>
  <si>
    <t>new cocoa and coffee farm, trap placed at edge of plantation, 29N 0282846, 849307</t>
  </si>
  <si>
    <t>collection time approx, 29N 0297123, 856609</t>
  </si>
  <si>
    <t>1 oil palm, new point made due to new farm, 29N 0297631, 858153</t>
  </si>
  <si>
    <t>forest patch next to new rice farm, 29N 0299449, 855905</t>
  </si>
  <si>
    <t>forest, 29N 0300025, 855786</t>
  </si>
  <si>
    <t>1 natural oil palm. new site because orig 38 was in farmbush and inaccessible, 29N 0300972,858147</t>
  </si>
  <si>
    <t>no comment, 29N 0301093, 857547</t>
  </si>
  <si>
    <t>cocoa plantation next to farm bush, 29N 0301774, 856232</t>
  </si>
  <si>
    <t>Latitude</t>
  </si>
  <si>
    <t>Longitude</t>
  </si>
  <si>
    <t>datetime_collect</t>
  </si>
  <si>
    <t>datetime_deploy</t>
  </si>
  <si>
    <t>Order of data entry from paper datasheets</t>
  </si>
  <si>
    <t xml:space="preserve">Person who collected the trap </t>
  </si>
  <si>
    <t>self explanatory</t>
  </si>
  <si>
    <t>height of the canopy in m, estimated visually, defined as the height of the main part of the canopy (i.e. ignoring individual emergent trees and gaps if present)</t>
  </si>
  <si>
    <t>percentage of the ground around the trap that is bare ground visible to the sky, within 30-50 m radius of the trap</t>
  </si>
  <si>
    <t>percentage of the ground around the trap that is grass visible to the sky, within 30-50 m radius of the trap</t>
  </si>
  <si>
    <t>percentage of the ground around the trap that is planted in cocoa trees, visible or not to the sky, within 30-50 m radius of the trap</t>
  </si>
  <si>
    <t>percentage of the canopy above the trap that is filled with lianas, within 30-50 m radius of the trap, specifically to identify "vine tangles"</t>
  </si>
  <si>
    <t>percentage of the trees around the trap that is natural forest visible to the sky, within 30-50 m radius of the trap</t>
  </si>
  <si>
    <t>percentage of the ground around the trap that is planted in crops visible to the sky, within 30-50 m radius of the trap</t>
  </si>
  <si>
    <t>yes or no, recent burning, i.e. within the last few months, leaving ash and burnt wood</t>
  </si>
  <si>
    <t>yes or no, one or more stumps greater than 10 cm diameter, within 30-50 m of the trap</t>
  </si>
  <si>
    <t>yes or no, one or more stumps greater than 30 cm diameter, within 30-50 m of the trap</t>
  </si>
  <si>
    <t>yes or no, one or more oil palm trees, within 30-50 m of the trap</t>
  </si>
  <si>
    <t>additional information</t>
  </si>
  <si>
    <t>the number of the audiomoth recorder deployed at same time</t>
  </si>
  <si>
    <t>the number of the BAR recorder deployed at same time</t>
  </si>
  <si>
    <t>present/absent:  is the sample tube present in the collection or absent (i.e. lost)</t>
  </si>
  <si>
    <t>date of deployment of Malaise trap</t>
  </si>
  <si>
    <t>time of deployment of Malaise trap</t>
  </si>
  <si>
    <t>combination of date_deploy and time_deploy</t>
  </si>
  <si>
    <t>date of collection of Malaise trap</t>
  </si>
  <si>
    <t>time of collection of Malaise trap</t>
  </si>
  <si>
    <t>combination of date_collect and time_collect (should be 5 days after datetime_deploy)</t>
  </si>
  <si>
    <t>Naianyawama</t>
  </si>
  <si>
    <t>Gaura</t>
  </si>
  <si>
    <t>Guabu/ Gombu</t>
  </si>
  <si>
    <t>Lalehun</t>
  </si>
  <si>
    <t>Forest_pc</t>
  </si>
  <si>
    <t>Patch_Size</t>
  </si>
  <si>
    <t>Village</t>
  </si>
  <si>
    <t>Chiefdom</t>
  </si>
  <si>
    <t>SITE_ID</t>
  </si>
  <si>
    <t>PATCH_ID</t>
  </si>
  <si>
    <t>Bo</t>
  </si>
  <si>
    <t>Bonoryiema</t>
  </si>
  <si>
    <t>Dambara</t>
  </si>
  <si>
    <t>Malema</t>
  </si>
  <si>
    <t>Taninawulohun</t>
  </si>
  <si>
    <t>Jabama</t>
  </si>
  <si>
    <t>Takpoima</t>
  </si>
  <si>
    <t>Taiama</t>
  </si>
  <si>
    <t>Jagolahun</t>
  </si>
  <si>
    <t>Madina</t>
  </si>
  <si>
    <t>Bumpe</t>
  </si>
  <si>
    <t>Malema Gieya</t>
  </si>
  <si>
    <t>Sagoihun</t>
  </si>
  <si>
    <t>Makpoima</t>
  </si>
  <si>
    <t>Magboima</t>
  </si>
  <si>
    <t>Congo</t>
  </si>
  <si>
    <t>To facilitate logistics, we divided the landscape into 5 sections, each of which represents a sampling campaign. "GRNP" means Gola Rainforest National Park and is an additional set of samples with their own numbering, to be used as a contrast with the agroecosystem that was sampled in this project. This variable is only useful for auditing purposes, not for modelling.</t>
  </si>
  <si>
    <t>Each number is one sampling point. If the word "new" is appended, that means that the site was moved from the original planned site, based on local conditions at the time of deployment (e.g. the forest had recently been cleared). If "from orig plan" then the latitude/longitude is from the worksheet "Gola_selected_sites_WGS1984"</t>
  </si>
  <si>
    <t>One large trees &gt;30 cm D naturally fallen down, creating a large opening in the area;</t>
  </si>
  <si>
    <t>no picture of the site-page before the habitat pictures</t>
  </si>
  <si>
    <t>beside a large opening created due to previous logging activities</t>
  </si>
  <si>
    <t>Changed the location due to a large opening created due to a large opening created as one large trees &gt;30 cm D naturally fallen down.</t>
  </si>
  <si>
    <t>Changed the location due to the noice of the Kortia-Crowned Waterfall</t>
  </si>
  <si>
    <t>Saw Maxwell's Duiker near sampling site</t>
  </si>
  <si>
    <t>Diana Monkey and Campbell's Monkey calling whilst deployment</t>
  </si>
  <si>
    <t>One large trees &gt;30 cm D naturally fallen down, creating a large opening in the area; Saw Maxwell's Duiker 20 m before the sampling location, and saw a Bay Duiker at  the sampling site. Sooty Mangabey calling whilst deployment</t>
  </si>
  <si>
    <t>Black-and-White Colobus calling while retreiving the recorders</t>
  </si>
  <si>
    <t>Retreived by Nyallay and Team</t>
  </si>
  <si>
    <t>no</t>
  </si>
  <si>
    <t>20 - 40</t>
  </si>
  <si>
    <t>20 - 30</t>
  </si>
  <si>
    <t xml:space="preserve">same as plan </t>
  </si>
  <si>
    <t>same as plan</t>
  </si>
  <si>
    <t>&lt;5</t>
  </si>
  <si>
    <t>30 - 40</t>
  </si>
  <si>
    <t>0918 picture number has the location information</t>
  </si>
  <si>
    <t>&gt; 40</t>
  </si>
  <si>
    <t>one large trees &gt;30 cm D naturally fallen down, creating a large opening in the area. Deployed by Kawa and Team</t>
  </si>
  <si>
    <t>Deployed by Kawa and Team</t>
  </si>
  <si>
    <t>two large trees &gt;30 cm D, along with 1 large branch, naturally fallen down, creating a large opening in the area.</t>
  </si>
  <si>
    <t>5 - 20</t>
  </si>
  <si>
    <t>40 - 60</t>
  </si>
  <si>
    <t>Deployed and retreived by Nyallay and Team; Heard Chimpanzee calling while deploying</t>
  </si>
  <si>
    <t>two large trees &gt;30 cm D naturally fallen down, creating a large opening in the area.</t>
  </si>
  <si>
    <t>Had to change the site due to steep area are where it was difficult to set up Malaise Trap</t>
  </si>
  <si>
    <t>29 N 0289756</t>
  </si>
  <si>
    <t>Deployed by Nyallay and Team</t>
  </si>
  <si>
    <t>end time</t>
  </si>
  <si>
    <t>The location is beside a large opening created by a naturally fallen gigantic tree</t>
  </si>
  <si>
    <t>Deployed and retreived by Nyallay and Team</t>
  </si>
  <si>
    <t>One large trees &gt;30 cm D naturally fallen down, creating a large opening in the area; Deployed by Nyallay and Team</t>
  </si>
  <si>
    <t>Delete the recording between 15:30 and 17:00 of 17/12/2021, while I was searching for it, and 20 mins before end time on 18/12/2021. Deployed by Kawa and Team</t>
  </si>
  <si>
    <t xml:space="preserve">Between  738 and 462 there is a large expanse of forest coved with Lianas, and the canopy height is less that 30 m. Potentially due to previous logging. But, 50 m before reaching 462, we observed large "Baji" trees (timber trees), thus the logging here must have been low! </t>
  </si>
  <si>
    <t>two large trees &gt;30 cm D naturally fallen down, creating a large opening in the area; Deployed by Nyallay and Team</t>
  </si>
  <si>
    <t>two large trees &gt;30 cm D naturally fallen down, creating a larg opening in the area; Retreived by Nyallay and Team</t>
  </si>
  <si>
    <t>two large trees &gt;30 cm D naturally fallen down, creating a large opening in the area. Deployed by Kawa and Team</t>
  </si>
  <si>
    <t>one large trees &gt;30 cm D naturally fallen down, creating a large opening in the area. Retreived by Nyallay and Team</t>
  </si>
  <si>
    <t>we were having lunch until 12:55, close to recorder. The forest habitat is a swampy water-logged area. Large trees but, small height</t>
  </si>
  <si>
    <t>two large trees &gt;30 cm D naturally fallen down, creating a large opening in the area; Diana Monkey calling while we were reached the site to remove the recorders; Deployed by Nyallay and Team</t>
  </si>
  <si>
    <t>among the camera pictures in the data sheet it was written as 133 by mistake, but it was later changed to 101; Deployed by Nyallay and Team</t>
  </si>
  <si>
    <t xml:space="preserve">30% of the area is roky opening. There has been logging here before, but, the recovery might have been a bit slower, due rocky terrain. The forest is super unique, small stunded trees, over rocky-outcrops! Barely any soil in certain areas, but filled with moss, lichen and herbacious plants. extra pictures from 0987 - 0990 </t>
  </si>
  <si>
    <t>Around 200 m from a path of forest with lots of lianas, maybe because of previous pressure form logging</t>
  </si>
  <si>
    <t>Diana monkeys calling while we were retreiving the recorders</t>
  </si>
  <si>
    <t>Prism Outside</t>
  </si>
  <si>
    <t>Prism Inside</t>
  </si>
  <si>
    <t>Other PalmH m</t>
  </si>
  <si>
    <t>Other Palm</t>
  </si>
  <si>
    <t>canopy-H m</t>
  </si>
  <si>
    <t>AudioMoth</t>
  </si>
  <si>
    <t>Malaise Trap</t>
  </si>
  <si>
    <t>BAR angle</t>
  </si>
  <si>
    <t>BAR</t>
  </si>
  <si>
    <t>PA</t>
  </si>
  <si>
    <t>notes2</t>
  </si>
  <si>
    <t>tube</t>
  </si>
  <si>
    <t>30 - 40 m</t>
  </si>
  <si>
    <t>&gt; 40 m</t>
  </si>
  <si>
    <t>20 - 30 m</t>
  </si>
  <si>
    <t>&lt;5 %</t>
  </si>
  <si>
    <t>5 - 20 %</t>
  </si>
  <si>
    <t>0 %</t>
  </si>
  <si>
    <t>we do not have the 67 New latlong, so should use the planned 67 latlong. the plot fall I recent farm, moved to nearby forest patch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</si>
</sst>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8"/>
      <color theme="1"/>
      <name val="Calibri"/>
      <family val="2"/>
      <scheme val="minor"/>
    </font>
    <font>
      <b/>
      <sz val="9"/>
      <color theme="1"/>
      <name val="Calibri"/>
      <family val="2"/>
      <scheme val="minor"/>
    </font>
    <font>
      <b/>
      <sz val="12"/>
      <color theme="1"/>
      <name val="Calibri"/>
      <family val="2"/>
      <scheme val="minor"/>
    </font>
    <font>
      <sz val="11"/>
      <color theme="1"/>
      <name val="Calibri"/>
      <family val="2"/>
      <scheme val="minor"/>
    </font>
    <font>
      <sz val="9"/>
      <name val="Calibri"/>
      <family val="2"/>
      <scheme val="minor"/>
    </font>
  </fonts>
  <fills count="13">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indexed="47"/>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s>
  <cellStyleXfs count="5">
    <xf numFmtId="0" fontId="0" fillId="0" borderId="0"/>
    <xf numFmtId="0" fontId="4" fillId="0" borderId="0"/>
    <xf numFmtId="9" fontId="11" fillId="0" borderId="0" applyFont="0" applyFill="0" applyBorder="0" applyAlignment="0" applyProtection="0"/>
    <xf numFmtId="0" fontId="3" fillId="0" borderId="0"/>
    <xf numFmtId="0" fontId="1" fillId="0" borderId="0"/>
  </cellStyleXfs>
  <cellXfs count="238">
    <xf numFmtId="0" fontId="0" fillId="0" borderId="0" xfId="0"/>
    <xf numFmtId="0" fontId="4" fillId="0" borderId="1" xfId="1" applyBorder="1"/>
    <xf numFmtId="0" fontId="4" fillId="0" borderId="0" xfId="1"/>
    <xf numFmtId="0" fontId="4" fillId="0" borderId="1" xfId="1" applyBorder="1" applyAlignment="1">
      <alignment horizontal="left"/>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4" fillId="0" borderId="0" xfId="1" applyAlignment="1">
      <alignment horizontal="left"/>
    </xf>
    <xf numFmtId="0" fontId="6" fillId="0" borderId="8" xfId="1" applyFont="1" applyBorder="1"/>
    <xf numFmtId="0" fontId="6" fillId="0" borderId="0" xfId="1" applyFont="1"/>
    <xf numFmtId="0" fontId="4" fillId="0" borderId="7" xfId="1" applyBorder="1" applyAlignment="1">
      <alignment wrapText="1"/>
    </xf>
    <xf numFmtId="0" fontId="7" fillId="0" borderId="8" xfId="1" applyFont="1" applyBorder="1" applyAlignment="1">
      <alignment horizontal="left"/>
    </xf>
    <xf numFmtId="15" fontId="7" fillId="0" borderId="8" xfId="1" applyNumberFormat="1" applyFont="1" applyBorder="1" applyAlignment="1">
      <alignment horizontal="left"/>
    </xf>
    <xf numFmtId="0" fontId="7" fillId="0" borderId="0" xfId="1" applyFont="1" applyAlignment="1">
      <alignment horizontal="left"/>
    </xf>
    <xf numFmtId="0" fontId="7" fillId="0" borderId="1" xfId="1" applyFont="1" applyBorder="1" applyAlignment="1">
      <alignment horizontal="left"/>
    </xf>
    <xf numFmtId="0" fontId="7" fillId="0" borderId="8" xfId="1" applyFont="1" applyBorder="1"/>
    <xf numFmtId="0" fontId="7" fillId="0" borderId="0" xfId="1" applyFont="1"/>
    <xf numFmtId="0" fontId="7" fillId="0" borderId="1" xfId="1" applyFont="1" applyBorder="1"/>
    <xf numFmtId="0" fontId="5" fillId="0" borderId="5" xfId="1" applyFont="1" applyBorder="1" applyAlignment="1">
      <alignment vertical="center" wrapText="1"/>
    </xf>
    <xf numFmtId="164" fontId="7" fillId="0" borderId="8" xfId="1" applyNumberFormat="1" applyFont="1" applyBorder="1"/>
    <xf numFmtId="164" fontId="6" fillId="0" borderId="8" xfId="1" applyNumberFormat="1" applyFont="1" applyBorder="1"/>
    <xf numFmtId="0" fontId="7" fillId="0" borderId="8" xfId="1" applyFont="1" applyBorder="1" applyAlignment="1">
      <alignment horizontal="center"/>
    </xf>
    <xf numFmtId="0" fontId="6" fillId="0" borderId="8" xfId="1" applyFont="1" applyBorder="1" applyAlignment="1">
      <alignment horizontal="center"/>
    </xf>
    <xf numFmtId="0" fontId="4" fillId="0" borderId="1" xfId="1" applyBorder="1" applyAlignment="1">
      <alignment horizontal="center"/>
    </xf>
    <xf numFmtId="0" fontId="5" fillId="0" borderId="8" xfId="1" applyFont="1" applyBorder="1" applyAlignment="1">
      <alignment horizontal="left" wrapText="1"/>
    </xf>
    <xf numFmtId="0" fontId="5" fillId="0" borderId="8" xfId="1" applyFont="1" applyBorder="1" applyAlignment="1">
      <alignment wrapText="1"/>
    </xf>
    <xf numFmtId="0" fontId="5" fillId="0" borderId="8" xfId="1" applyFont="1" applyBorder="1" applyAlignment="1">
      <alignment horizontal="left"/>
    </xf>
    <xf numFmtId="0" fontId="5" fillId="0" borderId="8" xfId="1" applyFont="1" applyBorder="1"/>
    <xf numFmtId="16" fontId="7" fillId="0" borderId="8" xfId="1" applyNumberFormat="1" applyFont="1" applyBorder="1" applyAlignment="1">
      <alignment horizontal="center"/>
    </xf>
    <xf numFmtId="9" fontId="7" fillId="0" borderId="8" xfId="1" applyNumberFormat="1" applyFont="1" applyBorder="1" applyAlignment="1">
      <alignment horizontal="center"/>
    </xf>
    <xf numFmtId="0" fontId="7" fillId="0" borderId="8" xfId="1" applyFont="1" applyBorder="1" applyAlignment="1">
      <alignment horizontal="center" wrapText="1"/>
    </xf>
    <xf numFmtId="15" fontId="6" fillId="0" borderId="8" xfId="1" applyNumberFormat="1" applyFont="1" applyBorder="1"/>
    <xf numFmtId="0" fontId="6" fillId="2" borderId="8" xfId="1" applyFont="1" applyFill="1" applyBorder="1"/>
    <xf numFmtId="0" fontId="6" fillId="2" borderId="8" xfId="1" applyFont="1" applyFill="1" applyBorder="1" applyAlignment="1">
      <alignment horizontal="center"/>
    </xf>
    <xf numFmtId="15" fontId="6" fillId="2" borderId="8" xfId="1" applyNumberFormat="1" applyFont="1" applyFill="1" applyBorder="1"/>
    <xf numFmtId="164" fontId="6" fillId="2" borderId="8" xfId="1" applyNumberFormat="1" applyFont="1" applyFill="1" applyBorder="1"/>
    <xf numFmtId="0" fontId="5" fillId="2" borderId="8" xfId="1" applyFont="1" applyFill="1" applyBorder="1"/>
    <xf numFmtId="0" fontId="5" fillId="2" borderId="8" xfId="1" applyFont="1" applyFill="1" applyBorder="1" applyAlignment="1">
      <alignment wrapText="1"/>
    </xf>
    <xf numFmtId="16" fontId="6" fillId="0" borderId="8" xfId="1" applyNumberFormat="1" applyFont="1" applyBorder="1" applyAlignment="1">
      <alignment horizontal="center"/>
    </xf>
    <xf numFmtId="9" fontId="6" fillId="0" borderId="8" xfId="1" applyNumberFormat="1" applyFont="1" applyBorder="1" applyAlignment="1">
      <alignment horizontal="center"/>
    </xf>
    <xf numFmtId="0" fontId="7" fillId="2" borderId="8" xfId="1" applyFont="1" applyFill="1" applyBorder="1" applyAlignment="1">
      <alignment horizontal="center"/>
    </xf>
    <xf numFmtId="9" fontId="6" fillId="2" borderId="8" xfId="1" applyNumberFormat="1" applyFont="1" applyFill="1" applyBorder="1" applyAlignment="1">
      <alignment horizontal="center"/>
    </xf>
    <xf numFmtId="0" fontId="6" fillId="2" borderId="0" xfId="1" applyFont="1" applyFill="1"/>
    <xf numFmtId="0" fontId="5" fillId="0" borderId="8" xfId="1" applyFont="1" applyBorder="1" applyAlignment="1">
      <alignment horizontal="right"/>
    </xf>
    <xf numFmtId="0" fontId="7" fillId="3" borderId="8" xfId="1" applyFont="1" applyFill="1" applyBorder="1" applyAlignment="1">
      <alignment horizontal="center"/>
    </xf>
    <xf numFmtId="15" fontId="7" fillId="0" borderId="8" xfId="1" applyNumberFormat="1" applyFont="1" applyBorder="1" applyAlignment="1">
      <alignment horizontal="right"/>
    </xf>
    <xf numFmtId="164" fontId="7" fillId="0" borderId="8" xfId="1" applyNumberFormat="1" applyFont="1" applyBorder="1" applyAlignment="1">
      <alignment horizontal="right"/>
    </xf>
    <xf numFmtId="0" fontId="7" fillId="0" borderId="8" xfId="1" applyFont="1" applyBorder="1" applyAlignment="1">
      <alignment horizontal="right"/>
    </xf>
    <xf numFmtId="20" fontId="7" fillId="0" borderId="8" xfId="1" applyNumberFormat="1" applyFont="1" applyBorder="1" applyAlignment="1">
      <alignment horizontal="right"/>
    </xf>
    <xf numFmtId="0" fontId="7" fillId="0" borderId="5" xfId="1" applyFont="1" applyBorder="1" applyAlignment="1">
      <alignment horizontal="right" vertical="center" wrapText="1"/>
    </xf>
    <xf numFmtId="0" fontId="7" fillId="3" borderId="8" xfId="1" applyFont="1" applyFill="1" applyBorder="1" applyAlignment="1">
      <alignment horizontal="right"/>
    </xf>
    <xf numFmtId="0" fontId="7" fillId="0" borderId="1" xfId="1" applyFont="1" applyBorder="1" applyAlignment="1">
      <alignment horizontal="right"/>
    </xf>
    <xf numFmtId="0" fontId="7" fillId="0" borderId="4" xfId="1" applyFont="1" applyBorder="1" applyAlignment="1">
      <alignment horizontal="right" vertical="center" wrapText="1"/>
    </xf>
    <xf numFmtId="0" fontId="7" fillId="0" borderId="3" xfId="1" applyFont="1" applyBorder="1" applyAlignment="1">
      <alignment horizontal="center" vertical="center" wrapText="1"/>
    </xf>
    <xf numFmtId="0" fontId="7" fillId="0" borderId="4"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8" xfId="1" applyFont="1" applyBorder="1" applyAlignment="1">
      <alignment horizontal="left" wrapText="1"/>
    </xf>
    <xf numFmtId="0" fontId="7" fillId="0" borderId="8" xfId="1" applyFont="1" applyBorder="1" applyAlignment="1">
      <alignment wrapText="1"/>
    </xf>
    <xf numFmtId="0" fontId="7" fillId="0" borderId="2" xfId="1" applyFont="1" applyBorder="1"/>
    <xf numFmtId="0" fontId="7" fillId="0" borderId="1" xfId="1" applyFont="1" applyBorder="1" applyAlignment="1">
      <alignment horizontal="center"/>
    </xf>
    <xf numFmtId="0" fontId="7" fillId="0" borderId="7" xfId="1" applyFont="1" applyBorder="1" applyAlignment="1">
      <alignment wrapText="1"/>
    </xf>
    <xf numFmtId="0" fontId="5" fillId="0" borderId="8" xfId="1" applyFont="1" applyBorder="1" applyAlignment="1">
      <alignment horizontal="center"/>
    </xf>
    <xf numFmtId="0" fontId="5" fillId="0" borderId="1" xfId="1" applyFont="1" applyBorder="1"/>
    <xf numFmtId="0" fontId="5" fillId="0" borderId="1" xfId="1" applyFont="1" applyBorder="1" applyAlignment="1">
      <alignment horizontal="center"/>
    </xf>
    <xf numFmtId="0" fontId="5" fillId="0" borderId="4" xfId="1" applyFont="1" applyBorder="1" applyAlignment="1">
      <alignment horizontal="right" vertical="center" wrapText="1"/>
    </xf>
    <xf numFmtId="15" fontId="6" fillId="0" borderId="8" xfId="1" applyNumberFormat="1" applyFont="1" applyBorder="1" applyAlignment="1">
      <alignment horizontal="right"/>
    </xf>
    <xf numFmtId="0" fontId="6" fillId="0" borderId="8" xfId="1" applyFont="1" applyBorder="1" applyAlignment="1">
      <alignment horizontal="right"/>
    </xf>
    <xf numFmtId="0" fontId="4" fillId="0" borderId="1" xfId="1" applyBorder="1" applyAlignment="1">
      <alignment horizontal="right"/>
    </xf>
    <xf numFmtId="0" fontId="5" fillId="0" borderId="5" xfId="1" applyFont="1" applyBorder="1" applyAlignment="1">
      <alignment horizontal="right" vertical="center" wrapText="1"/>
    </xf>
    <xf numFmtId="0" fontId="7" fillId="4" borderId="8" xfId="1" applyFont="1" applyFill="1" applyBorder="1" applyAlignment="1">
      <alignment horizontal="center"/>
    </xf>
    <xf numFmtId="15" fontId="7" fillId="4" borderId="8" xfId="1" applyNumberFormat="1" applyFont="1" applyFill="1" applyBorder="1" applyAlignment="1">
      <alignment horizontal="right"/>
    </xf>
    <xf numFmtId="0" fontId="7" fillId="4" borderId="1" xfId="1" applyFont="1" applyFill="1" applyBorder="1" applyAlignment="1">
      <alignment horizontal="left"/>
    </xf>
    <xf numFmtId="0" fontId="7" fillId="4" borderId="0" xfId="1" applyFont="1" applyFill="1"/>
    <xf numFmtId="0" fontId="7" fillId="4" borderId="1" xfId="1" applyFont="1" applyFill="1" applyBorder="1"/>
    <xf numFmtId="0" fontId="7" fillId="4" borderId="2" xfId="1" applyFont="1" applyFill="1" applyBorder="1"/>
    <xf numFmtId="0" fontId="7" fillId="5" borderId="8" xfId="1" applyFont="1" applyFill="1" applyBorder="1" applyAlignment="1">
      <alignment horizontal="center"/>
    </xf>
    <xf numFmtId="0" fontId="7" fillId="5" borderId="0" xfId="1" applyFont="1" applyFill="1"/>
    <xf numFmtId="0" fontId="6" fillId="5" borderId="0" xfId="1" applyFont="1" applyFill="1"/>
    <xf numFmtId="0" fontId="7" fillId="6" borderId="8" xfId="1" applyFont="1" applyFill="1" applyBorder="1" applyAlignment="1">
      <alignment horizontal="center"/>
    </xf>
    <xf numFmtId="0" fontId="6" fillId="6" borderId="0" xfId="1" applyFont="1" applyFill="1"/>
    <xf numFmtId="0" fontId="4" fillId="6" borderId="1" xfId="1" applyFill="1" applyBorder="1"/>
    <xf numFmtId="0" fontId="7" fillId="7" borderId="8" xfId="1" applyFont="1" applyFill="1" applyBorder="1" applyAlignment="1">
      <alignment horizontal="center"/>
    </xf>
    <xf numFmtId="0" fontId="4" fillId="7" borderId="1" xfId="1" applyFill="1" applyBorder="1"/>
    <xf numFmtId="0" fontId="4" fillId="3" borderId="1" xfId="1" applyFill="1" applyBorder="1"/>
    <xf numFmtId="15" fontId="7" fillId="5" borderId="8" xfId="1" applyNumberFormat="1" applyFont="1" applyFill="1" applyBorder="1" applyAlignment="1">
      <alignment horizontal="right"/>
    </xf>
    <xf numFmtId="15" fontId="7" fillId="6" borderId="8" xfId="1" applyNumberFormat="1" applyFont="1" applyFill="1" applyBorder="1" applyAlignment="1">
      <alignment horizontal="right"/>
    </xf>
    <xf numFmtId="15" fontId="7" fillId="7" borderId="8" xfId="1" applyNumberFormat="1" applyFont="1" applyFill="1" applyBorder="1" applyAlignment="1">
      <alignment horizontal="right"/>
    </xf>
    <xf numFmtId="15" fontId="7" fillId="3" borderId="8" xfId="1" applyNumberFormat="1" applyFont="1" applyFill="1" applyBorder="1" applyAlignment="1">
      <alignment horizontal="right"/>
    </xf>
    <xf numFmtId="0" fontId="7" fillId="4" borderId="8" xfId="1" applyFont="1" applyFill="1" applyBorder="1" applyAlignment="1">
      <alignment horizontal="right"/>
    </xf>
    <xf numFmtId="0" fontId="7" fillId="5" borderId="8" xfId="1" applyFont="1" applyFill="1" applyBorder="1" applyAlignment="1">
      <alignment horizontal="right"/>
    </xf>
    <xf numFmtId="0" fontId="7" fillId="6" borderId="8" xfId="1" applyFont="1" applyFill="1" applyBorder="1" applyAlignment="1">
      <alignment horizontal="right"/>
    </xf>
    <xf numFmtId="0" fontId="7" fillId="7" borderId="8" xfId="1" applyFont="1" applyFill="1" applyBorder="1" applyAlignment="1">
      <alignment horizontal="right"/>
    </xf>
    <xf numFmtId="0" fontId="5" fillId="0" borderId="4" xfId="1" applyFont="1" applyBorder="1" applyAlignment="1">
      <alignment vertical="center" wrapText="1"/>
    </xf>
    <xf numFmtId="0" fontId="5" fillId="0" borderId="3" xfId="1" applyFont="1" applyBorder="1" applyAlignment="1">
      <alignment vertical="center" wrapText="1"/>
    </xf>
    <xf numFmtId="0" fontId="7" fillId="8" borderId="8" xfId="1" applyFont="1" applyFill="1" applyBorder="1" applyAlignment="1">
      <alignment horizontal="center"/>
    </xf>
    <xf numFmtId="0" fontId="7" fillId="8" borderId="8" xfId="1" applyFont="1" applyFill="1" applyBorder="1"/>
    <xf numFmtId="0" fontId="7" fillId="8" borderId="8" xfId="1" applyFont="1" applyFill="1" applyBorder="1" applyAlignment="1">
      <alignment horizontal="right"/>
    </xf>
    <xf numFmtId="164" fontId="7" fillId="8" borderId="8" xfId="1" applyNumberFormat="1" applyFont="1" applyFill="1" applyBorder="1" applyAlignment="1">
      <alignment horizontal="right"/>
    </xf>
    <xf numFmtId="0" fontId="7" fillId="8" borderId="8" xfId="1" applyFont="1" applyFill="1" applyBorder="1" applyAlignment="1">
      <alignment wrapText="1"/>
    </xf>
    <xf numFmtId="0" fontId="7" fillId="8" borderId="0" xfId="1" applyFont="1" applyFill="1"/>
    <xf numFmtId="0" fontId="7" fillId="0" borderId="9" xfId="1" applyFont="1" applyBorder="1" applyAlignment="1">
      <alignment horizontal="center"/>
    </xf>
    <xf numFmtId="0" fontId="7" fillId="0" borderId="9" xfId="1" applyFont="1" applyBorder="1" applyAlignment="1">
      <alignment horizontal="left"/>
    </xf>
    <xf numFmtId="15" fontId="7" fillId="0" borderId="9" xfId="1" applyNumberFormat="1" applyFont="1" applyBorder="1" applyAlignment="1">
      <alignment horizontal="right"/>
    </xf>
    <xf numFmtId="164" fontId="7" fillId="0" borderId="9" xfId="1" applyNumberFormat="1" applyFont="1" applyBorder="1"/>
    <xf numFmtId="20" fontId="7" fillId="0" borderId="9" xfId="1" applyNumberFormat="1" applyFont="1" applyBorder="1" applyAlignment="1">
      <alignment horizontal="right"/>
    </xf>
    <xf numFmtId="9" fontId="7" fillId="0" borderId="9" xfId="1" applyNumberFormat="1" applyFont="1" applyBorder="1" applyAlignment="1">
      <alignment horizontal="center"/>
    </xf>
    <xf numFmtId="0" fontId="7" fillId="0" borderId="0" xfId="1" applyFont="1" applyAlignment="1">
      <alignment horizontal="center"/>
    </xf>
    <xf numFmtId="0" fontId="5" fillId="0" borderId="0" xfId="1" applyFont="1" applyAlignment="1">
      <alignment horizontal="center"/>
    </xf>
    <xf numFmtId="0" fontId="6" fillId="0" borderId="0" xfId="1" applyFont="1" applyAlignment="1">
      <alignment horizontal="right"/>
    </xf>
    <xf numFmtId="0" fontId="6" fillId="0" borderId="0" xfId="1" applyFont="1" applyAlignment="1">
      <alignment horizontal="center"/>
    </xf>
    <xf numFmtId="0" fontId="5" fillId="0" borderId="0" xfId="1" applyFont="1" applyAlignment="1">
      <alignment wrapText="1"/>
    </xf>
    <xf numFmtId="15" fontId="6" fillId="0" borderId="0" xfId="1" applyNumberFormat="1" applyFont="1" applyAlignment="1">
      <alignment horizontal="right"/>
    </xf>
    <xf numFmtId="164" fontId="6" fillId="0" borderId="0" xfId="1" applyNumberFormat="1" applyFont="1"/>
    <xf numFmtId="0" fontId="5" fillId="0" borderId="0" xfId="1" applyFont="1" applyAlignment="1">
      <alignment horizontal="right"/>
    </xf>
    <xf numFmtId="0" fontId="5" fillId="0" borderId="0" xfId="1" applyFont="1"/>
    <xf numFmtId="9" fontId="6" fillId="0" borderId="0" xfId="1" applyNumberFormat="1" applyFont="1" applyAlignment="1">
      <alignment horizontal="center"/>
    </xf>
    <xf numFmtId="0" fontId="4" fillId="0" borderId="0" xfId="1" applyAlignment="1">
      <alignment horizontal="center"/>
    </xf>
    <xf numFmtId="0" fontId="4" fillId="0" borderId="0" xfId="1" applyAlignment="1">
      <alignment horizontal="right"/>
    </xf>
    <xf numFmtId="0" fontId="4" fillId="0" borderId="0" xfId="1" applyAlignment="1">
      <alignment wrapText="1"/>
    </xf>
    <xf numFmtId="0" fontId="7" fillId="0" borderId="9" xfId="1" applyFont="1" applyBorder="1" applyAlignment="1">
      <alignment horizontal="left" wrapText="1"/>
    </xf>
    <xf numFmtId="0" fontId="7" fillId="9" borderId="8" xfId="1" applyFont="1" applyFill="1" applyBorder="1" applyAlignment="1">
      <alignment horizontal="center"/>
    </xf>
    <xf numFmtId="15" fontId="7" fillId="9" borderId="8" xfId="1" applyNumberFormat="1" applyFont="1" applyFill="1" applyBorder="1" applyAlignment="1">
      <alignment horizontal="right"/>
    </xf>
    <xf numFmtId="0" fontId="7" fillId="9" borderId="8" xfId="1" applyFont="1" applyFill="1" applyBorder="1" applyAlignment="1">
      <alignment horizontal="right"/>
    </xf>
    <xf numFmtId="0" fontId="4" fillId="9" borderId="1" xfId="1" applyFill="1" applyBorder="1"/>
    <xf numFmtId="0" fontId="7" fillId="10" borderId="8" xfId="1" applyFont="1" applyFill="1" applyBorder="1" applyAlignment="1">
      <alignment horizontal="center"/>
    </xf>
    <xf numFmtId="15" fontId="7" fillId="10" borderId="8" xfId="1" applyNumberFormat="1" applyFont="1" applyFill="1" applyBorder="1" applyAlignment="1">
      <alignment horizontal="right"/>
    </xf>
    <xf numFmtId="164" fontId="7" fillId="10" borderId="8" xfId="1" applyNumberFormat="1" applyFont="1" applyFill="1" applyBorder="1" applyAlignment="1">
      <alignment horizontal="right"/>
    </xf>
    <xf numFmtId="20" fontId="7" fillId="10" borderId="8" xfId="1" applyNumberFormat="1" applyFont="1" applyFill="1" applyBorder="1" applyAlignment="1">
      <alignment horizontal="right"/>
    </xf>
    <xf numFmtId="0" fontId="7" fillId="10" borderId="8" xfId="1" applyFont="1" applyFill="1" applyBorder="1" applyAlignment="1">
      <alignment horizontal="right"/>
    </xf>
    <xf numFmtId="0" fontId="0" fillId="0" borderId="0" xfId="0" pivotButton="1"/>
    <xf numFmtId="0" fontId="0" fillId="0" borderId="0" xfId="0" applyAlignment="1">
      <alignment horizontal="left"/>
    </xf>
    <xf numFmtId="0" fontId="5" fillId="0" borderId="6" xfId="1" applyFont="1" applyBorder="1" applyAlignment="1">
      <alignment horizontal="left" vertical="center" wrapText="1"/>
    </xf>
    <xf numFmtId="0" fontId="7" fillId="4" borderId="8" xfId="1" applyFont="1" applyFill="1" applyBorder="1" applyAlignment="1">
      <alignment horizontal="left"/>
    </xf>
    <xf numFmtId="0" fontId="7" fillId="5" borderId="8" xfId="1" applyFont="1" applyFill="1" applyBorder="1" applyAlignment="1">
      <alignment horizontal="left"/>
    </xf>
    <xf numFmtId="0" fontId="7" fillId="6" borderId="8" xfId="1" applyFont="1" applyFill="1" applyBorder="1" applyAlignment="1">
      <alignment horizontal="left"/>
    </xf>
    <xf numFmtId="0" fontId="7" fillId="7" borderId="8" xfId="1" applyFont="1" applyFill="1" applyBorder="1" applyAlignment="1">
      <alignment horizontal="left"/>
    </xf>
    <xf numFmtId="0" fontId="7" fillId="3" borderId="8" xfId="1" applyFont="1" applyFill="1" applyBorder="1" applyAlignment="1">
      <alignment horizontal="left"/>
    </xf>
    <xf numFmtId="0" fontId="7" fillId="9" borderId="8" xfId="1" applyFont="1" applyFill="1" applyBorder="1" applyAlignment="1">
      <alignment horizontal="left"/>
    </xf>
    <xf numFmtId="0" fontId="7" fillId="10" borderId="8" xfId="1" applyFont="1" applyFill="1" applyBorder="1" applyAlignment="1">
      <alignment horizontal="left"/>
    </xf>
    <xf numFmtId="0" fontId="4" fillId="0" borderId="7" xfId="1" applyBorder="1" applyAlignment="1">
      <alignment horizontal="left" wrapText="1"/>
    </xf>
    <xf numFmtId="0" fontId="7" fillId="0" borderId="1" xfId="1" applyFont="1" applyBorder="1" applyAlignment="1">
      <alignment wrapText="1"/>
    </xf>
    <xf numFmtId="164" fontId="7" fillId="5" borderId="8" xfId="1" applyNumberFormat="1" applyFont="1" applyFill="1" applyBorder="1" applyAlignment="1">
      <alignment horizontal="right"/>
    </xf>
    <xf numFmtId="164" fontId="7" fillId="6" borderId="8" xfId="1" applyNumberFormat="1" applyFont="1" applyFill="1" applyBorder="1" applyAlignment="1">
      <alignment horizontal="right"/>
    </xf>
    <xf numFmtId="164" fontId="7" fillId="7" borderId="8" xfId="1" applyNumberFormat="1" applyFont="1" applyFill="1" applyBorder="1" applyAlignment="1">
      <alignment horizontal="right"/>
    </xf>
    <xf numFmtId="164" fontId="7" fillId="3" borderId="8" xfId="1" applyNumberFormat="1" applyFont="1" applyFill="1" applyBorder="1" applyAlignment="1">
      <alignment horizontal="right"/>
    </xf>
    <xf numFmtId="164" fontId="7" fillId="4" borderId="8" xfId="1" applyNumberFormat="1" applyFont="1" applyFill="1" applyBorder="1" applyAlignment="1">
      <alignment horizontal="right"/>
    </xf>
    <xf numFmtId="22" fontId="7" fillId="3" borderId="8" xfId="1" applyNumberFormat="1" applyFont="1" applyFill="1" applyBorder="1" applyAlignment="1">
      <alignment horizontal="right"/>
    </xf>
    <xf numFmtId="0" fontId="9" fillId="4" borderId="8" xfId="1" applyFont="1" applyFill="1" applyBorder="1" applyAlignment="1">
      <alignment horizontal="center"/>
    </xf>
    <xf numFmtId="0" fontId="9" fillId="3" borderId="8" xfId="1" applyFont="1" applyFill="1" applyBorder="1" applyAlignment="1">
      <alignment horizontal="center"/>
    </xf>
    <xf numFmtId="0" fontId="9" fillId="6" borderId="8" xfId="1" applyFont="1" applyFill="1" applyBorder="1" applyAlignment="1">
      <alignment horizontal="center"/>
    </xf>
    <xf numFmtId="0" fontId="9" fillId="5" borderId="8" xfId="1" applyFont="1" applyFill="1" applyBorder="1" applyAlignment="1">
      <alignment horizontal="center"/>
    </xf>
    <xf numFmtId="0" fontId="9" fillId="7" borderId="8" xfId="1" applyFont="1" applyFill="1" applyBorder="1" applyAlignment="1">
      <alignment horizontal="center"/>
    </xf>
    <xf numFmtId="0" fontId="9" fillId="10" borderId="8" xfId="1" applyFont="1" applyFill="1" applyBorder="1" applyAlignment="1">
      <alignment horizontal="center"/>
    </xf>
    <xf numFmtId="0" fontId="0" fillId="0" borderId="0" xfId="0" applyAlignment="1">
      <alignment horizontal="center"/>
    </xf>
    <xf numFmtId="0" fontId="0" fillId="0" borderId="1" xfId="0" applyBorder="1"/>
    <xf numFmtId="0" fontId="0" fillId="0" borderId="1" xfId="0"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0" fontId="6" fillId="0" borderId="1" xfId="0" applyFont="1" applyBorder="1"/>
    <xf numFmtId="0" fontId="10" fillId="0" borderId="1" xfId="0" applyFont="1" applyBorder="1" applyAlignment="1">
      <alignment textRotation="45"/>
    </xf>
    <xf numFmtId="0" fontId="10" fillId="0" borderId="1" xfId="0" applyFont="1" applyBorder="1" applyAlignment="1">
      <alignment horizontal="center" textRotation="45"/>
    </xf>
    <xf numFmtId="0" fontId="5" fillId="0" borderId="10" xfId="1" applyFont="1" applyBorder="1" applyAlignment="1">
      <alignment vertical="center" wrapText="1"/>
    </xf>
    <xf numFmtId="0" fontId="7" fillId="4" borderId="11" xfId="1" applyFont="1" applyFill="1" applyBorder="1" applyAlignment="1">
      <alignment horizontal="center"/>
    </xf>
    <xf numFmtId="0" fontId="7" fillId="5" borderId="11" xfId="1" applyFont="1" applyFill="1" applyBorder="1"/>
    <xf numFmtId="0" fontId="7" fillId="6" borderId="11" xfId="1" applyFont="1" applyFill="1" applyBorder="1"/>
    <xf numFmtId="0" fontId="7" fillId="7" borderId="11" xfId="1" applyFont="1" applyFill="1" applyBorder="1"/>
    <xf numFmtId="0" fontId="7" fillId="3" borderId="11" xfId="1" applyFont="1" applyFill="1" applyBorder="1"/>
    <xf numFmtId="0" fontId="7" fillId="10" borderId="11" xfId="1" applyFont="1" applyFill="1" applyBorder="1"/>
    <xf numFmtId="0" fontId="4" fillId="0" borderId="7" xfId="1" applyBorder="1"/>
    <xf numFmtId="15" fontId="7" fillId="4" borderId="12" xfId="1" applyNumberFormat="1" applyFont="1" applyFill="1" applyBorder="1" applyAlignment="1">
      <alignment horizontal="right"/>
    </xf>
    <xf numFmtId="15" fontId="7" fillId="5" borderId="12" xfId="1" applyNumberFormat="1" applyFont="1" applyFill="1" applyBorder="1" applyAlignment="1">
      <alignment horizontal="right"/>
    </xf>
    <xf numFmtId="15" fontId="7" fillId="6" borderId="12" xfId="1" applyNumberFormat="1" applyFont="1" applyFill="1" applyBorder="1" applyAlignment="1">
      <alignment horizontal="right"/>
    </xf>
    <xf numFmtId="15" fontId="7" fillId="7" borderId="12" xfId="1" applyNumberFormat="1" applyFont="1" applyFill="1" applyBorder="1" applyAlignment="1">
      <alignment horizontal="right"/>
    </xf>
    <xf numFmtId="15" fontId="7" fillId="3" borderId="12" xfId="1" applyNumberFormat="1" applyFont="1" applyFill="1" applyBorder="1" applyAlignment="1">
      <alignment horizontal="right"/>
    </xf>
    <xf numFmtId="15" fontId="7" fillId="9" borderId="12" xfId="1" applyNumberFormat="1" applyFont="1" applyFill="1" applyBorder="1" applyAlignment="1">
      <alignment horizontal="right"/>
    </xf>
    <xf numFmtId="15" fontId="7" fillId="10" borderId="12" xfId="1" applyNumberFormat="1" applyFont="1" applyFill="1" applyBorder="1" applyAlignment="1">
      <alignment horizontal="right"/>
    </xf>
    <xf numFmtId="0" fontId="4" fillId="0" borderId="13" xfId="1" applyBorder="1" applyAlignment="1">
      <alignment horizontal="right"/>
    </xf>
    <xf numFmtId="0" fontId="8" fillId="0" borderId="9" xfId="1" applyFont="1" applyBorder="1" applyAlignment="1">
      <alignment horizontal="center" vertical="center" wrapText="1"/>
    </xf>
    <xf numFmtId="0" fontId="8" fillId="0" borderId="14" xfId="1" applyFont="1" applyBorder="1" applyAlignment="1">
      <alignment horizontal="center"/>
    </xf>
    <xf numFmtId="0" fontId="7" fillId="0" borderId="0" xfId="3" applyFont="1" applyAlignment="1">
      <alignment horizontal="center"/>
    </xf>
    <xf numFmtId="0" fontId="9" fillId="0" borderId="0" xfId="3" applyFont="1" applyAlignment="1">
      <alignment horizontal="center" wrapText="1"/>
    </xf>
    <xf numFmtId="9" fontId="7" fillId="9" borderId="8" xfId="2" applyFont="1" applyFill="1" applyBorder="1" applyAlignment="1">
      <alignment horizontal="center"/>
    </xf>
    <xf numFmtId="164" fontId="7" fillId="9" borderId="12" xfId="1" applyNumberFormat="1" applyFont="1" applyFill="1" applyBorder="1" applyAlignment="1">
      <alignment horizontal="right"/>
    </xf>
    <xf numFmtId="164" fontId="7" fillId="9" borderId="8" xfId="1" applyNumberFormat="1" applyFont="1" applyFill="1" applyBorder="1" applyAlignment="1">
      <alignment horizontal="right"/>
    </xf>
    <xf numFmtId="22" fontId="7" fillId="9" borderId="8" xfId="1" applyNumberFormat="1" applyFont="1" applyFill="1" applyBorder="1" applyAlignment="1">
      <alignment horizontal="right"/>
    </xf>
    <xf numFmtId="0" fontId="2" fillId="0" borderId="0" xfId="1" applyFont="1"/>
    <xf numFmtId="0" fontId="4" fillId="0" borderId="13" xfId="1" applyBorder="1"/>
    <xf numFmtId="0" fontId="7" fillId="4" borderId="13" xfId="1" applyFont="1" applyFill="1" applyBorder="1" applyAlignment="1">
      <alignment horizontal="left"/>
    </xf>
    <xf numFmtId="0" fontId="7" fillId="4" borderId="13" xfId="1" applyFont="1" applyFill="1" applyBorder="1"/>
    <xf numFmtId="0" fontId="7" fillId="4" borderId="15" xfId="1" applyFont="1" applyFill="1" applyBorder="1"/>
    <xf numFmtId="0" fontId="4" fillId="6" borderId="13" xfId="1" applyFill="1" applyBorder="1"/>
    <xf numFmtId="0" fontId="4" fillId="7" borderId="13" xfId="1" applyFill="1" applyBorder="1"/>
    <xf numFmtId="0" fontId="4" fillId="3" borderId="13" xfId="1" applyFill="1" applyBorder="1"/>
    <xf numFmtId="0" fontId="4" fillId="9" borderId="13" xfId="1" applyFill="1" applyBorder="1"/>
    <xf numFmtId="0" fontId="7" fillId="0" borderId="0" xfId="4" applyFont="1"/>
    <xf numFmtId="0" fontId="7" fillId="0" borderId="0" xfId="4" applyFont="1" applyAlignment="1">
      <alignment wrapText="1"/>
    </xf>
    <xf numFmtId="49" fontId="7" fillId="0" borderId="0" xfId="4" applyNumberFormat="1" applyFont="1"/>
    <xf numFmtId="1" fontId="7" fillId="0" borderId="0" xfId="4" applyNumberFormat="1" applyFont="1"/>
    <xf numFmtId="0" fontId="7" fillId="0" borderId="0" xfId="4" applyFont="1" applyAlignment="1">
      <alignment horizontal="center"/>
    </xf>
    <xf numFmtId="0" fontId="7" fillId="0" borderId="0" xfId="4" applyFont="1" applyAlignment="1">
      <alignment horizontal="right"/>
    </xf>
    <xf numFmtId="49" fontId="7" fillId="0" borderId="0" xfId="4" applyNumberFormat="1" applyFont="1" applyAlignment="1">
      <alignment horizontal="center"/>
    </xf>
    <xf numFmtId="1" fontId="7" fillId="0" borderId="0" xfId="4" applyNumberFormat="1" applyFont="1" applyAlignment="1">
      <alignment horizontal="center"/>
    </xf>
    <xf numFmtId="0" fontId="12" fillId="0" borderId="0" xfId="4" applyFont="1" applyAlignment="1">
      <alignment horizontal="center"/>
    </xf>
    <xf numFmtId="20" fontId="7" fillId="0" borderId="0" xfId="4" applyNumberFormat="1" applyFont="1" applyAlignment="1">
      <alignment horizontal="center"/>
    </xf>
    <xf numFmtId="15" fontId="7" fillId="0" borderId="0" xfId="4" applyNumberFormat="1" applyFont="1" applyAlignment="1">
      <alignment horizontal="center"/>
    </xf>
    <xf numFmtId="15" fontId="12" fillId="0" borderId="0" xfId="4" applyNumberFormat="1" applyFont="1" applyAlignment="1">
      <alignment horizontal="center"/>
    </xf>
    <xf numFmtId="0" fontId="12" fillId="11" borderId="0" xfId="4" applyFont="1" applyFill="1" applyAlignment="1">
      <alignment horizontal="center"/>
    </xf>
    <xf numFmtId="20" fontId="7" fillId="11" borderId="0" xfId="4" applyNumberFormat="1" applyFont="1" applyFill="1" applyAlignment="1">
      <alignment horizontal="center"/>
    </xf>
    <xf numFmtId="15" fontId="7" fillId="11" borderId="0" xfId="4" applyNumberFormat="1" applyFont="1" applyFill="1" applyAlignment="1">
      <alignment horizontal="center"/>
    </xf>
    <xf numFmtId="15" fontId="12" fillId="11" borderId="0" xfId="4" applyNumberFormat="1" applyFont="1" applyFill="1" applyAlignment="1">
      <alignment horizontal="center"/>
    </xf>
    <xf numFmtId="0" fontId="7" fillId="11" borderId="0" xfId="4" applyFont="1" applyFill="1" applyAlignment="1">
      <alignment horizontal="center"/>
    </xf>
    <xf numFmtId="20" fontId="12" fillId="0" borderId="0" xfId="4" applyNumberFormat="1" applyFont="1" applyAlignment="1">
      <alignment horizontal="center"/>
    </xf>
    <xf numFmtId="49" fontId="12" fillId="0" borderId="0" xfId="4" applyNumberFormat="1" applyFont="1" applyAlignment="1">
      <alignment horizontal="center"/>
    </xf>
    <xf numFmtId="0" fontId="7" fillId="12" borderId="0" xfId="0" applyFont="1" applyFill="1"/>
    <xf numFmtId="164" fontId="7" fillId="0" borderId="0" xfId="4" applyNumberFormat="1" applyFont="1" applyAlignment="1">
      <alignment horizontal="center"/>
    </xf>
    <xf numFmtId="9" fontId="7" fillId="0" borderId="0" xfId="4" applyNumberFormat="1" applyFont="1" applyAlignment="1">
      <alignment horizontal="center"/>
    </xf>
    <xf numFmtId="0" fontId="7" fillId="0" borderId="0" xfId="4" applyFont="1" applyAlignment="1">
      <alignment horizontal="center" wrapText="1"/>
    </xf>
    <xf numFmtId="0" fontId="7" fillId="0" borderId="0" xfId="4" applyFont="1" applyAlignment="1">
      <alignment horizontal="left" wrapText="1"/>
    </xf>
    <xf numFmtId="164" fontId="12" fillId="0" borderId="0" xfId="4" applyNumberFormat="1" applyFont="1" applyAlignment="1">
      <alignment horizontal="center"/>
    </xf>
    <xf numFmtId="0" fontId="12" fillId="0" borderId="0" xfId="4" applyFont="1" applyAlignment="1">
      <alignment wrapText="1"/>
    </xf>
    <xf numFmtId="1" fontId="12" fillId="0" borderId="0" xfId="4" applyNumberFormat="1" applyFont="1" applyAlignment="1">
      <alignment horizontal="center"/>
    </xf>
    <xf numFmtId="0" fontId="12" fillId="0" borderId="0" xfId="4" applyFont="1"/>
    <xf numFmtId="0" fontId="7" fillId="0" borderId="0" xfId="4" applyFont="1" applyAlignment="1">
      <alignment horizontal="left"/>
    </xf>
    <xf numFmtId="0" fontId="9" fillId="0" borderId="0" xfId="4" applyFont="1" applyAlignment="1">
      <alignment horizontal="center" wrapText="1"/>
    </xf>
    <xf numFmtId="49" fontId="9" fillId="0" borderId="0" xfId="4" applyNumberFormat="1" applyFont="1" applyAlignment="1">
      <alignment horizontal="center" wrapText="1"/>
    </xf>
    <xf numFmtId="1" fontId="9" fillId="0" borderId="0" xfId="4" applyNumberFormat="1" applyFont="1" applyAlignment="1">
      <alignment horizontal="center" wrapText="1"/>
    </xf>
    <xf numFmtId="49" fontId="7" fillId="9" borderId="8" xfId="1" applyNumberFormat="1" applyFont="1" applyFill="1" applyBorder="1" applyAlignment="1">
      <alignment horizontal="center"/>
    </xf>
    <xf numFmtId="0" fontId="7" fillId="0" borderId="16" xfId="4" applyFont="1" applyBorder="1" applyAlignment="1">
      <alignment horizontal="center"/>
    </xf>
    <xf numFmtId="15" fontId="7" fillId="0" borderId="16" xfId="4" applyNumberFormat="1" applyFont="1" applyBorder="1" applyAlignment="1">
      <alignment horizontal="center"/>
    </xf>
    <xf numFmtId="164" fontId="7" fillId="0" borderId="16" xfId="4" applyNumberFormat="1" applyFont="1" applyBorder="1" applyAlignment="1">
      <alignment horizontal="center"/>
    </xf>
    <xf numFmtId="0" fontId="7" fillId="12" borderId="16" xfId="0" applyFont="1" applyFill="1" applyBorder="1"/>
    <xf numFmtId="49" fontId="12" fillId="0" borderId="16" xfId="4" applyNumberFormat="1" applyFont="1" applyBorder="1" applyAlignment="1">
      <alignment horizontal="center"/>
    </xf>
    <xf numFmtId="1" fontId="7" fillId="0" borderId="16" xfId="4" applyNumberFormat="1" applyFont="1" applyBorder="1" applyAlignment="1">
      <alignment horizontal="center"/>
    </xf>
    <xf numFmtId="49" fontId="7" fillId="0" borderId="16" xfId="4" applyNumberFormat="1" applyFont="1" applyBorder="1" applyAlignment="1">
      <alignment horizontal="center"/>
    </xf>
    <xf numFmtId="0" fontId="7" fillId="0" borderId="16" xfId="4" applyFont="1" applyBorder="1" applyAlignment="1">
      <alignment wrapText="1"/>
    </xf>
    <xf numFmtId="0" fontId="7" fillId="0" borderId="16" xfId="4" applyFont="1" applyBorder="1"/>
  </cellXfs>
  <cellStyles count="5">
    <cellStyle name="Normal" xfId="0" builtinId="0"/>
    <cellStyle name="Normal 2" xfId="1" xr:uid="{3BB25427-A9AE-894B-A8D3-06C10D0106FC}"/>
    <cellStyle name="Normal 2 2" xfId="3" xr:uid="{57490EB2-4F41-AD4B-9335-F0B083F16D5E}"/>
    <cellStyle name="Normal 2 3" xfId="4" xr:uid="{67ABF4B8-6DF9-3045-A297-031947C8508E}"/>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 refreshedDate="44781.702735648149" createdVersion="7" refreshedVersion="8" minRefreshableVersion="3" recordCount="123" xr:uid="{0F9160AC-2CF6-0A4A-B150-8C91E63D234D}">
  <cacheSource type="worksheet">
    <worksheetSource ref="A1:AA124" sheet="Section_all"/>
  </cacheSource>
  <cacheFields count="27">
    <cacheField name="Section" numFmtId="0">
      <sharedItems containsMixedTypes="1" containsNumber="1" containsInteger="1" minValue="1" maxValue="5" count="6">
        <n v="1"/>
        <n v="2"/>
        <n v="3"/>
        <n v="4"/>
        <n v="5"/>
        <s v="GRNP"/>
      </sharedItems>
    </cacheField>
    <cacheField name="Entry_order" numFmtId="0">
      <sharedItems containsSemiMixedTypes="0" containsString="0" containsNumber="1" containsInteger="1" minValue="1" maxValue="39"/>
    </cacheField>
    <cacheField name="Surveyor" numFmtId="0">
      <sharedItems/>
    </cacheField>
    <cacheField name="SITE_ID" numFmtId="0">
      <sharedItems containsMixedTypes="1" containsNumber="1" containsInteger="1" minValue="0" maxValue="775"/>
    </cacheField>
    <cacheField name="date_deploy" numFmtId="15">
      <sharedItems containsSemiMixedTypes="0" containsNonDate="0" containsDate="1" containsString="0" minDate="2021-11-09T00:00:00" maxDate="2021-12-22T00:00:00"/>
    </cacheField>
    <cacheField name="time_deploy" numFmtId="164">
      <sharedItems containsSemiMixedTypes="0" containsNonDate="0" containsDate="1" containsString="0" minDate="1899-12-30T07:36:00" maxDate="1899-12-30T17:10:00"/>
    </cacheField>
    <cacheField name="datetime_deploy" numFmtId="22">
      <sharedItems containsSemiMixedTypes="0" containsNonDate="0" containsDate="1" containsString="0" minDate="2021-11-09T09:35:00" maxDate="2021-12-21T13:18:00"/>
    </cacheField>
    <cacheField name="date_collect" numFmtId="15">
      <sharedItems containsSemiMixedTypes="0" containsNonDate="0" containsDate="1" containsString="0" minDate="2021-11-13T00:00:00" maxDate="2021-12-27T00:00:00"/>
    </cacheField>
    <cacheField name="time_collect" numFmtId="164">
      <sharedItems containsSemiMixedTypes="0" containsNonDate="0" containsDate="1" containsString="0" minDate="1899-12-30T06:45:00" maxDate="1899-12-30T14:00:00"/>
    </cacheField>
    <cacheField name="datetime_collect" numFmtId="22">
      <sharedItems containsSemiMixedTypes="0" containsNonDate="0" containsDate="1" containsString="0" minDate="2021-11-13T13:00:00" maxDate="2021-12-26T12:00:00"/>
    </cacheField>
    <cacheField name="Latitude" numFmtId="0">
      <sharedItems containsMixedTypes="1" containsNumber="1" minValue="7.6658993235834814" maxValue="7.8102017217539403"/>
    </cacheField>
    <cacheField name="Longitude" numFmtId="0">
      <sharedItems containsMixedTypes="1" containsNumber="1" minValue="-11.015030392920087" maxValue="847571"/>
    </cacheField>
    <cacheField name="canopyHt_m" numFmtId="0">
      <sharedItems/>
    </cacheField>
    <cacheField name="bare_ground_pct" numFmtId="0">
      <sharedItems containsMixedTypes="1" containsNumber="1" minValue="0" maxValue="0.1"/>
    </cacheField>
    <cacheField name="grass_pct" numFmtId="0">
      <sharedItems containsMixedTypes="1" containsNumber="1" minValue="0" maxValue="0.7"/>
    </cacheField>
    <cacheField name="cocoa_pct" numFmtId="0">
      <sharedItems containsMixedTypes="1" containsNumber="1" minValue="0" maxValue="1"/>
    </cacheField>
    <cacheField name="liana_pct" numFmtId="0">
      <sharedItems containsMixedTypes="1" containsNumber="1" minValue="0" maxValue="0.3"/>
    </cacheField>
    <cacheField name="forest_pct" numFmtId="0">
      <sharedItems containsMixedTypes="1" containsNumber="1" minValue="0" maxValue="100"/>
    </cacheField>
    <cacheField name="agric_pct" numFmtId="0">
      <sharedItems containsMixedTypes="1" containsNumber="1" minValue="0" maxValue="100"/>
    </cacheField>
    <cacheField name="recent_burning_y_n" numFmtId="0">
      <sharedItems/>
    </cacheField>
    <cacheField name="stumps_gt_10cm__y_n" numFmtId="0">
      <sharedItems/>
    </cacheField>
    <cacheField name="stumps_gt_30cm_y_n" numFmtId="0">
      <sharedItems/>
    </cacheField>
    <cacheField name="oil_palm_y_n" numFmtId="0">
      <sharedItems/>
    </cacheField>
    <cacheField name="notes" numFmtId="0">
      <sharedItems containsMixedTypes="1" containsNumber="1" containsInteger="1" minValue="0" maxValue="0" longText="1"/>
    </cacheField>
    <cacheField name="Audiomoth" numFmtId="0">
      <sharedItems/>
    </cacheField>
    <cacheField name="BAR_Recorder" numFmtId="0">
      <sharedItems/>
    </cacheField>
    <cacheField name="sample_tube" numFmtId="0">
      <sharedItems count="3">
        <s v="present"/>
        <s v="absent"/>
        <e v="#REF!"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x v="0"/>
    <n v="1"/>
    <s v="Aruna"/>
    <n v="16"/>
    <d v="2021-12-04T00:00:00"/>
    <d v="1899-12-30T10:07:00"/>
    <d v="2021-12-04T10:07:00"/>
    <d v="2021-12-09T00:00:00"/>
    <d v="1899-12-30T08:25:00"/>
    <d v="2021-12-09T08:25:00"/>
    <n v="7.7920901225986503"/>
    <n v="-10.6890912267045"/>
    <s v="10-20 m"/>
    <n v="0"/>
    <n v="0"/>
    <n v="1"/>
    <n v="0"/>
    <n v="0"/>
    <n v="0"/>
    <s v="No"/>
    <s v="No"/>
    <s v="Yes"/>
    <s v="No"/>
    <s v="mature cocoa farm"/>
    <s v="AB0017"/>
    <s v="NA"/>
    <x v="0"/>
  </r>
  <r>
    <x v="0"/>
    <n v="2"/>
    <s v="Aruna"/>
    <n v="15"/>
    <d v="2021-12-04T00:00:00"/>
    <d v="1899-12-30T10:32:00"/>
    <d v="2021-12-04T10:32:00"/>
    <d v="2021-12-09T00:00:00"/>
    <d v="1899-12-30T08:40:00"/>
    <d v="2021-12-09T08:40:00"/>
    <n v="7.7949179415326801"/>
    <n v="-10.684730133509801"/>
    <s v="10-20 m"/>
    <n v="0"/>
    <n v="0"/>
    <n v="1"/>
    <n v="0"/>
    <n v="0"/>
    <n v="0"/>
    <s v="No"/>
    <s v="No"/>
    <s v="Yes"/>
    <s v="No"/>
    <s v="mature cocoa farm"/>
    <s v="AB0016"/>
    <s v="NA"/>
    <x v="0"/>
  </r>
  <r>
    <x v="0"/>
    <n v="3"/>
    <s v="Aruna"/>
    <n v="14"/>
    <d v="2021-12-04T00:00:00"/>
    <d v="1899-12-30T11:10:00"/>
    <d v="2021-12-04T11:10:00"/>
    <d v="2021-12-09T00:00:00"/>
    <d v="1899-12-30T08:50:00"/>
    <d v="2021-12-09T08:50:00"/>
    <n v="7.79603117441125"/>
    <n v="-10.685479084784999"/>
    <s v="20-30 m"/>
    <n v="0"/>
    <n v="0"/>
    <n v="0.75"/>
    <s v="&lt;5%"/>
    <n v="0.25"/>
    <n v="0"/>
    <s v="No"/>
    <s v="No"/>
    <s v="No"/>
    <s v="No"/>
    <s v="cocoa farm mixed with forest"/>
    <s v="AB0015"/>
    <s v="NA"/>
    <x v="0"/>
  </r>
  <r>
    <x v="0"/>
    <n v="4"/>
    <s v="Aruna"/>
    <n v="13"/>
    <d v="2021-12-04T00:00:00"/>
    <d v="1899-12-30T11:45:00"/>
    <d v="2021-12-04T11:45:00"/>
    <d v="2021-12-09T00:00:00"/>
    <d v="1899-12-30T09:25:00"/>
    <d v="2021-12-09T09:25:00"/>
    <n v="7.7858490501540896"/>
    <n v="-10.690964077287701"/>
    <s v="20-30 m"/>
    <n v="0"/>
    <n v="0"/>
    <n v="0.3"/>
    <s v="&lt;5%"/>
    <n v="0.7"/>
    <n v="0"/>
    <s v="No"/>
    <s v="No"/>
    <s v="No"/>
    <s v="No"/>
    <s v="forest next to cocoa next to Makpoima"/>
    <s v="AB0013"/>
    <s v="NA"/>
    <x v="0"/>
  </r>
  <r>
    <x v="0"/>
    <n v="5"/>
    <s v="Aruna"/>
    <s v="12 new"/>
    <d v="2021-12-04T00:00:00"/>
    <d v="1899-12-30T12:30:00"/>
    <d v="2021-12-04T12:30:00"/>
    <d v="2021-12-09T00:00:00"/>
    <d v="1899-12-30T09:55:00"/>
    <d v="2021-12-09T09:55:00"/>
    <n v="7.7903504045094163"/>
    <n v="-10.697291505615141"/>
    <s v="20-30 m"/>
    <n v="0"/>
    <n v="0"/>
    <n v="0"/>
    <s v="&lt;5%"/>
    <n v="1"/>
    <n v="0"/>
    <s v="No"/>
    <s v="No"/>
    <s v="No"/>
    <s v="No"/>
    <s v="primary forest"/>
    <s v="AB0014"/>
    <s v="NA"/>
    <x v="0"/>
  </r>
  <r>
    <x v="0"/>
    <n v="6"/>
    <s v="Aruna"/>
    <s v="11 new"/>
    <d v="2021-12-04T00:00:00"/>
    <d v="1899-12-30T13:14:00"/>
    <d v="2021-12-04T13:14:00"/>
    <d v="2021-12-09T00:00:00"/>
    <d v="1899-12-30T10:01:00"/>
    <d v="2021-12-09T10:01:00"/>
    <n v="7.7899433485446288"/>
    <n v="-10.697335196473592"/>
    <s v="20-30 m"/>
    <n v="0"/>
    <n v="0"/>
    <n v="0"/>
    <s v="5-20%"/>
    <n v="1"/>
    <n v="0"/>
    <s v="No"/>
    <s v="No"/>
    <s v="No"/>
    <s v="No"/>
    <s v="primary forest, waypoint corrected on collection day"/>
    <s v="AB0012"/>
    <s v="NA"/>
    <x v="0"/>
  </r>
  <r>
    <x v="0"/>
    <n v="7"/>
    <s v="Aruna"/>
    <s v="7 new"/>
    <d v="2021-12-05T00:00:00"/>
    <d v="1899-12-30T11:00:00"/>
    <d v="2021-12-05T11:00:00"/>
    <d v="2021-12-10T00:00:00"/>
    <d v="1899-12-30T06:45:00"/>
    <d v="2021-12-10T06:45:00"/>
    <n v="7.7766607220170672"/>
    <n v="-10.695133166764643"/>
    <s v="20-30 m"/>
    <n v="0"/>
    <n v="0"/>
    <n v="0.2"/>
    <s v="&lt;5%"/>
    <n v="0.8"/>
    <n v="0"/>
    <s v="No"/>
    <s v="No"/>
    <s v="Yes"/>
    <s v="No"/>
    <s v="abandoned cocoa farm"/>
    <s v="AB0005"/>
    <s v="NA"/>
    <x v="0"/>
  </r>
  <r>
    <x v="0"/>
    <n v="8"/>
    <s v="Aruna"/>
    <s v="8 new"/>
    <d v="2021-12-05T00:00:00"/>
    <d v="1899-12-30T11:15:00"/>
    <d v="2021-12-05T11:15:00"/>
    <d v="2021-12-10T00:00:00"/>
    <d v="1899-12-30T06:59:00"/>
    <d v="2021-12-10T06:59:00"/>
    <n v="7.7758189771361961"/>
    <n v="-10.695347365071294"/>
    <s v="10-20 m"/>
    <n v="0"/>
    <n v="0"/>
    <n v="1"/>
    <n v="0"/>
    <n v="0"/>
    <n v="0"/>
    <s v="No"/>
    <s v="Yes"/>
    <s v="No"/>
    <s v="No"/>
    <s v="cocoa farm"/>
    <s v="AB0001"/>
    <s v="NA"/>
    <x v="0"/>
  </r>
  <r>
    <x v="0"/>
    <n v="9"/>
    <s v="Sulaiman"/>
    <n v="3"/>
    <d v="2021-12-04T00:00:00"/>
    <d v="1899-12-30T10:55:00"/>
    <d v="2021-12-04T10:55:00"/>
    <d v="2021-12-09T00:00:00"/>
    <d v="1899-12-30T09:50:00"/>
    <d v="2021-12-09T09:50:00"/>
    <n v="7.7549953528642899"/>
    <n v="-10.696324860675899"/>
    <s v="10-20 m"/>
    <n v="0"/>
    <n v="0"/>
    <n v="0"/>
    <n v="0"/>
    <n v="0"/>
    <n v="0"/>
    <s v="No"/>
    <s v="No"/>
    <s v="No"/>
    <s v="No"/>
    <s v="Farm bush more than 4 years"/>
    <s v="AB0007"/>
    <s v="NA"/>
    <x v="0"/>
  </r>
  <r>
    <x v="0"/>
    <n v="10"/>
    <s v="Sulaiman"/>
    <n v="0"/>
    <d v="2021-12-04T00:00:00"/>
    <d v="1899-12-30T11:13:00"/>
    <d v="2021-12-04T11:13:00"/>
    <d v="2021-12-09T00:00:00"/>
    <d v="1899-12-30T09:43:00"/>
    <d v="2021-12-09T09:43:00"/>
    <n v="7.7560080015399304"/>
    <n v="-10.695398504741901"/>
    <s v="20-30 m"/>
    <n v="0"/>
    <n v="0"/>
    <s v="&gt;60%"/>
    <n v="0"/>
    <n v="0"/>
    <n v="0"/>
    <s v="No"/>
    <s v="Yes"/>
    <s v="Yes"/>
    <s v="Yes"/>
    <s v="cocoa farm with one palm tree"/>
    <s v="AB0011"/>
    <s v="NA"/>
    <x v="0"/>
  </r>
  <r>
    <x v="0"/>
    <n v="11"/>
    <s v="Sulaiman"/>
    <n v="1"/>
    <d v="2021-12-04T00:00:00"/>
    <d v="1899-12-30T11:32:00"/>
    <d v="2021-12-04T11:32:00"/>
    <d v="2021-12-09T00:00:00"/>
    <d v="1899-12-30T10:00:00"/>
    <d v="2021-12-09T10:00:00"/>
    <n v="7.7567796646431404"/>
    <n v="-10.696955165483001"/>
    <s v="20-30 m"/>
    <n v="0"/>
    <n v="0"/>
    <s v="&gt;60%"/>
    <n v="0"/>
    <n v="0"/>
    <n v="0"/>
    <s v="No"/>
    <s v="Yes"/>
    <s v="No"/>
    <s v="No"/>
    <s v="cocoa farm more than 8 years ago"/>
    <s v="AB0010"/>
    <s v="NA"/>
    <x v="0"/>
  </r>
  <r>
    <x v="0"/>
    <n v="12"/>
    <s v="Sulaiman"/>
    <n v="2"/>
    <d v="2021-12-04T00:00:00"/>
    <d v="1899-12-30T11:48:00"/>
    <d v="2021-12-04T11:48:00"/>
    <d v="2021-12-09T00:00:00"/>
    <d v="1899-12-30T10:10:00"/>
    <d v="2021-12-09T10:10:00"/>
    <n v="7.7577234296274797"/>
    <n v="-10.697947892949699"/>
    <s v="30-40 m"/>
    <n v="0"/>
    <n v="0"/>
    <n v="0"/>
    <n v="0"/>
    <n v="0"/>
    <n v="0"/>
    <s v="No"/>
    <s v="No"/>
    <s v="No"/>
    <s v="No"/>
    <s v="very close to the stream/river"/>
    <s v="AB0008"/>
    <s v="NA"/>
    <x v="0"/>
  </r>
  <r>
    <x v="0"/>
    <n v="13"/>
    <s v="Sulaiman"/>
    <s v="4 new"/>
    <d v="2021-12-04T00:00:00"/>
    <d v="1899-12-30T12:37:00"/>
    <d v="2021-12-04T12:37:00"/>
    <d v="2021-12-09T00:00:00"/>
    <d v="1899-12-30T09:21:00"/>
    <d v="2021-12-09T09:21:00"/>
    <n v="7.7614319523755952"/>
    <n v="-10.693458435729244"/>
    <s v="20-30 m"/>
    <n v="0"/>
    <n v="0"/>
    <n v="0"/>
    <n v="0.1"/>
    <n v="0"/>
    <n v="0"/>
    <s v="No"/>
    <s v="No"/>
    <s v="No"/>
    <s v="Yes"/>
    <s v="4 new fell in a recent farm and we moved in the forest patch with three palms in the plot"/>
    <s v="AB0002"/>
    <s v="NA"/>
    <x v="0"/>
  </r>
  <r>
    <x v="0"/>
    <n v="14"/>
    <s v="Sulaiman"/>
    <s v="5 new"/>
    <d v="2021-12-04T00:00:00"/>
    <d v="1899-12-30T12:54:00"/>
    <d v="2021-12-04T12:54:00"/>
    <d v="2021-12-09T00:00:00"/>
    <d v="1899-12-30T09:12:00"/>
    <d v="2021-12-09T09:12:00"/>
    <n v="7.7626263215233156"/>
    <n v="-10.693245646166552"/>
    <s v="30-40 m"/>
    <n v="0"/>
    <n v="0"/>
    <n v="0"/>
    <n v="0.1"/>
    <s v="&gt;60%"/>
    <n v="0"/>
    <s v="No"/>
    <s v="No"/>
    <s v="No"/>
    <s v="No"/>
    <s v="5 new The plot fell in swamp and we moved to a forest patch"/>
    <s v="AB0009"/>
    <s v="NA"/>
    <x v="0"/>
  </r>
  <r>
    <x v="0"/>
    <n v="15"/>
    <s v="Sulaiman"/>
    <n v="6"/>
    <d v="2021-12-04T00:00:00"/>
    <d v="1899-12-30T13:45:00"/>
    <d v="2021-12-04T13:45:00"/>
    <d v="2021-12-09T00:00:00"/>
    <d v="1899-12-30T11:15:00"/>
    <d v="2021-12-09T11:15:00"/>
    <n v="7.7679854840384399"/>
    <n v="-10.701656826528801"/>
    <s v="&gt;40 m"/>
    <n v="0"/>
    <n v="0"/>
    <n v="0"/>
    <s v="&lt;5%"/>
    <s v="&gt;60%"/>
    <n v="0"/>
    <s v="No"/>
    <s v="No"/>
    <s v="No"/>
    <s v="No"/>
    <s v="mature forest (primary forest)"/>
    <s v="AB0006"/>
    <s v="NA"/>
    <x v="0"/>
  </r>
  <r>
    <x v="0"/>
    <n v="16"/>
    <s v="Sulaiman"/>
    <n v="10"/>
    <d v="2021-12-05T00:00:00"/>
    <d v="1899-12-30T11:18:00"/>
    <d v="2021-12-05T11:18:00"/>
    <d v="2021-12-10T00:00:00"/>
    <d v="1899-12-30T07:00:00"/>
    <d v="2021-12-10T07:00:00"/>
    <n v="7.7768824883109398"/>
    <n v="-10.693999570726501"/>
    <s v="20-30 m"/>
    <n v="0"/>
    <n v="0"/>
    <s v="&gt;60%"/>
    <n v="0"/>
    <n v="0"/>
    <n v="0"/>
    <s v="No"/>
    <s v="No"/>
    <s v="No"/>
    <s v="No"/>
    <s v="cocoa farm more than 9 years ago"/>
    <s v="AB0003"/>
    <s v="NA"/>
    <x v="0"/>
  </r>
  <r>
    <x v="0"/>
    <n v="17"/>
    <s v="Sulaiman"/>
    <n v="9"/>
    <d v="2021-12-05T00:00:00"/>
    <d v="1899-12-30T11:38:00"/>
    <d v="2021-12-05T11:38:00"/>
    <d v="2021-12-10T00:00:00"/>
    <d v="1899-12-30T07:15:00"/>
    <d v="2021-12-10T07:15:00"/>
    <n v="7.7779829271543601"/>
    <n v="-10.692905003443499"/>
    <s v="20-30 m"/>
    <n v="0"/>
    <n v="0"/>
    <s v="&gt;60%"/>
    <n v="0"/>
    <n v="0"/>
    <n v="0"/>
    <s v="No"/>
    <s v="No"/>
    <s v="No"/>
    <s v="Yes"/>
    <s v="cocoa farm with one palm tree"/>
    <s v="AB0004"/>
    <s v="NA"/>
    <x v="0"/>
  </r>
  <r>
    <x v="1"/>
    <n v="1"/>
    <s v="Aruna"/>
    <n v="28"/>
    <d v="2021-12-17T00:00:00"/>
    <d v="1899-12-30T09:27:00"/>
    <d v="2021-12-17T09:27:00"/>
    <d v="2021-12-22T00:00:00"/>
    <d v="1899-12-30T09:50:00"/>
    <d v="2021-12-22T09:50:00"/>
    <n v="7.7908992157971104"/>
    <n v="-10.778160563285899"/>
    <s v="10-20 m"/>
    <n v="0"/>
    <n v="0"/>
    <n v="1"/>
    <n v="0"/>
    <n v="0"/>
    <n v="0"/>
    <s v="No"/>
    <s v="No"/>
    <s v="No"/>
    <s v="No"/>
    <s v="cocoa plantation"/>
    <s v="AB0008"/>
    <s v="NA"/>
    <x v="0"/>
  </r>
  <r>
    <x v="1"/>
    <n v="2"/>
    <s v="Aruna"/>
    <n v="27"/>
    <d v="2021-12-17T00:00:00"/>
    <d v="1899-12-30T09:51:00"/>
    <d v="2021-12-17T09:51:00"/>
    <d v="2021-12-22T00:00:00"/>
    <d v="1899-12-30T09:33:00"/>
    <d v="2021-12-22T09:33:00"/>
    <n v="7.7886210545696297"/>
    <n v="-10.7820268425791"/>
    <s v="10-20 m"/>
    <n v="0"/>
    <n v="0"/>
    <n v="1"/>
    <n v="0"/>
    <n v="0"/>
    <n v="0"/>
    <s v="No"/>
    <s v="Yes"/>
    <s v="No"/>
    <s v="No"/>
    <s v="cocoa plantation"/>
    <s v="AB0011"/>
    <s v="NA"/>
    <x v="0"/>
  </r>
  <r>
    <x v="1"/>
    <n v="3"/>
    <s v="Aruna"/>
    <n v="25"/>
    <d v="2021-12-17T00:00:00"/>
    <d v="1899-12-30T10:32:00"/>
    <d v="2021-12-17T10:32:00"/>
    <d v="2021-12-22T00:00:00"/>
    <d v="1899-12-30T09:15:00"/>
    <d v="2021-12-22T09:15:00"/>
    <n v="7.7868866453760903"/>
    <n v="-10.788375231512401"/>
    <s v="10-20 m"/>
    <n v="0"/>
    <n v="0"/>
    <n v="1"/>
    <n v="0"/>
    <n v="0"/>
    <n v="0"/>
    <s v="No"/>
    <s v="No"/>
    <s v="Yes"/>
    <s v="No"/>
    <s v="cocoa plantation"/>
    <s v="AB0016"/>
    <s v="NA"/>
    <x v="0"/>
  </r>
  <r>
    <x v="1"/>
    <n v="4"/>
    <s v="Aruna"/>
    <n v="26"/>
    <d v="2021-12-17T00:00:00"/>
    <d v="1899-12-30T10:55:00"/>
    <d v="2021-12-17T10:55:00"/>
    <d v="2021-12-22T00:00:00"/>
    <d v="1899-12-30T09:05:00"/>
    <d v="2021-12-22T09:05:00"/>
    <n v="7.7890380061330502"/>
    <n v="-10.7872411180866"/>
    <s v="30-40 m"/>
    <n v="0"/>
    <n v="0"/>
    <n v="0.7"/>
    <s v="&lt;5%"/>
    <n v="0.3"/>
    <n v="0"/>
    <s v="No"/>
    <s v="No"/>
    <s v="No"/>
    <s v="No"/>
    <s v="cocoa mixed with forest"/>
    <s v="AB0012"/>
    <s v="NA"/>
    <x v="0"/>
  </r>
  <r>
    <x v="1"/>
    <n v="5"/>
    <s v="Aruna"/>
    <n v="32"/>
    <d v="2021-12-17T00:00:00"/>
    <d v="1899-12-30T11:24:00"/>
    <d v="2021-12-17T11:24:00"/>
    <d v="2021-12-22T00:00:00"/>
    <d v="1899-12-30T08:45:00"/>
    <d v="2021-12-22T08:45:00"/>
    <n v="7.7865641541846298"/>
    <n v="-10.7951262222387"/>
    <s v="30-40 m"/>
    <n v="0"/>
    <n v="0"/>
    <n v="0"/>
    <s v="5-20%"/>
    <n v="1"/>
    <n v="0"/>
    <s v="No"/>
    <s v="No"/>
    <s v="No"/>
    <s v="No"/>
    <s v="primary forest"/>
    <s v="AB0004"/>
    <s v="NA"/>
    <x v="0"/>
  </r>
  <r>
    <x v="1"/>
    <n v="6"/>
    <s v="Aruna"/>
    <n v="31"/>
    <d v="2021-12-17T00:00:00"/>
    <d v="1899-12-30T11:43:00"/>
    <d v="2021-12-17T11:43:00"/>
    <d v="2021-12-22T00:00:00"/>
    <d v="1899-12-30T08:30:00"/>
    <d v="2021-12-22T08:30:00"/>
    <n v="7.78626622027575"/>
    <n v="-10.7964190781039"/>
    <s v="20-30 m"/>
    <n v="0"/>
    <n v="0"/>
    <n v="0"/>
    <s v="5-20%"/>
    <n v="1"/>
    <n v="0"/>
    <s v="No"/>
    <s v="No"/>
    <s v="No"/>
    <s v="No"/>
    <s v="primary forest"/>
    <s v="AB0015"/>
    <s v="NA"/>
    <x v="0"/>
  </r>
  <r>
    <x v="1"/>
    <n v="7"/>
    <s v="Aruna"/>
    <s v="30 new"/>
    <d v="2021-12-17T00:00:00"/>
    <d v="1899-12-30T12:27:00"/>
    <d v="2021-12-17T12:27:00"/>
    <d v="2021-12-22T00:00:00"/>
    <d v="1899-12-30T08:00:00"/>
    <d v="2021-12-22T08:00:00"/>
    <n v="7.7830680000000001"/>
    <n v="-10.798213000000001"/>
    <s v="20-30 m"/>
    <n v="0"/>
    <n v="0"/>
    <n v="0"/>
    <s v="&lt;5%"/>
    <n v="1"/>
    <n v="0"/>
    <s v="No"/>
    <s v="No"/>
    <s v="Yes"/>
    <s v="No"/>
    <s v="forest next to community farm"/>
    <s v="AB0013"/>
    <s v="NA"/>
    <x v="0"/>
  </r>
  <r>
    <x v="1"/>
    <n v="8"/>
    <s v="Aruna"/>
    <s v="36 new"/>
    <d v="2021-12-17T00:00:00"/>
    <d v="1899-12-30T14:38:00"/>
    <d v="2021-12-17T14:38:00"/>
    <d v="2021-12-22T00:00:00"/>
    <d v="1899-12-30T08:40:00"/>
    <d v="2021-12-22T08:40:00"/>
    <n v="7.7792199999999996"/>
    <n v="-10.784686000000001"/>
    <s v="10-20 m"/>
    <n v="0"/>
    <n v="0"/>
    <n v="0"/>
    <s v="&lt;5%"/>
    <n v="1"/>
    <n v="0"/>
    <s v="No"/>
    <s v="No"/>
    <s v="No"/>
    <s v="No"/>
    <s v="forest next to community rice farm"/>
    <s v="AB0002"/>
    <s v="NA"/>
    <x v="0"/>
  </r>
  <r>
    <x v="1"/>
    <n v="9"/>
    <s v="Aruna"/>
    <s v="37 new"/>
    <d v="2021-12-17T00:00:00"/>
    <d v="1899-12-30T15:00:00"/>
    <d v="2021-12-17T15:00:00"/>
    <d v="2021-12-22T00:00:00"/>
    <d v="1899-12-30T08:30:00"/>
    <d v="2021-12-22T08:30:00"/>
    <n v="7.7804180000000001"/>
    <n v="-10.783874000000001"/>
    <s v="10-20 m"/>
    <n v="0"/>
    <n v="0"/>
    <n v="1"/>
    <s v="&lt;5%"/>
    <n v="0"/>
    <n v="0"/>
    <s v="No"/>
    <s v="No"/>
    <s v="No"/>
    <s v="No"/>
    <s v="cocoa next to rice farm"/>
    <s v="NA"/>
    <s v="NA"/>
    <x v="0"/>
  </r>
  <r>
    <x v="1"/>
    <n v="10"/>
    <s v="Aruna"/>
    <s v="35 new"/>
    <d v="2021-12-17T00:00:00"/>
    <d v="1899-12-30T15:31:00"/>
    <d v="2021-12-17T15:31:00"/>
    <d v="2021-12-22T00:00:00"/>
    <d v="1899-12-30T08:11:00"/>
    <d v="2021-12-22T08:11:00"/>
    <n v="7.7835479999999997"/>
    <n v="-10.779629"/>
    <s v="20-30 m"/>
    <n v="0"/>
    <n v="0"/>
    <n v="0"/>
    <n v="0"/>
    <n v="1"/>
    <n v="0"/>
    <s v="No"/>
    <s v="No"/>
    <s v="No"/>
    <s v="No"/>
    <s v="forest to farm bush less than 2 years"/>
    <s v="NA"/>
    <s v="NA"/>
    <x v="0"/>
  </r>
  <r>
    <x v="1"/>
    <n v="11"/>
    <s v="Aruna"/>
    <s v="23 new"/>
    <d v="2021-12-18T00:00:00"/>
    <d v="1899-12-30T10:05:00"/>
    <d v="2021-12-18T10:05:00"/>
    <d v="2021-12-23T00:00:00"/>
    <d v="1899-12-30T07:20:00"/>
    <d v="2021-12-23T07:20:00"/>
    <n v="7.7774130000000001"/>
    <n v="-10.755334"/>
    <s v="20-30 m"/>
    <n v="0"/>
    <n v="0"/>
    <n v="0"/>
    <s v="&lt;5%"/>
    <n v="1"/>
    <n v="0"/>
    <s v="No"/>
    <s v="No"/>
    <s v="No"/>
    <s v="No"/>
    <s v="forest next to community swamp (project)"/>
    <s v="AB0009"/>
    <s v="NA"/>
    <x v="0"/>
  </r>
  <r>
    <x v="1"/>
    <n v="12"/>
    <s v="Aruna"/>
    <s v="24 new"/>
    <d v="2021-12-18T00:00:00"/>
    <d v="1899-12-30T10:45:00"/>
    <d v="2021-12-18T10:45:00"/>
    <d v="2021-12-23T00:00:00"/>
    <d v="1899-12-30T07:37:00"/>
    <d v="2021-12-23T07:37:00"/>
    <n v="7.7836220000000003"/>
    <n v="-10.75878"/>
    <s v="20-30 m"/>
    <n v="0"/>
    <n v="0"/>
    <n v="0"/>
    <s v="&lt;5%"/>
    <n v="1"/>
    <n v="0"/>
    <s v="No"/>
    <s v="Yes"/>
    <s v="Yes"/>
    <s v="No"/>
    <s v="waypoint falls into new rice farm"/>
    <s v="AB0001"/>
    <s v="NA"/>
    <x v="0"/>
  </r>
  <r>
    <x v="1"/>
    <n v="13"/>
    <s v="Aruna"/>
    <n v="22"/>
    <d v="2021-12-18T00:00:00"/>
    <d v="1899-12-30T12:11:00"/>
    <d v="2021-12-18T12:11:00"/>
    <d v="2021-12-23T00:00:00"/>
    <d v="1899-12-30T08:10:00"/>
    <d v="2021-12-23T08:10:00"/>
    <n v="7.7942907592472901"/>
    <n v="-10.750517715816899"/>
    <s v="30-40 m"/>
    <n v="0"/>
    <n v="0"/>
    <n v="0"/>
    <s v="5-20%"/>
    <n v="1"/>
    <n v="0"/>
    <s v="No"/>
    <s v="No"/>
    <s v="Yes"/>
    <s v="No"/>
    <s v="primary forest"/>
    <s v="AB0005"/>
    <s v="NA"/>
    <x v="0"/>
  </r>
  <r>
    <x v="1"/>
    <n v="14"/>
    <s v="Sulaiman"/>
    <n v="34"/>
    <d v="2021-12-17T00:00:00"/>
    <d v="1899-12-30T14:24:00"/>
    <d v="2021-12-17T14:24:00"/>
    <d v="2021-12-22T00:00:00"/>
    <d v="1899-12-30T09:25:00"/>
    <d v="2021-12-22T09:25:00"/>
    <n v="7.7986118222333598"/>
    <n v="-10.782473743939899"/>
    <s v="5-10 m"/>
    <n v="0"/>
    <n v="0"/>
    <n v="1"/>
    <n v="0"/>
    <n v="0"/>
    <n v="0"/>
    <s v="No"/>
    <s v="No"/>
    <s v="No"/>
    <s v="No"/>
    <s v="Cocoa farm plantation 10 m"/>
    <s v="NA"/>
    <s v="NA"/>
    <x v="0"/>
  </r>
  <r>
    <x v="1"/>
    <n v="15"/>
    <s v="Sulaiman"/>
    <n v="33"/>
    <d v="2021-12-17T00:00:00"/>
    <d v="1899-12-30T14:40:00"/>
    <d v="2021-12-17T14:40:00"/>
    <d v="2021-12-22T00:00:00"/>
    <d v="1899-12-30T09:40:00"/>
    <d v="2021-12-22T09:40:00"/>
    <n v="7.8004477443562701"/>
    <n v="-10.7820182252641"/>
    <s v="10-20 m"/>
    <n v="0"/>
    <n v="0"/>
    <n v="1"/>
    <n v="0"/>
    <n v="0"/>
    <n v="0"/>
    <s v="No"/>
    <s v="No"/>
    <s v="No"/>
    <s v="No"/>
    <s v="cocoa farm bush more than 15 years ago"/>
    <s v="NA"/>
    <s v="NA"/>
    <x v="0"/>
  </r>
  <r>
    <x v="1"/>
    <n v="16"/>
    <s v="Sulaiman"/>
    <s v="29 new"/>
    <d v="2021-12-17T00:00:00"/>
    <d v="1899-12-30T15:10:00"/>
    <d v="2021-12-17T15:10:00"/>
    <d v="2021-12-22T00:00:00"/>
    <d v="1899-12-30T10:00:00"/>
    <d v="2021-12-22T10:00:00"/>
    <n v="7.7966129999999998"/>
    <n v="-10.775736999999999"/>
    <s v="10-20 m"/>
    <n v="0"/>
    <n v="0"/>
    <n v="1"/>
    <n v="0"/>
    <n v="0"/>
    <n v="0"/>
    <s v="No"/>
    <s v="No"/>
    <s v="No"/>
    <s v="No"/>
    <s v="cocoa farm more than 10 years ago"/>
    <s v="NA"/>
    <s v="NA"/>
    <x v="0"/>
  </r>
  <r>
    <x v="1"/>
    <n v="17"/>
    <s v="Sulaiman"/>
    <s v="20 new"/>
    <d v="2021-12-18T00:00:00"/>
    <d v="1899-12-30T09:48:00"/>
    <d v="2021-12-18T09:48:00"/>
    <d v="2021-12-23T00:00:00"/>
    <d v="1899-12-30T07:15:00"/>
    <d v="2021-12-23T07:15:00"/>
    <n v="7.8018830000000001"/>
    <n v="-10.750083999999999"/>
    <s v="10-20 m"/>
    <n v="0"/>
    <n v="0"/>
    <n v="0"/>
    <n v="0"/>
    <n v="0"/>
    <n v="0"/>
    <s v="No"/>
    <s v="No"/>
    <s v="No"/>
    <s v="No"/>
    <s v="farm bush more than 10 years ago"/>
    <s v="AB0006"/>
    <s v="NA"/>
    <x v="0"/>
  </r>
  <r>
    <x v="1"/>
    <n v="18"/>
    <s v="Sulaiman"/>
    <s v="21 new"/>
    <d v="2021-12-18T00:00:00"/>
    <d v="1899-12-30T10:23:00"/>
    <d v="2021-12-18T10:23:00"/>
    <d v="2021-12-23T00:00:00"/>
    <d v="1899-12-30T07:43:00"/>
    <d v="2021-12-23T07:43:00"/>
    <n v="7.8045119999999999"/>
    <n v="-10.750367000000001"/>
    <s v="30-40 m"/>
    <n v="0"/>
    <n v="0"/>
    <n v="0"/>
    <s v="5-10%"/>
    <n v="1"/>
    <n v="0"/>
    <s v="No"/>
    <s v="No"/>
    <s v="No"/>
    <s v="No"/>
    <s v="primary forest"/>
    <s v="AB0003"/>
    <s v="NA"/>
    <x v="0"/>
  </r>
  <r>
    <x v="1"/>
    <n v="19"/>
    <s v="Sulaiman"/>
    <s v="19 new"/>
    <d v="2021-12-18T00:00:00"/>
    <d v="1899-12-30T10:54:00"/>
    <d v="2021-12-18T10:54:00"/>
    <d v="2021-12-23T00:00:00"/>
    <d v="1899-12-30T07:30:00"/>
    <d v="2021-12-23T07:30:00"/>
    <n v="7.8026359999999997"/>
    <n v="-10.749045000000001"/>
    <s v="5-10 m"/>
    <n v="0"/>
    <n v="0"/>
    <n v="0"/>
    <n v="0"/>
    <n v="0"/>
    <n v="0"/>
    <s v="No"/>
    <s v="No"/>
    <s v="No"/>
    <s v="No"/>
    <s v="farm bush more than 7 years ago"/>
    <s v="AB0014"/>
    <s v="NA"/>
    <x v="0"/>
  </r>
  <r>
    <x v="1"/>
    <n v="20"/>
    <s v="Sulaiman"/>
    <n v="18"/>
    <d v="2021-12-18T00:00:00"/>
    <d v="1899-12-30T11:26:00"/>
    <d v="2021-12-18T11:26:00"/>
    <d v="2021-12-23T00:00:00"/>
    <d v="1899-12-30T08:00:00"/>
    <d v="2021-12-23T08:00:00"/>
    <n v="7.8054299280716402"/>
    <n v="-10.7452592621216"/>
    <s v="5-10 m"/>
    <n v="0"/>
    <n v="0"/>
    <n v="1"/>
    <n v="0"/>
    <n v="0"/>
    <n v="0"/>
    <s v="No"/>
    <s v="No"/>
    <s v="No"/>
    <s v="Yes"/>
    <s v="cocoa farm with one palm trees"/>
    <s v="AB0007"/>
    <s v="NA"/>
    <x v="0"/>
  </r>
  <r>
    <x v="1"/>
    <n v="21"/>
    <s v="Sulaiman"/>
    <n v="17"/>
    <d v="2021-12-18T00:00:00"/>
    <d v="1899-12-30T12:33:00"/>
    <d v="2021-12-18T12:33:00"/>
    <d v="2021-12-23T00:00:00"/>
    <d v="1899-12-30T08:22:00"/>
    <d v="2021-12-23T08:22:00"/>
    <n v="7.8102017217539403"/>
    <n v="-10.7429290541134"/>
    <s v="5-10 m"/>
    <n v="0"/>
    <n v="0"/>
    <n v="0"/>
    <n v="0"/>
    <n v="0"/>
    <n v="0"/>
    <s v="No"/>
    <s v="No"/>
    <s v="No"/>
    <s v="No"/>
    <s v="farm bush more than 5 years ago"/>
    <s v="AB0017"/>
    <s v="NA"/>
    <x v="0"/>
  </r>
  <r>
    <x v="2"/>
    <n v="1"/>
    <s v="Aruna"/>
    <n v="50"/>
    <d v="2021-11-20T00:00:00"/>
    <d v="1899-12-30T10:53:00"/>
    <d v="2021-11-20T10:53:00"/>
    <d v="2021-11-25T00:00:00"/>
    <d v="1899-12-30T08:40:00"/>
    <d v="2021-11-25T08:40:00"/>
    <n v="7.7477817372900004"/>
    <n v="-10.8146299767686"/>
    <s v="20-30 m"/>
    <n v="0"/>
    <n v="0"/>
    <n v="0.25"/>
    <s v="&lt;5%"/>
    <n v="0.75"/>
    <n v="0"/>
    <s v="No"/>
    <s v="No"/>
    <s v="No"/>
    <s v="No"/>
    <s v="abandoned cocoa plantation and forest mixture (i.e. old and understorey filled, and overstorey partially intact)"/>
    <s v="AB0008"/>
    <s v="NA"/>
    <x v="0"/>
  </r>
  <r>
    <x v="2"/>
    <n v="2"/>
    <s v="Aruna"/>
    <n v="49"/>
    <d v="2021-11-20T00:00:00"/>
    <d v="1899-12-30T11:13:00"/>
    <d v="2021-11-20T11:13:00"/>
    <d v="2021-11-25T00:00:00"/>
    <d v="1899-12-30T08:50:00"/>
    <d v="2021-11-25T08:50:00"/>
    <n v="7.7477451902134202"/>
    <n v="-10.816041648482001"/>
    <s v="10-20 m"/>
    <n v="0"/>
    <n v="0"/>
    <n v="1"/>
    <n v="0"/>
    <n v="0"/>
    <n v="0"/>
    <s v="No"/>
    <s v="No"/>
    <s v="Yes"/>
    <s v="No"/>
    <s v="cocoa plantation, understorey recently cleared"/>
    <s v="AB0023"/>
    <s v="NA"/>
    <x v="0"/>
  </r>
  <r>
    <x v="2"/>
    <n v="3"/>
    <s v="Aruna"/>
    <n v="47"/>
    <d v="2021-11-20T00:00:00"/>
    <d v="1899-12-30T11:38:00"/>
    <d v="2021-11-20T11:38:00"/>
    <d v="2021-11-25T00:00:00"/>
    <d v="1899-12-30T08:45:00"/>
    <d v="2021-11-25T08:45:00"/>
    <n v="7.74858447453148"/>
    <n v="-10.817128878304199"/>
    <s v="10-20 m"/>
    <n v="0"/>
    <n v="0"/>
    <n v="0.5"/>
    <n v="0"/>
    <n v="0.5"/>
    <n v="0"/>
    <s v="No"/>
    <s v="Yes"/>
    <s v="No"/>
    <s v="No"/>
    <s v="new cocoa plantation"/>
    <s v="AB0022"/>
    <s v="NA"/>
    <x v="0"/>
  </r>
  <r>
    <x v="2"/>
    <n v="4"/>
    <s v="Aruna"/>
    <n v="48"/>
    <d v="2021-11-20T00:00:00"/>
    <d v="1899-12-30T12:00:00"/>
    <d v="2021-11-20T12:00:00"/>
    <d v="2021-11-25T00:00:00"/>
    <d v="1899-12-30T08:50:00"/>
    <d v="2021-11-25T08:50:00"/>
    <n v="7.74721338277008"/>
    <n v="-10.8178075420744"/>
    <s v="10-20 m"/>
    <n v="0"/>
    <n v="0"/>
    <n v="1"/>
    <n v="0"/>
    <n v="0"/>
    <n v="0"/>
    <s v="No"/>
    <s v="Yes"/>
    <s v="No"/>
    <s v="No"/>
    <s v="old cocoa farm over 40 years old"/>
    <s v="AB0007"/>
    <s v="NA"/>
    <x v="0"/>
  </r>
  <r>
    <x v="2"/>
    <n v="5"/>
    <s v="Aruna"/>
    <n v="46"/>
    <d v="2021-11-20T00:00:00"/>
    <d v="1899-12-30T12:42:00"/>
    <d v="2021-11-20T12:42:00"/>
    <d v="2021-11-25T00:00:00"/>
    <d v="1899-12-30T09:01:00"/>
    <d v="2021-11-25T09:01:00"/>
    <n v="7.7444396025579696"/>
    <n v="-10.820867550865801"/>
    <s v="10-20 m"/>
    <n v="0"/>
    <n v="0"/>
    <n v="0.25"/>
    <n v="0"/>
    <n v="0.75"/>
    <n v="0"/>
    <s v="No"/>
    <s v="No"/>
    <s v="No"/>
    <s v="No"/>
    <s v="mixture of cocoa farm and forest"/>
    <s v="AB0006"/>
    <s v="NA"/>
    <x v="0"/>
  </r>
  <r>
    <x v="2"/>
    <n v="6"/>
    <s v="Aruna"/>
    <n v="44"/>
    <d v="2021-11-20T00:00:00"/>
    <d v="1899-12-30T13:08:00"/>
    <d v="2021-11-20T13:08:00"/>
    <d v="2021-11-25T00:00:00"/>
    <d v="1899-12-30T09:14:00"/>
    <d v="2021-11-25T09:14:00"/>
    <n v="7.7433962064904502"/>
    <n v="-10.8229404924943"/>
    <s v="30-40 m"/>
    <n v="0"/>
    <n v="0"/>
    <n v="0"/>
    <s v="5-20%"/>
    <n v="1"/>
    <n v="0"/>
    <s v="No"/>
    <s v="No"/>
    <s v="No"/>
    <s v="No"/>
    <s v="secondary forest"/>
    <s v="AB0016"/>
    <s v="NA"/>
    <x v="0"/>
  </r>
  <r>
    <x v="2"/>
    <n v="7"/>
    <s v="Aruna"/>
    <s v="45 new"/>
    <d v="2021-11-20T00:00:00"/>
    <d v="1899-12-30T13:50:00"/>
    <d v="2021-11-20T13:50:00"/>
    <d v="2021-11-25T00:00:00"/>
    <d v="1899-12-30T09:45:00"/>
    <d v="2021-11-25T09:45:00"/>
    <n v="7.739288328161976"/>
    <n v="-10.818462449110847"/>
    <s v="10-20 m"/>
    <n v="0"/>
    <n v="0"/>
    <n v="0"/>
    <s v="&lt;5%"/>
    <n v="1"/>
    <n v="0"/>
    <s v="No"/>
    <s v="No"/>
    <s v="No"/>
    <s v="No"/>
    <s v="forest patch next to new rice farm, 29N 0299449, 855905"/>
    <s v="AB0002"/>
    <s v="NA"/>
    <x v="0"/>
  </r>
  <r>
    <x v="2"/>
    <n v="8"/>
    <s v="Aruna"/>
    <n v="42"/>
    <d v="2021-11-20T00:00:00"/>
    <d v="1899-12-30T15:04:00"/>
    <d v="2021-11-20T15:04:00"/>
    <d v="2021-11-25T00:00:00"/>
    <d v="1899-12-30T09:25:00"/>
    <d v="2021-11-25T09:25:00"/>
    <n v="7.7392596693486597"/>
    <n v="-10.8138809149305"/>
    <s v="30-40 m"/>
    <n v="0"/>
    <n v="0"/>
    <n v="0"/>
    <s v="5-20%"/>
    <n v="1"/>
    <n v="0"/>
    <s v="No"/>
    <s v="Yes"/>
    <s v="Yes"/>
    <s v="No"/>
    <s v="primary forest"/>
    <s v="AB0013"/>
    <s v="NA"/>
    <x v="0"/>
  </r>
  <r>
    <x v="2"/>
    <n v="9"/>
    <s v="Nyallay"/>
    <n v="53"/>
    <d v="2021-11-20T00:00:00"/>
    <d v="1899-12-30T10:22:00"/>
    <d v="2021-11-20T10:22:00"/>
    <d v="2021-11-25T00:00:00"/>
    <d v="1899-12-30T11:06:00"/>
    <d v="2021-11-25T11:06:00"/>
    <n v="7.7651846924459802"/>
    <n v="-10.8241019897174"/>
    <s v="20-30 m"/>
    <s v="&lt;5%"/>
    <s v="&gt;60%"/>
    <n v="0"/>
    <s v="5-20%"/>
    <n v="0"/>
    <n v="0"/>
    <s v="No"/>
    <s v="No"/>
    <s v="Yes"/>
    <s v="Yes"/>
    <s v="only one oil palm tree presentq"/>
    <s v="AB0011"/>
    <s v="BAR04/04"/>
    <x v="0"/>
  </r>
  <r>
    <x v="2"/>
    <n v="10"/>
    <s v="Nyallay"/>
    <n v="54"/>
    <d v="2021-11-20T00:00:00"/>
    <d v="1899-12-30T10:40:00"/>
    <d v="2021-11-20T10:40:00"/>
    <d v="2021-11-25T00:00:00"/>
    <d v="1899-12-30T10:58:00"/>
    <d v="2021-11-25T10:58:00"/>
    <n v="7.7650151725844596"/>
    <n v="-10.8230524625515"/>
    <s v="20-30 m"/>
    <s v="&lt;5%"/>
    <n v="0"/>
    <s v="&gt;60%"/>
    <n v="0"/>
    <s v="5-20%"/>
    <n v="0"/>
    <s v="No"/>
    <s v="No"/>
    <s v="Yes"/>
    <s v="Yes"/>
    <s v="four oil palm trees.  location next to forest patch"/>
    <s v="AB0019"/>
    <s v="NA"/>
    <x v="0"/>
  </r>
  <r>
    <x v="2"/>
    <n v="11"/>
    <s v="Nyallay"/>
    <n v="56"/>
    <d v="2021-11-20T00:00:00"/>
    <d v="1899-12-30T10:50:00"/>
    <d v="2021-11-20T10:50:00"/>
    <d v="2021-11-25T00:00:00"/>
    <d v="1899-12-30T10:53:00"/>
    <d v="2021-11-25T10:53:00"/>
    <n v="7.7644378712177602"/>
    <n v="-10.822094806229501"/>
    <s v="20-30 m"/>
    <n v="0"/>
    <n v="0"/>
    <s v="&gt;60%"/>
    <n v="0"/>
    <s v="5-20%"/>
    <n v="0"/>
    <s v="No"/>
    <s v="No"/>
    <s v="No"/>
    <s v="No"/>
    <s v="1 palm tree, not oil palm. next to forest patch"/>
    <s v="AB0024"/>
    <s v="NA"/>
    <x v="0"/>
  </r>
  <r>
    <x v="2"/>
    <n v="12"/>
    <s v="Nyallay"/>
    <n v="55"/>
    <d v="2021-11-20T00:00:00"/>
    <d v="1899-12-30T11:06:00"/>
    <d v="2021-11-20T11:06:00"/>
    <d v="2021-11-25T00:00:00"/>
    <d v="1899-12-30T10:46:00"/>
    <d v="2021-11-25T10:46:00"/>
    <n v="7.7635165811030804"/>
    <n v="-10.8221404763602"/>
    <s v="20-30 m"/>
    <n v="0"/>
    <n v="0"/>
    <n v="0"/>
    <s v="&lt;5%"/>
    <s v="&lt;5%"/>
    <n v="0"/>
    <s v="No"/>
    <s v="Yes"/>
    <s v="Yes"/>
    <s v="No"/>
    <s v="next to cocoa plantation"/>
    <s v="AB0001"/>
    <s v="BAR03/03"/>
    <x v="0"/>
  </r>
  <r>
    <x v="2"/>
    <n v="13"/>
    <s v="Nyallay"/>
    <n v="57"/>
    <d v="2021-11-20T00:00:00"/>
    <d v="1899-12-30T12:25:00"/>
    <d v="2021-11-20T12:25:00"/>
    <d v="2021-11-25T00:00:00"/>
    <d v="1899-12-30T09:53:00"/>
    <d v="2021-11-25T09:53:00"/>
    <n v="7.7584057769117001"/>
    <n v="-10.8315792465285"/>
    <s v="20-30 m"/>
    <n v="0"/>
    <n v="0"/>
    <n v="0"/>
    <s v="5-20%"/>
    <s v="&gt;60%"/>
    <n v="0"/>
    <s v="No"/>
    <s v="No"/>
    <s v="No"/>
    <s v="Yes"/>
    <s v="1 palm tree in the plot with old coffee plantation"/>
    <s v="AB0004"/>
    <s v="BAR05/05"/>
    <x v="0"/>
  </r>
  <r>
    <x v="2"/>
    <n v="14"/>
    <s v="Nyallay"/>
    <s v="58 new"/>
    <d v="2021-11-20T00:00:00"/>
    <d v="1899-12-30T12:50:00"/>
    <d v="2021-11-20T12:50:00"/>
    <d v="2021-11-25T00:00:00"/>
    <d v="1899-12-30T09:38:00"/>
    <d v="2021-11-25T09:38:00"/>
    <n v="7.759541759470471"/>
    <n v="-10.835029136097674"/>
    <s v="20-30 m"/>
    <n v="0"/>
    <n v="0"/>
    <s v="&gt;60%"/>
    <n v="0"/>
    <s v="5-20%"/>
    <n v="0"/>
    <s v="No"/>
    <s v="No"/>
    <s v="No"/>
    <s v="Yes"/>
    <s v="1 oil palm, new point made due to new farm, 29N 0297631, 858153"/>
    <s v="AB0017"/>
    <s v="NA"/>
    <x v="0"/>
  </r>
  <r>
    <x v="2"/>
    <n v="15"/>
    <s v="Nyallay"/>
    <n v="60"/>
    <d v="2021-11-20T00:00:00"/>
    <d v="1899-12-30T13:05:00"/>
    <d v="2021-11-20T13:05:00"/>
    <d v="2021-11-25T00:00:00"/>
    <d v="1899-12-30T09:32:00"/>
    <d v="2021-11-25T09:32:00"/>
    <n v="7.7610774201497703"/>
    <n v="-10.835699860106001"/>
    <s v="20-30 m"/>
    <n v="0"/>
    <n v="0"/>
    <s v="&gt;60%"/>
    <n v="0"/>
    <s v="&lt;5%"/>
    <n v="0"/>
    <s v="No"/>
    <s v="No"/>
    <s v="No"/>
    <s v="Yes"/>
    <s v="only 1 palm tree"/>
    <s v="AB0020"/>
    <s v="NA"/>
    <x v="0"/>
  </r>
  <r>
    <x v="2"/>
    <n v="16"/>
    <s v="Nyallay"/>
    <n v="59"/>
    <d v="2021-11-20T00:00:00"/>
    <d v="1899-12-30T13:33:00"/>
    <d v="2021-11-20T13:33:00"/>
    <d v="2021-11-25T00:00:00"/>
    <d v="1899-12-30T10:09:00"/>
    <d v="2021-11-25T10:09:00"/>
    <n v="7.7632507864761404"/>
    <n v="-10.8316164820659"/>
    <s v="10-20 m"/>
    <n v="0"/>
    <n v="0"/>
    <s v="&lt;60%"/>
    <n v="0"/>
    <s v="&lt;5%"/>
    <n v="0"/>
    <s v="No"/>
    <s v="No"/>
    <s v="No"/>
    <s v="No"/>
    <s v="next to a stream"/>
    <s v="AB0015"/>
    <s v="NA"/>
    <x v="0"/>
  </r>
  <r>
    <x v="2"/>
    <n v="17"/>
    <s v="Aruna"/>
    <n v="51"/>
    <d v="2021-11-21T00:00:00"/>
    <d v="1899-12-30T09:26:00"/>
    <d v="2021-11-21T09:26:00"/>
    <d v="2021-11-26T00:00:00"/>
    <d v="1899-12-30T07:37:00"/>
    <d v="2021-11-26T07:37:00"/>
    <n v="7.7509600918655801"/>
    <n v="-10.804850957369"/>
    <s v="10-20 m"/>
    <n v="0"/>
    <n v="0"/>
    <n v="0.8"/>
    <n v="0"/>
    <n v="0.2"/>
    <n v="0"/>
    <s v="No"/>
    <s v="Yes"/>
    <s v="Yes"/>
    <s v="No"/>
    <s v="cocoa plantation"/>
    <s v="AB0005"/>
    <s v="NA"/>
    <x v="0"/>
  </r>
  <r>
    <x v="2"/>
    <n v="18"/>
    <s v="Aruna"/>
    <n v="52"/>
    <d v="2021-11-21T00:00:00"/>
    <d v="1899-12-30T09:51:00"/>
    <d v="2021-11-21T09:51:00"/>
    <d v="2021-11-26T00:00:00"/>
    <d v="1899-12-30T07:45:00"/>
    <d v="2021-11-26T07:45:00"/>
    <n v="7.7502006599359401"/>
    <n v="-10.8066203853934"/>
    <s v="10-20 m"/>
    <n v="0"/>
    <n v="0"/>
    <n v="0.8"/>
    <n v="0"/>
    <n v="0.2"/>
    <n v="0"/>
    <s v="No"/>
    <s v="Yes"/>
    <s v="Yes"/>
    <s v="No"/>
    <s v="broken pole"/>
    <s v="AB0021"/>
    <s v="NA"/>
    <x v="0"/>
  </r>
  <r>
    <x v="2"/>
    <n v="19"/>
    <s v="Aruna"/>
    <s v="39 new"/>
    <d v="2021-11-21T00:00:00"/>
    <d v="1899-12-30T10:44:00"/>
    <d v="2021-11-21T10:44:00"/>
    <d v="2021-11-26T00:00:00"/>
    <d v="1899-12-30T08:08:00"/>
    <d v="2021-11-26T08:08:00"/>
    <n v="7.7541972884750452"/>
    <n v="-10.803623997225827"/>
    <s v="30-40 m"/>
    <n v="0"/>
    <n v="0"/>
    <n v="0"/>
    <s v="&lt;5%"/>
    <n v="1"/>
    <n v="0"/>
    <s v="No"/>
    <s v="No"/>
    <s v="No"/>
    <s v="No"/>
    <s v="no comment, 29N 0301093, 857547"/>
    <s v="NA"/>
    <s v="NA"/>
    <x v="0"/>
  </r>
  <r>
    <x v="2"/>
    <n v="20"/>
    <s v="Aruna"/>
    <n v="40"/>
    <d v="2021-11-21T00:00:00"/>
    <d v="1899-12-30T11:00:00"/>
    <d v="2021-11-21T11:00:00"/>
    <d v="2021-11-26T00:00:00"/>
    <d v="1899-12-30T08:00:00"/>
    <d v="2021-11-26T08:00:00"/>
    <n v="7.7547003257178204"/>
    <n v="-10.8029802375021"/>
    <s v="10-20 m"/>
    <n v="0"/>
    <n v="0"/>
    <n v="0.9"/>
    <n v="0"/>
    <n v="0.1"/>
    <n v="0"/>
    <s v="No"/>
    <s v="Yes"/>
    <s v="No"/>
    <s v="No"/>
    <s v="cocoa plantation"/>
    <s v="AB0012"/>
    <s v="NA"/>
    <x v="0"/>
  </r>
  <r>
    <x v="2"/>
    <n v="21"/>
    <s v="Aruna"/>
    <s v="41 new"/>
    <d v="2021-11-21T00:00:00"/>
    <d v="1899-12-30T12:40:00"/>
    <d v="2021-11-21T12:40:00"/>
    <d v="2021-11-26T00:00:00"/>
    <d v="1899-12-30T10:07:00"/>
    <d v="2021-11-26T10:07:00"/>
    <n v="7.7423342955516814"/>
    <n v="-10.797400558544847"/>
    <s v="10-20 m"/>
    <n v="0"/>
    <n v="0"/>
    <n v="0.25"/>
    <n v="0"/>
    <n v="0.75"/>
    <n v="0"/>
    <s v="No"/>
    <s v="No"/>
    <s v="No"/>
    <s v="No"/>
    <s v="cocoa plantation next to farm bush, 29N 0301774, 856232"/>
    <s v="AB0025"/>
    <s v="NA"/>
    <x v="0"/>
  </r>
  <r>
    <x v="2"/>
    <n v="22"/>
    <s v="Sulaiman"/>
    <s v="38 new"/>
    <d v="2021-11-21T00:00:00"/>
    <d v="1899-12-30T09:53:00"/>
    <d v="2021-11-21T09:53:00"/>
    <d v="2021-11-26T00:00:00"/>
    <d v="1899-12-30T06:45:00"/>
    <d v="2021-11-26T06:45:00"/>
    <n v="7.7596173147031102"/>
    <n v="-10.804743944290264"/>
    <s v="5-10 m"/>
    <n v="0"/>
    <n v="0"/>
    <n v="0"/>
    <n v="0.3"/>
    <n v="0.7"/>
    <n v="0"/>
    <s v="No"/>
    <s v="No"/>
    <s v="Yes"/>
    <s v="Yes"/>
    <s v="1 natural oil palm. new site because orig 38 was in farmbush and inaccessible, 29N 0300972,858147"/>
    <s v="AB0026"/>
    <s v="NA"/>
    <x v="0"/>
  </r>
  <r>
    <x v="2"/>
    <n v="23"/>
    <s v="Sulaiman"/>
    <s v="43 new"/>
    <d v="2021-11-21T00:00:00"/>
    <d v="1899-12-30T11:22:00"/>
    <d v="2021-11-21T11:22:00"/>
    <d v="2021-11-26T00:00:00"/>
    <d v="1899-12-30T07:20:00"/>
    <d v="2021-11-26T07:20:00"/>
    <n v="7.7382347073215429"/>
    <n v="-10.813236856970388"/>
    <s v="20-30 m"/>
    <n v="0"/>
    <n v="0"/>
    <n v="0"/>
    <n v="0.2"/>
    <n v="0.8"/>
    <n v="0"/>
    <s v="No"/>
    <s v="No"/>
    <s v="No"/>
    <s v="No"/>
    <s v="forest, 29N 0300025, 855786"/>
    <s v="AB0018"/>
    <s v="NA"/>
    <x v="0"/>
  </r>
  <r>
    <x v="2"/>
    <n v="24"/>
    <s v="Nyallay"/>
    <n v="64"/>
    <d v="2021-11-21T00:00:00"/>
    <d v="1899-12-30T10:43:00"/>
    <d v="2021-11-21T10:43:00"/>
    <d v="2021-11-26T00:00:00"/>
    <d v="1899-12-30T08:00:00"/>
    <d v="2021-11-26T08:00:00"/>
    <n v="7.7570005755824196"/>
    <n v="-10.842067378144"/>
    <s v="10-20 m"/>
    <n v="0"/>
    <n v="0"/>
    <n v="0"/>
    <s v="5-20%"/>
    <s v="&gt;60%"/>
    <n v="0"/>
    <s v="No"/>
    <s v="No"/>
    <s v="No"/>
    <s v="Yes"/>
    <s v="1 old palm tree inside the plot degraded forest, collection time approx"/>
    <s v="AB0010"/>
    <s v="BAR-11-06"/>
    <x v="0"/>
  </r>
  <r>
    <x v="2"/>
    <n v="25"/>
    <s v="Nyallay"/>
    <n v="62"/>
    <d v="2021-11-21T00:00:00"/>
    <d v="1899-12-30T11:06:00"/>
    <d v="2021-11-21T11:06:00"/>
    <d v="2021-11-26T00:00:00"/>
    <d v="1899-12-30T08:00:00"/>
    <d v="2021-11-26T08:00:00"/>
    <n v="7.7549829484202801"/>
    <n v="-10.8421449738481"/>
    <s v="10-20 m"/>
    <n v="0"/>
    <n v="0"/>
    <n v="0"/>
    <s v="5-20%"/>
    <s v="&gt;60%"/>
    <n v="0"/>
    <s v="No"/>
    <s v="No"/>
    <s v="No"/>
    <s v="No"/>
    <s v="collection time approx"/>
    <s v="AB0009"/>
    <s v="NA"/>
    <x v="0"/>
  </r>
  <r>
    <x v="2"/>
    <n v="26"/>
    <s v="Nyallay"/>
    <n v="63"/>
    <d v="2021-11-21T00:00:00"/>
    <d v="1899-12-30T11:42:00"/>
    <d v="2021-11-21T11:42:00"/>
    <d v="2021-11-26T00:00:00"/>
    <d v="1899-12-30T08:00:00"/>
    <d v="2021-11-26T08:00:00"/>
    <n v="7.7509669195211099"/>
    <n v="-10.8431790929393"/>
    <s v="20-30 m"/>
    <n v="0"/>
    <n v="0"/>
    <n v="0"/>
    <s v="5-20%"/>
    <s v="&gt;60%"/>
    <n v="0"/>
    <s v="No"/>
    <s v="No"/>
    <s v="No"/>
    <s v="Yes"/>
    <s v="2 palm trees inside the plot next to farm bush, collection time approx"/>
    <s v="AB0003"/>
    <s v="BAR-9-02"/>
    <x v="0"/>
  </r>
  <r>
    <x v="2"/>
    <n v="27"/>
    <s v="Nyallay"/>
    <n v="65"/>
    <d v="2021-11-21T00:00:00"/>
    <d v="1899-12-30T12:02:00"/>
    <d v="2021-11-21T12:02:00"/>
    <d v="2021-11-26T00:00:00"/>
    <d v="1899-12-30T08:00:00"/>
    <d v="2021-11-26T08:00:00"/>
    <n v="7.7502286771162003"/>
    <n v="-10.843513290806101"/>
    <s v="20-30 m"/>
    <n v="0"/>
    <n v="0"/>
    <n v="0"/>
    <s v="5-20%"/>
    <s v="&gt;60%"/>
    <n v="0"/>
    <s v="No"/>
    <s v="No"/>
    <s v="No"/>
    <s v="No"/>
    <s v="collection time approx"/>
    <s v="NA"/>
    <s v="NA"/>
    <x v="0"/>
  </r>
  <r>
    <x v="2"/>
    <n v="28"/>
    <s v="Nyallay"/>
    <s v="61 new"/>
    <d v="2021-11-21T00:00:00"/>
    <d v="1899-12-30T12:54:00"/>
    <d v="2021-11-21T12:54:00"/>
    <d v="2021-11-26T00:00:00"/>
    <d v="1899-12-30T08:00:00"/>
    <d v="2021-11-26T08:00:00"/>
    <n v="7.7455625847872422"/>
    <n v="-10.839573290462225"/>
    <s v="20-30 m"/>
    <n v="0"/>
    <n v="0"/>
    <n v="0"/>
    <s v="5-20%"/>
    <s v="40-60%"/>
    <n v="0"/>
    <s v="No"/>
    <s v="No"/>
    <s v="No"/>
    <s v="No"/>
    <s v="collection time approx, 29N 0297123, 856609"/>
    <s v="AB0014"/>
    <s v="BAR-7-01"/>
    <x v="0"/>
  </r>
  <r>
    <x v="3"/>
    <n v="1"/>
    <s v="Nyallay"/>
    <n v="82"/>
    <d v="2021-12-21T00:00:00"/>
    <d v="1899-12-30T10:27:00"/>
    <d v="2021-12-21T10:27:00"/>
    <d v="2021-12-26T00:00:00"/>
    <d v="1899-12-30T12:00:00"/>
    <d v="2021-12-26T12:00:00"/>
    <n v="7.7582295285854599"/>
    <n v="-10.9312483029681"/>
    <s v="20-30 m"/>
    <n v="0"/>
    <n v="0"/>
    <n v="0"/>
    <s v="&lt;5%"/>
    <s v="&gt;60%"/>
    <n v="0"/>
    <s v="No"/>
    <s v="No"/>
    <s v="No"/>
    <s v="Yes"/>
    <s v="one palm tree fall in the plot"/>
    <s v="NA"/>
    <s v="NA"/>
    <x v="1"/>
  </r>
  <r>
    <x v="3"/>
    <n v="2"/>
    <s v="Nyallay"/>
    <n v="83"/>
    <d v="2021-12-21T00:00:00"/>
    <d v="1899-12-30T10:59:00"/>
    <d v="2021-12-21T10:59:00"/>
    <d v="2021-12-26T00:00:00"/>
    <d v="1899-12-30T11:48:00"/>
    <d v="2021-12-26T11:48:00"/>
    <n v="7.7584073710348598"/>
    <n v="-10.934430691661101"/>
    <s v="10-20 m"/>
    <n v="0"/>
    <n v="0"/>
    <n v="0"/>
    <s v="&lt;5%"/>
    <s v="40-60%"/>
    <n v="0"/>
    <s v="No"/>
    <s v="No"/>
    <s v="No"/>
    <s v="Yes"/>
    <s v="one palm tree fall in the plot"/>
    <s v="NA"/>
    <s v="NA"/>
    <x v="1"/>
  </r>
  <r>
    <x v="3"/>
    <n v="3"/>
    <s v="Nyallay"/>
    <n v="66"/>
    <d v="2021-12-21T00:00:00"/>
    <d v="1899-12-30T11:16:00"/>
    <d v="2021-12-21T11:16:00"/>
    <d v="2021-12-26T00:00:00"/>
    <d v="1899-12-30T11:02:00"/>
    <d v="2021-12-26T11:02:00"/>
    <n v="7.7293394838328702"/>
    <n v="-10.9344467186264"/>
    <s v="&gt;40 m"/>
    <n v="0"/>
    <n v="0"/>
    <n v="0"/>
    <s v="&lt;5%"/>
    <s v="40-60%"/>
    <n v="0"/>
    <s v="No"/>
    <s v="No"/>
    <s v="No"/>
    <s v="No"/>
    <s v="old secondary forest"/>
    <s v="NA"/>
    <s v="NA"/>
    <x v="0"/>
  </r>
  <r>
    <x v="3"/>
    <n v="4"/>
    <s v="Nyallay"/>
    <s v="67 new"/>
    <d v="2021-12-21T00:00:00"/>
    <d v="1899-12-30T11:30:00"/>
    <d v="2021-12-21T11:30:00"/>
    <d v="2021-12-26T00:00:00"/>
    <d v="1899-12-30T11:16:00"/>
    <d v="2021-12-26T11:16:00"/>
    <s v="NA"/>
    <s v="NA"/>
    <s v="30-40 m"/>
    <n v="0"/>
    <n v="0"/>
    <n v="0"/>
    <n v="0"/>
    <s v="40-60%"/>
    <n v="0"/>
    <s v="No"/>
    <s v="No"/>
    <s v="No"/>
    <s v="No"/>
    <s v="the plot fall I recent farm, moved to nearby forest patch"/>
    <s v="NA"/>
    <s v="NA"/>
    <x v="1"/>
  </r>
  <r>
    <x v="3"/>
    <n v="5"/>
    <s v="Nyallay"/>
    <n v="68"/>
    <d v="2021-12-21T00:00:00"/>
    <d v="1899-12-30T11:56:00"/>
    <d v="2021-12-21T11:56:00"/>
    <d v="2021-12-26T00:00:00"/>
    <d v="1899-12-30T11:24:00"/>
    <d v="2021-12-26T11:24:00"/>
    <n v="7.7222652479555398"/>
    <n v="-10.937778592612"/>
    <s v="20-30 m"/>
    <n v="0"/>
    <n v="0"/>
    <n v="0"/>
    <n v="0"/>
    <s v="&gt;60%"/>
    <n v="0"/>
    <s v="No"/>
    <s v="No"/>
    <s v="No"/>
    <s v="Yes"/>
    <s v="1 palm tree present in the plot"/>
    <s v="NA"/>
    <s v="NA"/>
    <x v="0"/>
  </r>
  <r>
    <x v="3"/>
    <n v="6"/>
    <s v="Nyallay"/>
    <n v="81"/>
    <d v="2021-12-21T00:00:00"/>
    <d v="1899-12-30T12:29:00"/>
    <d v="2021-12-21T12:29:00"/>
    <d v="2021-12-26T00:00:00"/>
    <d v="1899-12-30T11:39:00"/>
    <d v="2021-12-26T11:39:00"/>
    <n v="7.7230983865886902"/>
    <n v="-10.9477202242134"/>
    <s v="30-40 m"/>
    <n v="0"/>
    <n v="0"/>
    <n v="0"/>
    <s v="&lt;5%"/>
    <s v="&gt;60%"/>
    <n v="0"/>
    <s v="No"/>
    <s v="Yes"/>
    <s v="No"/>
    <s v="No"/>
    <s v="one old stump fall in plot, i.e. secondary forest"/>
    <s v="NA"/>
    <s v="NA"/>
    <x v="1"/>
  </r>
  <r>
    <x v="3"/>
    <n v="7"/>
    <s v="Nyallay"/>
    <n v="84"/>
    <d v="2021-12-21T00:00:00"/>
    <d v="1899-12-30T13:18:00"/>
    <d v="2021-12-21T13:18:00"/>
    <d v="2021-12-26T00:00:00"/>
    <d v="1899-12-30T09:55:00"/>
    <d v="2021-12-26T09:55:00"/>
    <n v="7.7256777872729003"/>
    <n v="-10.927688278811299"/>
    <s v="&gt;40 m"/>
    <n v="0"/>
    <n v="0"/>
    <n v="0"/>
    <s v="&lt;5%"/>
    <s v="&gt;60%"/>
    <n v="0"/>
    <s v="No"/>
    <s v="No"/>
    <s v="No"/>
    <s v="No"/>
    <s v="the plot fallen in primary forest"/>
    <s v="NA"/>
    <s v="NA"/>
    <x v="1"/>
  </r>
  <r>
    <x v="4"/>
    <n v="1"/>
    <s v="Aruna"/>
    <n v="106"/>
    <d v="2021-11-09T00:00:00"/>
    <d v="1899-12-30T09:35:00"/>
    <d v="2021-11-09T09:35:00"/>
    <d v="2021-11-14T00:00:00"/>
    <d v="1899-12-30T10:05:00"/>
    <d v="2021-11-14T10:05:00"/>
    <n v="7.6868387123309896"/>
    <n v="-10.9734291447076"/>
    <s v="20-30 m"/>
    <n v="0"/>
    <n v="0"/>
    <n v="0"/>
    <s v="&lt;5%"/>
    <n v="0.95"/>
    <n v="0"/>
    <s v="No"/>
    <s v="No"/>
    <s v="Yes"/>
    <s v="No"/>
    <s v="First trap deployed!"/>
    <s v="NA"/>
    <s v="NA"/>
    <x v="0"/>
  </r>
  <r>
    <x v="4"/>
    <n v="2"/>
    <s v="Nyallay"/>
    <n v="105"/>
    <d v="2021-11-09T00:00:00"/>
    <d v="1899-12-30T10:13:00"/>
    <d v="2021-11-09T10:13:00"/>
    <d v="2021-11-14T00:00:00"/>
    <d v="1899-12-30T09:50:00"/>
    <d v="2021-11-14T09:50:00"/>
    <n v="7.6868422326062502"/>
    <n v="-10.9756243246055"/>
    <s v="30-40 m"/>
    <n v="0"/>
    <s v="&lt;5%"/>
    <s v="5-20%"/>
    <n v="0"/>
    <s v="5-20%"/>
    <n v="0"/>
    <s v="No"/>
    <s v="No"/>
    <s v="No"/>
    <s v="No"/>
    <s v="Next to plantation of Cocoa and Cola"/>
    <s v="NA"/>
    <s v="NA"/>
    <x v="0"/>
  </r>
  <r>
    <x v="4"/>
    <n v="3"/>
    <s v="Aruna"/>
    <n v="104"/>
    <d v="2021-11-09T00:00:00"/>
    <d v="1899-12-30T11:12:00"/>
    <d v="2021-11-09T11:12:00"/>
    <d v="2021-11-14T00:00:00"/>
    <d v="1899-12-30T09:30:00"/>
    <d v="2021-11-14T09:30:00"/>
    <n v="7.6900444151125997"/>
    <n v="-10.9731514303671"/>
    <s v="30-40 m"/>
    <n v="0"/>
    <n v="0"/>
    <n v="0"/>
    <n v="0"/>
    <n v="1"/>
    <n v="0"/>
    <s v="No"/>
    <s v="No"/>
    <s v="No"/>
    <s v="No"/>
    <s v="Rice farm 20 m to East (newly created)"/>
    <s v="NA"/>
    <s v="NA"/>
    <x v="0"/>
  </r>
  <r>
    <x v="4"/>
    <n v="4"/>
    <s v="Nyallay"/>
    <n v="73"/>
    <d v="2021-11-09T00:00:00"/>
    <d v="1899-12-30T12:57:00"/>
    <d v="2021-11-09T12:57:00"/>
    <d v="2021-11-14T00:00:00"/>
    <d v="1899-12-30T09:35:00"/>
    <d v="2021-11-14T09:35:00"/>
    <n v="7.6849531566810496"/>
    <n v="-10.98772444361"/>
    <s v="20-30 m"/>
    <n v="0"/>
    <n v="0"/>
    <n v="0"/>
    <s v="&lt;5%"/>
    <s v="&gt;60%"/>
    <n v="0"/>
    <s v="No"/>
    <s v="No"/>
    <s v="No"/>
    <s v="No"/>
    <s v="near stream"/>
    <s v="NA"/>
    <s v="NA"/>
    <x v="0"/>
  </r>
  <r>
    <x v="4"/>
    <n v="5"/>
    <s v="Aruna"/>
    <s v="74 new"/>
    <d v="2021-11-09T00:00:00"/>
    <d v="1899-12-30T13:00:00"/>
    <d v="2021-11-09T13:00:00"/>
    <d v="2021-11-14T00:00:00"/>
    <d v="1899-12-30T09:50:00"/>
    <d v="2021-11-14T09:50:00"/>
    <n v="7.6861280000000001"/>
    <n v="-10.987152"/>
    <s v="&gt;40 m"/>
    <n v="0"/>
    <n v="0"/>
    <n v="0"/>
    <s v="5-20%"/>
    <n v="1"/>
    <n v="0"/>
    <s v="No"/>
    <s v="Yes"/>
    <s v="No"/>
    <s v="No"/>
    <s v="used 74 new because 74_orig is located right next to a stream, so we placed 74 new just uphill from the stream"/>
    <s v="NA"/>
    <s v="NA"/>
    <x v="0"/>
  </r>
  <r>
    <x v="4"/>
    <n v="6"/>
    <s v="Aruna"/>
    <n v="75"/>
    <d v="2021-11-09T00:00:00"/>
    <d v="1899-12-30T14:30:00"/>
    <d v="2021-11-09T14:30:00"/>
    <d v="2021-11-14T00:00:00"/>
    <d v="1899-12-30T10:21:00"/>
    <d v="2021-11-14T10:21:00"/>
    <n v="7.6798149534193501"/>
    <n v="-10.9923940686341"/>
    <s v="10-20 m"/>
    <n v="0"/>
    <n v="0"/>
    <n v="0"/>
    <s v="20-40%"/>
    <n v="1"/>
    <n v="0"/>
    <s v="No"/>
    <s v="No"/>
    <s v="No"/>
    <s v="No"/>
    <s v="Raining"/>
    <s v="NA"/>
    <s v="NA"/>
    <x v="0"/>
  </r>
  <r>
    <x v="4"/>
    <n v="7"/>
    <s v="Nyallay"/>
    <n v="76"/>
    <d v="2021-11-09T00:00:00"/>
    <d v="1899-12-30T14:50:00"/>
    <d v="2021-11-09T14:50:00"/>
    <d v="2021-11-14T00:00:00"/>
    <d v="1899-12-30T10:30:00"/>
    <d v="2021-11-14T10:30:00"/>
    <n v="7.6787186960207396"/>
    <n v="-10.9927511733123"/>
    <s v="30-40 m"/>
    <n v="0"/>
    <n v="0"/>
    <n v="0"/>
    <s v="20-40%"/>
    <s v="&gt;60%"/>
    <n v="0"/>
    <s v="No"/>
    <s v="No"/>
    <s v="Yes"/>
    <s v="No"/>
    <s v="next to gap"/>
    <s v="NA"/>
    <s v="NA"/>
    <x v="0"/>
  </r>
  <r>
    <x v="4"/>
    <n v="8"/>
    <s v="Aruna"/>
    <n v="95"/>
    <d v="2021-11-09T00:00:00"/>
    <d v="1899-12-30T16:40:00"/>
    <d v="2021-11-09T16:40:00"/>
    <d v="2021-11-14T00:00:00"/>
    <d v="1899-12-30T12:05:00"/>
    <d v="2021-11-14T12:05:00"/>
    <n v="7.6748177340898103"/>
    <n v="-10.970787421529501"/>
    <s v="20-30 m"/>
    <n v="0"/>
    <n v="0"/>
    <n v="0"/>
    <n v="0.2"/>
    <n v="0.8"/>
    <n v="0"/>
    <s v="No"/>
    <s v="No"/>
    <s v="No"/>
    <s v="No"/>
    <s v="near two old gaps"/>
    <s v="NA"/>
    <s v="NA"/>
    <x v="0"/>
  </r>
  <r>
    <x v="4"/>
    <n v="9"/>
    <s v="Nyallay"/>
    <s v="96 new"/>
    <d v="2021-11-09T00:00:00"/>
    <d v="1899-12-30T16:41:00"/>
    <d v="2021-11-09T16:41:00"/>
    <d v="2021-11-14T00:00:00"/>
    <d v="1899-12-30T11:20:00"/>
    <d v="2021-11-14T11:20:00"/>
    <n v="7.6789709117307581"/>
    <n v="-10.968673228770243"/>
    <s v="10-20 m"/>
    <n v="0"/>
    <n v="0"/>
    <n v="0"/>
    <n v="0"/>
    <s v="40-60%"/>
    <n v="0.4"/>
    <s v="No"/>
    <s v="No"/>
    <s v="Yes"/>
    <s v="No"/>
    <s v="new cocoa and coffee farm, trap placed at edge of plantation, 29N 0282846, 849307"/>
    <s v="NA"/>
    <s v="NA"/>
    <x v="0"/>
  </r>
  <r>
    <x v="4"/>
    <n v="10"/>
    <s v="Aruna"/>
    <s v="79 new"/>
    <d v="2021-11-10T00:00:00"/>
    <d v="1899-12-30T10:38:00"/>
    <d v="2021-11-10T10:38:00"/>
    <d v="2021-11-15T00:00:00"/>
    <d v="1899-12-30T09:45:00"/>
    <d v="2021-11-15T09:45:00"/>
    <n v="7.6752900000000004"/>
    <n v="-10.993986"/>
    <s v="30-40 m"/>
    <n v="0"/>
    <s v="&lt;5%"/>
    <n v="0"/>
    <s v="&lt;5%"/>
    <n v="1"/>
    <n v="0"/>
    <s v="No"/>
    <s v="Yes"/>
    <s v="Yes"/>
    <s v="No"/>
    <s v="20 m from gap, 79 orig was in the gap"/>
    <s v="NA"/>
    <s v="NA"/>
    <x v="0"/>
  </r>
  <r>
    <x v="4"/>
    <n v="11"/>
    <s v="Aruna"/>
    <n v="78"/>
    <d v="2021-11-10T00:00:00"/>
    <d v="1899-12-30T11:07:00"/>
    <d v="2021-11-10T11:07:00"/>
    <d v="2021-11-15T00:00:00"/>
    <d v="1899-12-30T09:55:00"/>
    <d v="2021-11-15T09:55:00"/>
    <n v="7.6743385639754997"/>
    <n v="-10.994534473888899"/>
    <s v="30-40 m"/>
    <n v="0"/>
    <n v="0"/>
    <n v="0"/>
    <s v="&lt;5%"/>
    <n v="1"/>
    <n v="0"/>
    <s v="No"/>
    <s v="No"/>
    <s v="No"/>
    <s v="No"/>
    <s v="No comments"/>
    <s v="NA"/>
    <s v="NA"/>
    <x v="0"/>
  </r>
  <r>
    <x v="4"/>
    <n v="12"/>
    <s v="Aruna"/>
    <n v="77"/>
    <d v="2021-11-10T00:00:00"/>
    <d v="1899-12-30T11:34:00"/>
    <d v="2021-11-10T11:34:00"/>
    <d v="2021-11-15T00:00:00"/>
    <d v="1899-12-30T10:00:00"/>
    <d v="2021-11-15T10:00:00"/>
    <n v="7.6739899443471202"/>
    <n v="-10.9955100023434"/>
    <s v="&gt;40 m"/>
    <n v="0"/>
    <n v="0"/>
    <n v="0"/>
    <s v="5-20%"/>
    <n v="1"/>
    <n v="0"/>
    <s v="No"/>
    <s v="No"/>
    <s v="No"/>
    <s v="No"/>
    <s v="No comments"/>
    <s v="NA"/>
    <s v="NA"/>
    <x v="0"/>
  </r>
  <r>
    <x v="4"/>
    <n v="13"/>
    <s v="Aruna"/>
    <n v="80"/>
    <d v="2021-11-10T00:00:00"/>
    <d v="1899-12-30T12:00:00"/>
    <d v="2021-11-10T12:00:00"/>
    <d v="2021-11-15T00:00:00"/>
    <d v="1899-12-30T10:13:00"/>
    <d v="2021-11-15T10:13:00"/>
    <n v="7.6756465433448904"/>
    <n v="-10.995452409924299"/>
    <s v="10-20 m"/>
    <n v="0"/>
    <n v="0"/>
    <n v="0"/>
    <s v="5-20%"/>
    <n v="1"/>
    <n v="0"/>
    <s v="No"/>
    <s v="No"/>
    <s v="No"/>
    <s v="No"/>
    <s v="No comments"/>
    <s v="NA"/>
    <s v="NA"/>
    <x v="0"/>
  </r>
  <r>
    <x v="4"/>
    <n v="14"/>
    <s v="Aruna"/>
    <n v="101"/>
    <d v="2021-11-10T00:00:00"/>
    <d v="1899-12-30T14:00:00"/>
    <d v="2021-11-10T14:00:00"/>
    <d v="2021-11-15T00:00:00"/>
    <d v="1899-12-30T11:37:00"/>
    <d v="2021-11-15T11:37:00"/>
    <n v="7.6817533574850003"/>
    <n v="-10.996042658866701"/>
    <s v="30-40 m"/>
    <n v="0"/>
    <n v="0"/>
    <n v="0"/>
    <n v="0"/>
    <n v="1"/>
    <n v="0"/>
    <s v="No"/>
    <s v="No"/>
    <s v="Yes"/>
    <s v="No"/>
    <s v="Close to a stream"/>
    <s v="NA"/>
    <s v="NA"/>
    <x v="0"/>
  </r>
  <r>
    <x v="4"/>
    <n v="15"/>
    <s v="Aruna"/>
    <n v="102"/>
    <d v="2021-11-10T00:00:00"/>
    <d v="1899-12-30T14:44:00"/>
    <d v="2021-11-10T14:44:00"/>
    <d v="2021-11-15T00:00:00"/>
    <d v="1899-12-30T11:47:00"/>
    <d v="2021-11-15T11:47:00"/>
    <n v="7.6794122613991904"/>
    <n v="-10.9982921267989"/>
    <s v="20-30 m"/>
    <s v="&lt;5%"/>
    <n v="0"/>
    <n v="0"/>
    <s v="&lt;5%"/>
    <n v="1"/>
    <n v="0"/>
    <s v="No"/>
    <s v="No"/>
    <s v="No"/>
    <s v="No"/>
    <s v="No comments"/>
    <s v="NA"/>
    <s v="NA"/>
    <x v="0"/>
  </r>
  <r>
    <x v="4"/>
    <n v="16"/>
    <s v="Sulaiman"/>
    <n v="103"/>
    <d v="2021-11-10T00:00:00"/>
    <d v="1899-12-30T14:30:00"/>
    <d v="2021-11-10T14:30:00"/>
    <d v="2021-11-15T00:00:00"/>
    <d v="1899-12-30T11:43:00"/>
    <d v="2021-11-15T11:43:00"/>
    <n v="7.6810103741476299"/>
    <n v="-11.0002255126113"/>
    <s v="20-30 m"/>
    <s v="&lt;5%"/>
    <n v="0"/>
    <n v="0"/>
    <n v="0"/>
    <n v="0.95"/>
    <n v="0"/>
    <s v="No"/>
    <s v="No"/>
    <s v="No"/>
    <s v="Yes"/>
    <s v="20 m from river"/>
    <s v="NA"/>
    <s v="NA"/>
    <x v="0"/>
  </r>
  <r>
    <x v="4"/>
    <n v="17"/>
    <s v="Sagara"/>
    <n v="110"/>
    <d v="2021-11-10T00:00:00"/>
    <d v="1899-12-30T10:22:00"/>
    <d v="2021-11-10T10:22:00"/>
    <d v="2021-11-15T00:00:00"/>
    <d v="1899-12-30T12:50:00"/>
    <d v="2021-11-15T12:50:00"/>
    <n v="7.6977015887768196"/>
    <n v="-11.0027039420478"/>
    <s v="1-2 m"/>
    <n v="0"/>
    <n v="0"/>
    <n v="0"/>
    <n v="0"/>
    <n v="0"/>
    <n v="100"/>
    <s v="No"/>
    <s v="No"/>
    <s v="No"/>
    <s v="Yes"/>
    <s v="Abandoned agriculture plot"/>
    <s v="NA"/>
    <s v="NA"/>
    <x v="0"/>
  </r>
  <r>
    <x v="4"/>
    <n v="18"/>
    <s v="Sagara"/>
    <n v="90"/>
    <d v="2021-11-10T00:00:00"/>
    <d v="1899-12-30T11:21:00"/>
    <d v="2021-11-10T11:21:00"/>
    <d v="2021-11-15T00:00:00"/>
    <d v="1899-12-30T12:27:00"/>
    <d v="2021-11-15T12:27:00"/>
    <n v="7.6972640301734598"/>
    <n v="-10.9986757385025"/>
    <s v="10-20 m"/>
    <n v="0"/>
    <s v="5-20%"/>
    <n v="0"/>
    <s v="&lt;5%"/>
    <s v="&gt;60%"/>
    <n v="0"/>
    <s v="No"/>
    <s v="No"/>
    <s v="No"/>
    <s v="No"/>
    <s v="Disturbed forest"/>
    <s v="NA"/>
    <s v="NA"/>
    <x v="0"/>
  </r>
  <r>
    <x v="4"/>
    <n v="19"/>
    <s v="Sagara"/>
    <n v="89"/>
    <d v="2021-11-10T00:00:00"/>
    <d v="1899-12-30T11:48:00"/>
    <d v="2021-11-10T11:48:00"/>
    <d v="2021-11-15T00:00:00"/>
    <d v="1899-12-30T12:04:00"/>
    <d v="2021-11-15T12:04:00"/>
    <n v="7.6977384615946596"/>
    <n v="-10.9980104027441"/>
    <s v="10-20 m"/>
    <n v="0"/>
    <s v="&lt;5%"/>
    <n v="0"/>
    <s v="10-20%"/>
    <s v="&gt;60%"/>
    <n v="0"/>
    <s v="No"/>
    <s v="No"/>
    <s v="No"/>
    <s v="No"/>
    <s v="Disturbed forest"/>
    <s v="NA"/>
    <s v="NA"/>
    <x v="0"/>
  </r>
  <r>
    <x v="4"/>
    <n v="20"/>
    <s v="Sagara"/>
    <n v="87"/>
    <d v="2021-11-10T00:00:00"/>
    <d v="1899-12-30T13:07:00"/>
    <d v="2021-11-10T13:07:00"/>
    <d v="2021-11-15T00:00:00"/>
    <d v="1899-12-30T11:27:00"/>
    <d v="2021-11-15T11:27:00"/>
    <n v="7.70022566878602"/>
    <n v="-10.991705593906"/>
    <s v="20-30 m"/>
    <n v="0"/>
    <n v="0"/>
    <n v="0"/>
    <s v="&lt;5%"/>
    <s v="&gt;60%"/>
    <n v="0"/>
    <s v="No"/>
    <s v="No"/>
    <s v="No"/>
    <s v="No"/>
    <s v="next to upload rice farm"/>
    <s v="NA"/>
    <s v="NA"/>
    <x v="0"/>
  </r>
  <r>
    <x v="4"/>
    <n v="21"/>
    <s v="Sagara"/>
    <n v="86"/>
    <d v="2021-11-10T00:00:00"/>
    <d v="1899-12-30T13:51:00"/>
    <d v="2021-11-10T13:51:00"/>
    <d v="2021-11-15T00:00:00"/>
    <d v="1899-12-30T11:08:00"/>
    <d v="2021-11-15T11:08:00"/>
    <n v="7.7005656626122096"/>
    <n v="-10.9893310325158"/>
    <s v="20-30 m"/>
    <n v="0"/>
    <n v="0"/>
    <n v="0"/>
    <s v="&lt;5%"/>
    <s v="&gt;60%"/>
    <n v="0"/>
    <s v="No"/>
    <s v="No"/>
    <s v="No"/>
    <s v="No"/>
    <s v="Next to a trail"/>
    <s v="NA"/>
    <s v="NA"/>
    <x v="0"/>
  </r>
  <r>
    <x v="4"/>
    <n v="22"/>
    <s v="Sagara"/>
    <n v="88"/>
    <d v="2021-11-10T00:00:00"/>
    <d v="1899-12-30T14:13:00"/>
    <d v="2021-11-10T14:13:00"/>
    <d v="2021-11-15T00:00:00"/>
    <d v="1899-12-30T10:59:00"/>
    <d v="2021-11-15T10:59:00"/>
    <n v="7.7016647278004697"/>
    <n v="-10.9889631957638"/>
    <s v="20-30 m"/>
    <n v="0"/>
    <n v="0"/>
    <n v="0"/>
    <s v="&lt;5%"/>
    <s v="&gt;60%"/>
    <n v="0"/>
    <s v="No"/>
    <s v="No"/>
    <s v="No"/>
    <s v="No"/>
    <n v="0"/>
    <s v="NA"/>
    <s v="NA"/>
    <x v="0"/>
  </r>
  <r>
    <x v="4"/>
    <n v="23"/>
    <s v="Sagara"/>
    <n v="85"/>
    <d v="2021-11-10T00:00:00"/>
    <d v="1899-12-30T14:42:00"/>
    <d v="2021-11-10T14:42:00"/>
    <d v="2021-11-15T00:00:00"/>
    <d v="1899-12-30T10:45:00"/>
    <d v="2021-11-15T10:45:00"/>
    <n v="7.6999609394816"/>
    <n v="-10.988076524477099"/>
    <s v="5-10 m"/>
    <n v="0"/>
    <n v="0"/>
    <n v="0"/>
    <n v="0"/>
    <s v="&gt;60%"/>
    <n v="0"/>
    <s v="No"/>
    <s v="No"/>
    <s v="No"/>
    <s v="No"/>
    <s v="Natural Raffia palm"/>
    <s v="NA"/>
    <s v="NA"/>
    <x v="0"/>
  </r>
  <r>
    <x v="4"/>
    <n v="24"/>
    <s v="Sagara"/>
    <s v="71 new"/>
    <d v="2021-11-10T00:00:00"/>
    <d v="1899-12-30T16:10:00"/>
    <d v="2021-11-10T16:10:00"/>
    <d v="2021-11-15T00:00:00"/>
    <d v="1899-12-30T10:07:00"/>
    <d v="2021-11-15T10:07:00"/>
    <n v="7.698481871804475"/>
    <n v="-10.983988521296077"/>
    <s v="1-2 m"/>
    <n v="0"/>
    <n v="0"/>
    <n v="0"/>
    <n v="0"/>
    <s v="&lt;5%"/>
    <s v="&gt;60%"/>
    <s v="Yes"/>
    <s v="Yes"/>
    <s v="Yes"/>
    <s v="No"/>
    <s v="69, 70 and 71 changed due to new highland rice farm. No real forest around. Traps placed in the highland rice plantation, 29N 0281166, 851473"/>
    <s v="NA"/>
    <s v="NA"/>
    <x v="0"/>
  </r>
  <r>
    <x v="4"/>
    <n v="25"/>
    <s v="Sagara"/>
    <s v="70 new"/>
    <d v="2021-11-10T00:00:00"/>
    <d v="1899-12-30T16:32:00"/>
    <d v="2021-11-10T16:32:00"/>
    <d v="2021-11-15T00:00:00"/>
    <d v="1899-12-30T09:58:00"/>
    <d v="2021-11-15T09:58:00"/>
    <n v="7.6966799999999997"/>
    <n v="-10.98296"/>
    <s v="2-5 m"/>
    <n v="0"/>
    <n v="0"/>
    <n v="0"/>
    <n v="0"/>
    <n v="0"/>
    <s v="&gt;60%"/>
    <s v="Yes"/>
    <s v="Yes"/>
    <s v="Yes"/>
    <s v="No"/>
    <s v="69, 70 and 71 changed due to new highland rice farm. No real forest around. Traps placed in the highland rice plantation"/>
    <s v="NA"/>
    <s v="NA"/>
    <x v="0"/>
  </r>
  <r>
    <x v="4"/>
    <n v="26"/>
    <s v="Sagara"/>
    <s v="69 new"/>
    <d v="2021-11-10T00:00:00"/>
    <d v="1899-12-30T17:10:00"/>
    <d v="2021-11-10T17:10:00"/>
    <d v="2021-11-15T00:00:00"/>
    <d v="1899-12-30T09:41:00"/>
    <d v="2021-11-15T09:41:00"/>
    <n v="7.6952400000000001"/>
    <n v="-10.985860000000001"/>
    <s v="2-5 m"/>
    <n v="0"/>
    <n v="0"/>
    <n v="0"/>
    <n v="0"/>
    <s v="&lt;5%"/>
    <s v="&gt;60%"/>
    <s v="Yes"/>
    <s v="Yes"/>
    <s v="Yes"/>
    <s v="No"/>
    <s v="69, 70 and 71 changed due to new highland rice farm. No real forest around. Traps placed in the highland rice plantation"/>
    <s v="NA"/>
    <s v="NA"/>
    <x v="0"/>
  </r>
  <r>
    <x v="4"/>
    <n v="27"/>
    <s v="Aruna"/>
    <n v="111"/>
    <d v="2021-11-11T00:00:00"/>
    <d v="1899-12-30T10:31:00"/>
    <d v="2021-11-11T10:31:00"/>
    <d v="2021-11-16T00:00:00"/>
    <d v="1899-12-30T09:20:00"/>
    <d v="2021-11-16T09:20:00"/>
    <n v="7.69598123416859"/>
    <n v="-11.010689361970501"/>
    <s v="10-20 m"/>
    <n v="0"/>
    <n v="0"/>
    <n v="1"/>
    <n v="0"/>
    <n v="0"/>
    <n v="0"/>
    <s v="No"/>
    <s v="No"/>
    <s v="No"/>
    <s v="No"/>
    <s v="cocoa farm"/>
    <s v="NA"/>
    <s v="NA"/>
    <x v="0"/>
  </r>
  <r>
    <x v="4"/>
    <n v="28"/>
    <s v="Aruna"/>
    <n v="112"/>
    <d v="2021-11-11T00:00:00"/>
    <d v="1899-12-30T11:03:00"/>
    <d v="2021-11-11T11:03:00"/>
    <d v="2021-11-16T00:00:00"/>
    <d v="1899-12-30T09:40:00"/>
    <d v="2021-11-16T09:40:00"/>
    <n v="7.6991737912381701"/>
    <n v="-11.009985250659399"/>
    <s v="10-20 m"/>
    <n v="0"/>
    <n v="0"/>
    <n v="1"/>
    <n v="0"/>
    <n v="0.1"/>
    <n v="0"/>
    <s v="No"/>
    <s v="No"/>
    <s v="No"/>
    <s v="Yes"/>
    <s v="cocoa farm"/>
    <s v="NA"/>
    <s v="NA"/>
    <x v="0"/>
  </r>
  <r>
    <x v="4"/>
    <n v="29"/>
    <s v="Aruna"/>
    <s v="115 new"/>
    <d v="2021-11-11T00:00:00"/>
    <d v="1899-12-30T11:50:00"/>
    <d v="2021-11-11T11:50:00"/>
    <d v="2021-11-16T00:00:00"/>
    <d v="1899-12-30T10:08:00"/>
    <d v="2021-11-16T10:08:00"/>
    <n v="7.6835199999999997"/>
    <n v="-11.01216"/>
    <s v="10-20 m"/>
    <s v="&lt;5%"/>
    <n v="0"/>
    <n v="1"/>
    <n v="0"/>
    <n v="0"/>
    <n v="0"/>
    <s v="No"/>
    <s v="Yes"/>
    <s v="No"/>
    <s v="No"/>
    <s v="original point could not be reached because of flooding"/>
    <s v="NA"/>
    <s v="NA"/>
    <x v="0"/>
  </r>
  <r>
    <x v="4"/>
    <n v="30"/>
    <s v="Sagara"/>
    <s v="100 new"/>
    <d v="2021-11-11T00:00:00"/>
    <d v="1899-12-30T11:13:00"/>
    <d v="2021-11-11T11:13:00"/>
    <d v="2021-11-16T00:00:00"/>
    <d v="1899-12-30T08:40:00"/>
    <d v="2021-11-16T08:40:00"/>
    <n v="7.6818099999999996"/>
    <n v="-11.0032"/>
    <s v="10-20 m"/>
    <n v="0"/>
    <n v="0"/>
    <n v="0"/>
    <s v="&lt;5%"/>
    <s v="&gt;60%"/>
    <n v="0"/>
    <s v="No"/>
    <s v="No"/>
    <s v="No"/>
    <s v="No"/>
    <s v="Next to old agriculture farm, forest degraded"/>
    <s v="NA"/>
    <s v="NA"/>
    <x v="0"/>
  </r>
  <r>
    <x v="4"/>
    <n v="31"/>
    <s v="Sagara"/>
    <n v="98"/>
    <d v="2021-11-11T00:00:00"/>
    <d v="1899-12-30T12:15:00"/>
    <d v="2021-11-11T12:15:00"/>
    <d v="2021-11-16T00:00:00"/>
    <d v="1899-12-30T10:04:00"/>
    <d v="2021-11-16T10:04:00"/>
    <n v="7.6858463414305698"/>
    <n v="-11.0071201784457"/>
    <s v="5-10 m"/>
    <n v="0"/>
    <n v="0"/>
    <s v="&gt;60%"/>
    <n v="0"/>
    <n v="0"/>
    <n v="0"/>
    <s v="No"/>
    <s v="No"/>
    <s v="No"/>
    <s v="Yes"/>
    <s v="Has two forest trees as canopy"/>
    <s v="NA"/>
    <s v="NA"/>
    <x v="0"/>
  </r>
  <r>
    <x v="4"/>
    <n v="32"/>
    <s v="Sagara"/>
    <n v="99"/>
    <d v="2021-11-11T00:00:00"/>
    <d v="1899-12-30T12:36:00"/>
    <d v="2021-11-11T12:36:00"/>
    <d v="2021-11-16T00:00:00"/>
    <d v="1899-12-30T09:54:00"/>
    <d v="2021-11-16T09:54:00"/>
    <n v="7.68373970301952"/>
    <n v="-11.0084545345366"/>
    <s v="10-20 m"/>
    <n v="0"/>
    <s v="5-20%"/>
    <s v="&gt;60%"/>
    <n v="0"/>
    <s v="20-40%"/>
    <n v="0"/>
    <s v="No"/>
    <s v="No"/>
    <s v="No"/>
    <s v="No"/>
    <s v="Edge of the forest"/>
    <s v="NA"/>
    <s v="NA"/>
    <x v="0"/>
  </r>
  <r>
    <x v="4"/>
    <n v="33"/>
    <s v="Sagara"/>
    <n v="109"/>
    <d v="2021-11-11T00:00:00"/>
    <d v="1899-12-30T13:00:00"/>
    <d v="2021-11-11T13:00:00"/>
    <d v="2021-11-16T00:00:00"/>
    <d v="1899-12-30T10:16:00"/>
    <d v="2021-11-16T10:16:00"/>
    <n v="7.6879354958907902"/>
    <n v="-11.006261024414"/>
    <s v="5-10 m"/>
    <n v="0"/>
    <n v="0"/>
    <s v="&gt;60%"/>
    <n v="0"/>
    <n v="0"/>
    <n v="0"/>
    <s v="No"/>
    <s v="No"/>
    <s v="No"/>
    <s v="No"/>
    <s v="cocoa farm"/>
    <s v="NA"/>
    <s v="NA"/>
    <x v="0"/>
  </r>
  <r>
    <x v="4"/>
    <n v="34"/>
    <s v="Sagara"/>
    <n v="108"/>
    <d v="2021-11-11T00:00:00"/>
    <d v="1899-12-30T13:20:00"/>
    <d v="2021-11-11T13:20:00"/>
    <d v="2021-11-16T00:00:00"/>
    <d v="1899-12-30T10:35:00"/>
    <d v="2021-11-16T10:35:00"/>
    <n v="7.6903819316017703"/>
    <n v="-11.005883026970899"/>
    <s v="10-20 m"/>
    <n v="0"/>
    <n v="0"/>
    <s v="&gt;60%"/>
    <n v="0"/>
    <n v="0"/>
    <n v="0"/>
    <s v="No"/>
    <s v="No"/>
    <s v="No"/>
    <s v="Yes"/>
    <s v="cocoa farm"/>
    <s v="NA"/>
    <s v="NA"/>
    <x v="0"/>
  </r>
  <r>
    <x v="4"/>
    <n v="35"/>
    <s v="Aruna"/>
    <n v="97"/>
    <d v="2021-11-12T00:00:00"/>
    <d v="1899-12-30T09:35:00"/>
    <d v="2021-11-12T09:35:00"/>
    <d v="2021-11-17T00:00:00"/>
    <d v="1899-12-30T07:42:00"/>
    <d v="2021-11-17T07:42:00"/>
    <n v="7.6859661341612604"/>
    <n v="-10.9592984790419"/>
    <s v="&gt;40 m"/>
    <n v="0"/>
    <n v="0"/>
    <n v="0"/>
    <s v="&lt;5%"/>
    <n v="1"/>
    <n v="0"/>
    <s v="No"/>
    <s v="No"/>
    <s v="No"/>
    <s v="No"/>
    <s v="100 m east of a farm, most of the trail there is along the continuation of the road to Lalehun, needs photos"/>
    <s v="NA"/>
    <s v="NA"/>
    <x v="0"/>
  </r>
  <r>
    <x v="4"/>
    <n v="36"/>
    <s v="Sagara"/>
    <s v="94 new"/>
    <d v="2021-11-12T00:00:00"/>
    <d v="1899-12-30T10:18:00"/>
    <d v="2021-11-12T10:18:00"/>
    <d v="2021-11-17T00:00:00"/>
    <d v="1899-12-30T09:50:00"/>
    <d v="2021-11-17T09:50:00"/>
    <n v="7.6658993235834814"/>
    <n v="-11.009455281411029"/>
    <s v="20-30 m"/>
    <n v="0"/>
    <n v="0"/>
    <n v="0"/>
    <n v="0"/>
    <s v="&gt;60%"/>
    <n v="0"/>
    <s v="No"/>
    <s v="No"/>
    <s v="No"/>
    <s v="No"/>
    <s v="edge of new highland rice farm, 29N 0278339, 847882"/>
    <s v="NA"/>
    <s v="NA"/>
    <x v="0"/>
  </r>
  <r>
    <x v="4"/>
    <n v="37"/>
    <s v="Sagara"/>
    <s v="93 new"/>
    <d v="2021-11-12T00:00:00"/>
    <d v="1899-12-30T11:02:00"/>
    <d v="2021-11-12T11:02:00"/>
    <d v="2021-11-17T00:00:00"/>
    <d v="1899-12-30T09:50:00"/>
    <d v="2021-11-17T09:50:00"/>
    <n v="7.6665398862250038"/>
    <n v="-11.007799967617595"/>
    <s v="10-20 m"/>
    <n v="0"/>
    <n v="0"/>
    <n v="0"/>
    <s v="5-20%"/>
    <s v="&gt;60%"/>
    <n v="0"/>
    <s v="No"/>
    <s v="No"/>
    <s v="No"/>
    <s v="No"/>
    <s v="edge of older highland rice farm (was left fallow last year), 29N 0278522, 847952"/>
    <s v="NA"/>
    <s v="NA"/>
    <x v="0"/>
  </r>
  <r>
    <x v="4"/>
    <n v="38"/>
    <s v="Sagara"/>
    <s v="107 new"/>
    <d v="2021-11-12T00:00:00"/>
    <d v="1899-12-30T12:11:00"/>
    <d v="2021-11-12T12:11:00"/>
    <d v="2021-11-17T00:00:00"/>
    <d v="1899-12-30T10:40:00"/>
    <d v="2021-11-17T10:40:00"/>
    <n v="7.6721200219730905"/>
    <n v="-11.015030392920087"/>
    <s v="20-30 m"/>
    <n v="0"/>
    <n v="0"/>
    <n v="0"/>
    <n v="0"/>
    <s v="&gt;60%"/>
    <n v="0"/>
    <s v="No"/>
    <s v="No"/>
    <s v="No"/>
    <s v="No"/>
    <s v="small forest fragment with coffee plants in understorey, 29N 0277727, 848573"/>
    <s v="NA"/>
    <s v="NA"/>
    <x v="0"/>
  </r>
  <r>
    <x v="4"/>
    <n v="39"/>
    <s v="Doug"/>
    <s v="Lalehun Station"/>
    <d v="2021-11-09T00:00:00"/>
    <d v="1899-12-30T13:00:00"/>
    <d v="2021-11-09T13:00:00"/>
    <d v="2021-11-13T00:00:00"/>
    <d v="1899-12-30T13:00:00"/>
    <d v="2021-11-13T13:00:00"/>
    <n v="7.6725219999999998"/>
    <n v="-10.97911"/>
    <s v="20-30 m"/>
    <n v="0.1"/>
    <n v="0.7"/>
    <n v="0"/>
    <n v="0"/>
    <n v="0.1"/>
    <n v="0"/>
    <s v="No"/>
    <s v="No"/>
    <s v="No"/>
    <s v="No"/>
    <s v="Clearing of Lalehun station, at the edge of GRNP forest"/>
    <s v="NA"/>
    <s v="NA"/>
    <x v="0"/>
  </r>
  <r>
    <x v="5"/>
    <n v="1"/>
    <s v="Sagara"/>
    <n v="273"/>
    <d v="2021-12-04T00:00:00"/>
    <d v="1899-12-30T07:36:00"/>
    <d v="2021-12-04T07:36:00"/>
    <d v="2021-12-09T00:00:00"/>
    <d v="1899-12-30T11:58:00"/>
    <d v="2021-12-09T11:58:00"/>
    <s v="same as plan"/>
    <s v="same as plan "/>
    <s v="30 - 40"/>
    <n v="0"/>
    <n v="0"/>
    <n v="0"/>
    <s v="&lt;5"/>
    <n v="100"/>
    <n v="0"/>
    <s v="No"/>
    <s v="No"/>
    <s v="No"/>
    <s v="No"/>
    <n v="0"/>
    <s v="no"/>
    <s v="yes"/>
    <x v="0"/>
  </r>
  <r>
    <x v="5"/>
    <n v="2"/>
    <s v="Sagara"/>
    <n v="98"/>
    <d v="2021-12-04T00:00:00"/>
    <d v="1899-12-30T08:38:00"/>
    <d v="2021-12-04T08:38:00"/>
    <d v="2021-12-09T00:00:00"/>
    <d v="1899-12-30T12:18:00"/>
    <d v="2021-12-09T12:18:00"/>
    <s v="same as plan"/>
    <s v="same as plan "/>
    <s v="&gt; 40"/>
    <n v="0"/>
    <n v="0"/>
    <n v="0"/>
    <s v="&lt;5"/>
    <n v="100"/>
    <n v="0"/>
    <s v="No"/>
    <s v="No"/>
    <s v="No"/>
    <s v="No"/>
    <n v="0"/>
    <s v="no"/>
    <s v="yes"/>
    <x v="0"/>
  </r>
  <r>
    <x v="5"/>
    <n v="3"/>
    <s v="Sagara"/>
    <n v="663"/>
    <d v="2021-12-04T00:00:00"/>
    <d v="1899-12-30T09:59:00"/>
    <d v="2021-12-04T09:59:00"/>
    <d v="2021-12-09T00:00:00"/>
    <d v="1899-12-30T12:51:00"/>
    <d v="2021-12-09T12:51:00"/>
    <s v="29 N 0289756"/>
    <n v="847571"/>
    <s v="&gt; 40"/>
    <n v="0"/>
    <n v="0"/>
    <n v="0"/>
    <s v="&lt;5"/>
    <n v="100"/>
    <n v="0"/>
    <s v="No"/>
    <s v="No"/>
    <s v="No"/>
    <s v="No"/>
    <s v="Had to change the site due to steep area are where it was difficult to set up Malaise Trap"/>
    <s v="no"/>
    <s v="yes"/>
    <x v="0"/>
  </r>
  <r>
    <x v="5"/>
    <n v="4"/>
    <s v="Sagara"/>
    <n v="775"/>
    <d v="2021-12-04T00:00:00"/>
    <d v="1899-12-30T11:11:00"/>
    <d v="2021-12-04T11:11:00"/>
    <d v="2021-12-09T00:00:00"/>
    <d v="1899-12-30T13:22:00"/>
    <d v="2021-12-09T13:22:00"/>
    <s v="same as plan"/>
    <s v="same as plan "/>
    <s v="&gt; 40"/>
    <n v="0"/>
    <n v="0"/>
    <n v="0"/>
    <s v="&lt;5"/>
    <n v="100"/>
    <n v="0"/>
    <s v="No"/>
    <s v="No"/>
    <s v="No"/>
    <s v="No"/>
    <s v="0918 picture number has the location information"/>
    <s v="no"/>
    <s v="yes"/>
    <x v="0"/>
  </r>
  <r>
    <x v="5"/>
    <n v="5"/>
    <s v="Sagara"/>
    <n v="598"/>
    <d v="2021-12-04T00:00:00"/>
    <d v="1899-12-30T12:30:00"/>
    <d v="2021-12-04T12:30:00"/>
    <d v="2021-12-09T00:00:00"/>
    <d v="1899-12-30T14:00:00"/>
    <d v="2021-12-09T14:00:00"/>
    <s v="same as plan"/>
    <s v="same as plan "/>
    <s v="30 - 40"/>
    <n v="0"/>
    <n v="0"/>
    <n v="0"/>
    <s v="&lt;5"/>
    <n v="100"/>
    <n v="0"/>
    <s v="No"/>
    <s v="No"/>
    <s v="No"/>
    <s v="No"/>
    <s v="The location is beside a large opening created by a naturally fallen gigantic tree"/>
    <s v="no"/>
    <s v="yes"/>
    <x v="0"/>
  </r>
  <r>
    <x v="5"/>
    <n v="8"/>
    <s v="Sagara"/>
    <n v="42"/>
    <d v="2021-12-05T00:00:00"/>
    <d v="1899-12-30T08:50:00"/>
    <d v="2021-12-05T08:50:00"/>
    <d v="2021-12-10T00:00:00"/>
    <d v="1899-12-30T09:38:00"/>
    <d v="2021-12-10T09:38:00"/>
    <s v="same as plan"/>
    <s v="same as plan "/>
    <s v="30 - 40"/>
    <n v="0"/>
    <n v="0"/>
    <n v="0"/>
    <n v="0"/>
    <n v="100"/>
    <n v="0"/>
    <s v="No"/>
    <s v="No"/>
    <s v="No"/>
    <s v="No"/>
    <n v="0"/>
    <s v="no"/>
    <s v="yes"/>
    <x v="0"/>
  </r>
  <r>
    <x v="5"/>
    <n v="9"/>
    <s v="Sagara"/>
    <n v="83"/>
    <d v="2021-12-05T00:00:00"/>
    <d v="1899-12-30T10:10:00"/>
    <d v="2021-12-05T10:10:00"/>
    <d v="2021-12-10T00:00:00"/>
    <d v="1899-12-30T10:26:00"/>
    <d v="2021-12-10T10:26:00"/>
    <s v="same as plan"/>
    <s v="same as plan "/>
    <s v="20 - 30"/>
    <n v="0"/>
    <n v="0"/>
    <n v="0"/>
    <s v="5 - 20"/>
    <n v="70"/>
    <n v="0"/>
    <s v="No"/>
    <s v="No"/>
    <s v="No"/>
    <s v="No"/>
    <s v="30% of the area is roky opening. There has been logging here before, but, the recovery might have been a bit slower, due rocky terrain. The forest is super unique, small stunded trees, over rocky-outcrops! Barely any soil in certain areas, but filled with moss, lichen and herbacious plants. extra pictures from 0987 - 0990 "/>
    <s v="no"/>
    <s v="yes"/>
    <x v="0"/>
  </r>
  <r>
    <x v="5"/>
    <n v="10"/>
    <s v="Sagara"/>
    <n v="742"/>
    <d v="2021-12-05T00:00:00"/>
    <d v="1899-12-30T11:20:00"/>
    <d v="2021-12-05T11:20:00"/>
    <d v="2021-12-10T00:00:00"/>
    <d v="1899-12-30T11:19:00"/>
    <d v="2021-12-10T11:19:00"/>
    <s v="same as plan"/>
    <s v="same as plan "/>
    <s v="20 - 30"/>
    <n v="0"/>
    <n v="0"/>
    <n v="0"/>
    <s v="5 - 20"/>
    <n v="100"/>
    <n v="0"/>
    <s v="No"/>
    <s v="No"/>
    <s v="No"/>
    <s v="No"/>
    <n v="0"/>
    <s v="no"/>
    <s v="yes"/>
    <x v="0"/>
  </r>
  <r>
    <x v="5"/>
    <n v="11"/>
    <s v="Sagara"/>
    <n v="240"/>
    <d v="2021-12-05T00:00:00"/>
    <d v="1899-12-30T12:32:00"/>
    <d v="2021-12-05T12:32:00"/>
    <d v="2021-12-10T00:00:00"/>
    <d v="1899-12-30T12:16:00"/>
    <d v="2021-12-10T12:16:00"/>
    <s v="same as plan"/>
    <s v="same as plan "/>
    <s v="20 - 30"/>
    <n v="0"/>
    <n v="0"/>
    <n v="0"/>
    <s v="&lt;5"/>
    <n v="100"/>
    <n v="0"/>
    <s v="No"/>
    <s v="No"/>
    <s v="No"/>
    <s v="No"/>
    <s v="we were having lunch until 12:55, close to recorder. The forest habitat is a swampy water-logged area. Large trees but, small height"/>
    <s v="no"/>
    <s v="yes"/>
    <x v="0"/>
  </r>
  <r>
    <x v="5"/>
    <n v="12"/>
    <s v="Sagara"/>
    <n v="711"/>
    <d v="2021-12-05T00:00:00"/>
    <d v="1899-12-30T13:39:00"/>
    <d v="2021-12-05T13:39:00"/>
    <d v="2021-12-10T00:00:00"/>
    <d v="1899-12-30T13:15:00"/>
    <d v="2021-12-10T13:15:00"/>
    <s v="same as plan"/>
    <s v="same as plan "/>
    <s v="30 - 40"/>
    <n v="0"/>
    <n v="0"/>
    <n v="0"/>
    <n v="0"/>
    <n v="100"/>
    <n v="0"/>
    <s v="No"/>
    <s v="No"/>
    <s v="No"/>
    <s v="No"/>
    <n v="0"/>
    <s v="no"/>
    <s v="yes"/>
    <x v="0"/>
  </r>
  <r>
    <x v="5"/>
    <n v="13"/>
    <s v="Sagara"/>
    <n v="29"/>
    <d v="2021-12-05T00:00:00"/>
    <d v="1899-12-30T15:08:00"/>
    <d v="2021-12-05T15:08:00"/>
    <d v="2021-12-10T00:00:00"/>
    <d v="1899-12-30T13:52:00"/>
    <d v="2021-12-10T13:52:00"/>
    <s v="same as plan"/>
    <s v="same as plan "/>
    <s v="30 - 40"/>
    <n v="0"/>
    <n v="0"/>
    <n v="0"/>
    <n v="0"/>
    <n v="100"/>
    <n v="0"/>
    <s v="No"/>
    <s v="No"/>
    <s v="No"/>
    <s v="No"/>
    <n v="0"/>
    <s v="no"/>
    <s v="y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3551A8-72FC-854A-B326-E3D6F64DC5E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H7" firstHeaderRow="1" firstDataRow="2" firstDataCol="1"/>
  <pivotFields count="27">
    <pivotField axis="axisCol" showAll="0">
      <items count="7">
        <item x="0"/>
        <item x="1"/>
        <item x="2"/>
        <item x="3"/>
        <item x="4"/>
        <item x="5"/>
        <item t="default"/>
      </items>
    </pivotField>
    <pivotField showAll="0"/>
    <pivotField showAll="0"/>
    <pivotField showAll="0"/>
    <pivotField numFmtId="15" showAll="0"/>
    <pivotField showAll="0"/>
    <pivotField numFmtId="22" showAll="0"/>
    <pivotField numFmtId="15"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m="1" x="2"/>
        <item t="default"/>
      </items>
    </pivotField>
  </pivotFields>
  <rowFields count="1">
    <field x="26"/>
  </rowFields>
  <rowItems count="3">
    <i>
      <x/>
    </i>
    <i>
      <x v="1"/>
    </i>
    <i t="grand">
      <x/>
    </i>
  </rowItems>
  <colFields count="1">
    <field x="0"/>
  </colFields>
  <colItems count="7">
    <i>
      <x/>
    </i>
    <i>
      <x v="1"/>
    </i>
    <i>
      <x v="2"/>
    </i>
    <i>
      <x v="3"/>
    </i>
    <i>
      <x v="4"/>
    </i>
    <i>
      <x v="5"/>
    </i>
    <i t="grand">
      <x/>
    </i>
  </colItems>
  <dataFields count="1">
    <dataField name="Count of sample_tube"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14015-479D-2542-AE55-8425B213CACA}">
  <dimension ref="A3:H7"/>
  <sheetViews>
    <sheetView workbookViewId="0">
      <selection activeCell="A4" sqref="A4"/>
      <pivotSelection pane="bottomRight" activeRow="5" click="2" r:id="rId1">
        <pivotArea field="26" type="button" dataOnly="0" labelOnly="1" outline="0" axis="axisRow" fieldPosition="0"/>
      </pivotSelection>
    </sheetView>
  </sheetViews>
  <sheetFormatPr defaultColWidth="11.42578125" defaultRowHeight="15" x14ac:dyDescent="0.25"/>
  <cols>
    <col min="1" max="1" width="18.140625" bestFit="1" customWidth="1"/>
    <col min="2" max="2" width="14.85546875" bestFit="1" customWidth="1"/>
    <col min="3" max="4" width="3.140625" bestFit="1" customWidth="1"/>
    <col min="5" max="5" width="2.140625" bestFit="1" customWidth="1"/>
    <col min="6" max="6" width="3.140625" bestFit="1" customWidth="1"/>
    <col min="7" max="7" width="5.42578125" bestFit="1" customWidth="1"/>
    <col min="8" max="8" width="10" bestFit="1" customWidth="1"/>
  </cols>
  <sheetData>
    <row r="3" spans="1:8" x14ac:dyDescent="0.25">
      <c r="A3" s="131" t="s">
        <v>200</v>
      </c>
      <c r="B3" s="131" t="s">
        <v>198</v>
      </c>
    </row>
    <row r="4" spans="1:8" x14ac:dyDescent="0.25">
      <c r="A4" s="131" t="s">
        <v>201</v>
      </c>
      <c r="B4">
        <v>1</v>
      </c>
      <c r="C4">
        <v>2</v>
      </c>
      <c r="D4">
        <v>3</v>
      </c>
      <c r="E4">
        <v>4</v>
      </c>
      <c r="F4">
        <v>5</v>
      </c>
      <c r="G4" t="s">
        <v>197</v>
      </c>
      <c r="H4" t="s">
        <v>199</v>
      </c>
    </row>
    <row r="5" spans="1:8" x14ac:dyDescent="0.25">
      <c r="A5" s="132" t="s">
        <v>190</v>
      </c>
      <c r="E5">
        <v>5</v>
      </c>
      <c r="H5">
        <v>5</v>
      </c>
    </row>
    <row r="6" spans="1:8" x14ac:dyDescent="0.25">
      <c r="A6" s="132" t="s">
        <v>189</v>
      </c>
      <c r="B6">
        <v>17</v>
      </c>
      <c r="C6">
        <v>21</v>
      </c>
      <c r="D6">
        <v>28</v>
      </c>
      <c r="E6">
        <v>2</v>
      </c>
      <c r="F6">
        <v>39</v>
      </c>
      <c r="G6">
        <v>11</v>
      </c>
      <c r="H6">
        <v>118</v>
      </c>
    </row>
    <row r="7" spans="1:8" x14ac:dyDescent="0.25">
      <c r="A7" s="132" t="s">
        <v>199</v>
      </c>
      <c r="B7">
        <v>17</v>
      </c>
      <c r="C7">
        <v>21</v>
      </c>
      <c r="D7">
        <v>28</v>
      </c>
      <c r="E7">
        <v>7</v>
      </c>
      <c r="F7">
        <v>39</v>
      </c>
      <c r="G7">
        <v>11</v>
      </c>
      <c r="H7">
        <v>123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C2FA5-06C2-BA43-A542-773FE42E925E}">
  <sheetPr>
    <pageSetUpPr fitToPage="1"/>
  </sheetPr>
  <dimension ref="A1:H117"/>
  <sheetViews>
    <sheetView topLeftCell="A91" zoomScale="120" zoomScaleNormal="120" workbookViewId="0">
      <selection activeCell="A100" sqref="A100:XFD100"/>
    </sheetView>
  </sheetViews>
  <sheetFormatPr defaultColWidth="8.85546875" defaultRowHeight="15" x14ac:dyDescent="0.25"/>
  <cols>
    <col min="1" max="2" width="6.85546875" style="155" customWidth="1"/>
    <col min="3" max="3" width="7.42578125" customWidth="1"/>
    <col min="4" max="4" width="13.28515625" customWidth="1"/>
    <col min="5" max="5" width="8.140625" style="155" customWidth="1"/>
    <col min="6" max="6" width="6.28515625" style="155" customWidth="1"/>
    <col min="7" max="7" width="12" bestFit="1" customWidth="1"/>
    <col min="8" max="8" width="12.7109375" bestFit="1" customWidth="1"/>
  </cols>
  <sheetData>
    <row r="1" spans="1:8" ht="51.75" x14ac:dyDescent="0.25">
      <c r="A1" s="162" t="s">
        <v>269</v>
      </c>
      <c r="B1" s="162" t="s">
        <v>268</v>
      </c>
      <c r="C1" s="161" t="s">
        <v>267</v>
      </c>
      <c r="D1" s="161" t="s">
        <v>266</v>
      </c>
      <c r="E1" s="162" t="s">
        <v>265</v>
      </c>
      <c r="F1" s="162" t="s">
        <v>264</v>
      </c>
      <c r="G1" s="161" t="s">
        <v>233</v>
      </c>
      <c r="H1" s="161" t="s">
        <v>232</v>
      </c>
    </row>
    <row r="2" spans="1:8" x14ac:dyDescent="0.25">
      <c r="A2" s="157">
        <v>3</v>
      </c>
      <c r="B2" s="157">
        <v>0</v>
      </c>
      <c r="C2" s="160" t="s">
        <v>273</v>
      </c>
      <c r="D2" s="160" t="s">
        <v>285</v>
      </c>
      <c r="E2" s="159">
        <v>14.036648002241201</v>
      </c>
      <c r="F2" s="158">
        <v>9.6827588975430015</v>
      </c>
      <c r="G2" s="156">
        <v>7.7560080015399304</v>
      </c>
      <c r="H2" s="156">
        <v>-10.695398504741901</v>
      </c>
    </row>
    <row r="3" spans="1:8" x14ac:dyDescent="0.25">
      <c r="A3" s="157">
        <v>3</v>
      </c>
      <c r="B3" s="157">
        <v>1</v>
      </c>
      <c r="C3" s="160" t="s">
        <v>273</v>
      </c>
      <c r="D3" s="160" t="s">
        <v>285</v>
      </c>
      <c r="E3" s="159">
        <v>14.036648002241201</v>
      </c>
      <c r="F3" s="158">
        <v>9.6827588975430015</v>
      </c>
      <c r="G3" s="156">
        <v>7.7567796646431404</v>
      </c>
      <c r="H3" s="156">
        <v>-10.696955165483001</v>
      </c>
    </row>
    <row r="4" spans="1:8" x14ac:dyDescent="0.25">
      <c r="A4" s="157">
        <v>3</v>
      </c>
      <c r="B4" s="157">
        <v>2</v>
      </c>
      <c r="C4" s="160" t="s">
        <v>273</v>
      </c>
      <c r="D4" s="160" t="s">
        <v>285</v>
      </c>
      <c r="E4" s="159">
        <v>14.036648002241201</v>
      </c>
      <c r="F4" s="158">
        <v>9.6827588975430015</v>
      </c>
      <c r="G4" s="156">
        <v>7.7577234296274797</v>
      </c>
      <c r="H4" s="156">
        <v>-10.697947892949699</v>
      </c>
    </row>
    <row r="5" spans="1:8" x14ac:dyDescent="0.25">
      <c r="A5" s="157">
        <v>3</v>
      </c>
      <c r="B5" s="157">
        <v>3</v>
      </c>
      <c r="C5" s="160" t="s">
        <v>273</v>
      </c>
      <c r="D5" s="160" t="s">
        <v>285</v>
      </c>
      <c r="E5" s="159">
        <v>14.036648002241201</v>
      </c>
      <c r="F5" s="158">
        <v>9.6827588975430015</v>
      </c>
      <c r="G5" s="156">
        <v>7.7549953528642899</v>
      </c>
      <c r="H5" s="156">
        <v>-10.696324860675899</v>
      </c>
    </row>
    <row r="6" spans="1:8" x14ac:dyDescent="0.25">
      <c r="A6" s="157">
        <v>4</v>
      </c>
      <c r="B6" s="157">
        <v>4</v>
      </c>
      <c r="C6" s="160" t="s">
        <v>273</v>
      </c>
      <c r="D6" s="160" t="s">
        <v>285</v>
      </c>
      <c r="E6" s="159">
        <v>5.7488985738357696</v>
      </c>
      <c r="F6" s="158">
        <v>24.799999594688398</v>
      </c>
      <c r="G6" s="156">
        <v>7.7606487812578901</v>
      </c>
      <c r="H6" s="156">
        <v>-10.6926022084991</v>
      </c>
    </row>
    <row r="7" spans="1:8" x14ac:dyDescent="0.25">
      <c r="A7" s="157">
        <v>4</v>
      </c>
      <c r="B7" s="157">
        <v>5</v>
      </c>
      <c r="C7" s="160" t="s">
        <v>273</v>
      </c>
      <c r="D7" s="160" t="s">
        <v>285</v>
      </c>
      <c r="E7" s="159">
        <v>5.7488985738357696</v>
      </c>
      <c r="F7" s="158">
        <v>24.799999594688398</v>
      </c>
      <c r="G7" s="156">
        <v>7.7603779261353498</v>
      </c>
      <c r="H7" s="156">
        <v>-10.6915134339731</v>
      </c>
    </row>
    <row r="8" spans="1:8" x14ac:dyDescent="0.25">
      <c r="A8" s="157">
        <v>5</v>
      </c>
      <c r="B8" s="157">
        <v>6</v>
      </c>
      <c r="C8" s="160" t="s">
        <v>273</v>
      </c>
      <c r="D8" s="160" t="s">
        <v>285</v>
      </c>
      <c r="E8" s="159">
        <v>2.6986681743897498</v>
      </c>
      <c r="F8" s="158">
        <v>44.055172801017797</v>
      </c>
      <c r="G8" s="156">
        <v>7.7679854840384399</v>
      </c>
      <c r="H8" s="156">
        <v>-10.701656826528801</v>
      </c>
    </row>
    <row r="9" spans="1:8" x14ac:dyDescent="0.25">
      <c r="A9" s="157">
        <v>6</v>
      </c>
      <c r="B9" s="157">
        <v>7</v>
      </c>
      <c r="C9" s="160" t="s">
        <v>273</v>
      </c>
      <c r="D9" s="160" t="s">
        <v>284</v>
      </c>
      <c r="E9" s="159">
        <v>6.8792630963204404</v>
      </c>
      <c r="F9" s="158">
        <v>37.462067604064906</v>
      </c>
      <c r="G9" s="156">
        <v>7.7789542816721697</v>
      </c>
      <c r="H9" s="156">
        <v>-10.695357417478</v>
      </c>
    </row>
    <row r="10" spans="1:8" x14ac:dyDescent="0.25">
      <c r="A10" s="157">
        <v>6</v>
      </c>
      <c r="B10" s="157">
        <v>8</v>
      </c>
      <c r="C10" s="160" t="s">
        <v>273</v>
      </c>
      <c r="D10" s="160" t="s">
        <v>284</v>
      </c>
      <c r="E10" s="159">
        <v>6.8792630963204404</v>
      </c>
      <c r="F10" s="158">
        <v>37.462067604064906</v>
      </c>
      <c r="G10" s="156">
        <v>7.7798259158010996</v>
      </c>
      <c r="H10" s="156">
        <v>-10.694530690991201</v>
      </c>
    </row>
    <row r="11" spans="1:8" x14ac:dyDescent="0.25">
      <c r="A11" s="157">
        <v>7</v>
      </c>
      <c r="B11" s="157">
        <v>9</v>
      </c>
      <c r="C11" s="160" t="s">
        <v>273</v>
      </c>
      <c r="D11" s="160" t="s">
        <v>284</v>
      </c>
      <c r="E11" s="159">
        <v>5.5559812067124996</v>
      </c>
      <c r="F11" s="158">
        <v>39.9448275566101</v>
      </c>
      <c r="G11" s="156">
        <v>7.7779829271543601</v>
      </c>
      <c r="H11" s="156">
        <v>-10.692905003443499</v>
      </c>
    </row>
    <row r="12" spans="1:8" x14ac:dyDescent="0.25">
      <c r="A12" s="157">
        <v>7</v>
      </c>
      <c r="B12" s="157">
        <v>10</v>
      </c>
      <c r="C12" s="160" t="s">
        <v>273</v>
      </c>
      <c r="D12" s="160" t="s">
        <v>284</v>
      </c>
      <c r="E12" s="159">
        <v>5.5559812067124996</v>
      </c>
      <c r="F12" s="158">
        <v>39.9448275566101</v>
      </c>
      <c r="G12" s="156">
        <v>7.7768824883109398</v>
      </c>
      <c r="H12" s="156">
        <v>-10.693999570726501</v>
      </c>
    </row>
    <row r="13" spans="1:8" x14ac:dyDescent="0.25">
      <c r="A13" s="157">
        <v>8</v>
      </c>
      <c r="B13" s="157">
        <v>11</v>
      </c>
      <c r="C13" s="160" t="s">
        <v>273</v>
      </c>
      <c r="D13" s="160" t="s">
        <v>283</v>
      </c>
      <c r="E13" s="159">
        <v>7.0106408805113301</v>
      </c>
      <c r="F13" s="158">
        <v>32.331034541130101</v>
      </c>
      <c r="G13" s="156">
        <v>7.7874494970335402</v>
      </c>
      <c r="H13" s="156">
        <v>-10.694211741860901</v>
      </c>
    </row>
    <row r="14" spans="1:8" x14ac:dyDescent="0.25">
      <c r="A14" s="157">
        <v>8</v>
      </c>
      <c r="B14" s="157">
        <v>12</v>
      </c>
      <c r="C14" s="160" t="s">
        <v>273</v>
      </c>
      <c r="D14" s="160" t="s">
        <v>283</v>
      </c>
      <c r="E14" s="159">
        <v>7.0106408805113301</v>
      </c>
      <c r="F14" s="158">
        <v>32.331034541130101</v>
      </c>
      <c r="G14" s="156">
        <v>7.7888761607301902</v>
      </c>
      <c r="H14" s="156">
        <v>-10.6928809761586</v>
      </c>
    </row>
    <row r="15" spans="1:8" x14ac:dyDescent="0.25">
      <c r="A15" s="157">
        <v>9</v>
      </c>
      <c r="B15" s="157">
        <v>13</v>
      </c>
      <c r="C15" s="160" t="s">
        <v>273</v>
      </c>
      <c r="D15" s="160" t="s">
        <v>284</v>
      </c>
      <c r="E15" s="159">
        <v>4.3780407663828802</v>
      </c>
      <c r="F15" s="158">
        <v>29.986205697059599</v>
      </c>
      <c r="G15" s="156">
        <v>7.7858490501540896</v>
      </c>
      <c r="H15" s="156">
        <v>-10.690964077287701</v>
      </c>
    </row>
    <row r="16" spans="1:8" x14ac:dyDescent="0.25">
      <c r="A16" s="157">
        <v>10</v>
      </c>
      <c r="B16" s="157">
        <v>14</v>
      </c>
      <c r="C16" s="160" t="s">
        <v>273</v>
      </c>
      <c r="D16" s="160" t="s">
        <v>283</v>
      </c>
      <c r="E16" s="159">
        <v>6.3030531904015703</v>
      </c>
      <c r="F16" s="158">
        <v>31.641378998756398</v>
      </c>
      <c r="G16" s="156">
        <v>7.79603117441125</v>
      </c>
      <c r="H16" s="156">
        <v>-10.685479084784999</v>
      </c>
    </row>
    <row r="17" spans="1:8" x14ac:dyDescent="0.25">
      <c r="A17" s="157">
        <v>10</v>
      </c>
      <c r="B17" s="157">
        <v>15</v>
      </c>
      <c r="C17" s="160" t="s">
        <v>273</v>
      </c>
      <c r="D17" s="160" t="s">
        <v>283</v>
      </c>
      <c r="E17" s="159">
        <v>6.3030531904015703</v>
      </c>
      <c r="F17" s="158">
        <v>31.641378998756398</v>
      </c>
      <c r="G17" s="156">
        <v>7.7949179415326801</v>
      </c>
      <c r="H17" s="156">
        <v>-10.684730133509801</v>
      </c>
    </row>
    <row r="18" spans="1:8" x14ac:dyDescent="0.25">
      <c r="A18" s="157">
        <v>11</v>
      </c>
      <c r="B18" s="157">
        <v>16</v>
      </c>
      <c r="C18" s="160" t="s">
        <v>273</v>
      </c>
      <c r="D18" s="160" t="s">
        <v>283</v>
      </c>
      <c r="E18" s="159">
        <v>1.48367964915633</v>
      </c>
      <c r="F18" s="158">
        <v>29.931035637855501</v>
      </c>
      <c r="G18" s="156">
        <v>7.7920901225986503</v>
      </c>
      <c r="H18" s="156">
        <v>-10.6890912267045</v>
      </c>
    </row>
    <row r="19" spans="1:8" x14ac:dyDescent="0.25">
      <c r="A19" s="157">
        <v>14</v>
      </c>
      <c r="B19" s="157">
        <v>17</v>
      </c>
      <c r="C19" s="160" t="s">
        <v>273</v>
      </c>
      <c r="D19" s="160" t="s">
        <v>282</v>
      </c>
      <c r="E19" s="159">
        <v>3.41980030506291</v>
      </c>
      <c r="F19" s="158">
        <v>58.620691299438498</v>
      </c>
      <c r="G19" s="156">
        <v>7.8102017217539403</v>
      </c>
      <c r="H19" s="156">
        <v>-10.7429290541134</v>
      </c>
    </row>
    <row r="20" spans="1:8" x14ac:dyDescent="0.25">
      <c r="A20" s="157">
        <v>15</v>
      </c>
      <c r="B20" s="157">
        <v>18</v>
      </c>
      <c r="C20" s="160" t="s">
        <v>273</v>
      </c>
      <c r="D20" s="160" t="s">
        <v>282</v>
      </c>
      <c r="E20" s="159">
        <v>2.9736379719626198</v>
      </c>
      <c r="F20" s="158">
        <v>58.317244052886998</v>
      </c>
      <c r="G20" s="156">
        <v>7.8054299280716402</v>
      </c>
      <c r="H20" s="156">
        <v>-10.7452592621216</v>
      </c>
    </row>
    <row r="21" spans="1:8" x14ac:dyDescent="0.25">
      <c r="A21" s="157">
        <v>18</v>
      </c>
      <c r="B21" s="157">
        <v>19</v>
      </c>
      <c r="C21" s="160" t="s">
        <v>273</v>
      </c>
      <c r="D21" s="160" t="s">
        <v>282</v>
      </c>
      <c r="E21" s="159">
        <v>3.50916272619786</v>
      </c>
      <c r="F21" s="158">
        <v>55.779308080673196</v>
      </c>
      <c r="G21" s="156">
        <v>7.8001734395820597</v>
      </c>
      <c r="H21" s="156">
        <v>-10.7479779917581</v>
      </c>
    </row>
    <row r="22" spans="1:8" x14ac:dyDescent="0.25">
      <c r="A22" s="157">
        <v>19</v>
      </c>
      <c r="B22" s="157">
        <v>20</v>
      </c>
      <c r="C22" s="160" t="s">
        <v>273</v>
      </c>
      <c r="D22" s="160" t="s">
        <v>282</v>
      </c>
      <c r="E22" s="159">
        <v>2.1536430282824699</v>
      </c>
      <c r="F22" s="158">
        <v>49.931034445762599</v>
      </c>
      <c r="G22" s="156">
        <v>7.8002555205030504</v>
      </c>
      <c r="H22" s="156">
        <v>-10.7506960101188</v>
      </c>
    </row>
    <row r="23" spans="1:8" x14ac:dyDescent="0.25">
      <c r="A23" s="157">
        <v>20</v>
      </c>
      <c r="B23" s="157">
        <v>21</v>
      </c>
      <c r="C23" s="160" t="s">
        <v>273</v>
      </c>
      <c r="D23" s="160" t="s">
        <v>282</v>
      </c>
      <c r="E23" s="159">
        <v>4.2808096140219396</v>
      </c>
      <c r="F23" s="158">
        <v>54.896551370620706</v>
      </c>
      <c r="G23" s="156">
        <v>7.8040442450520402</v>
      </c>
      <c r="H23" s="156">
        <v>-10.749794760646401</v>
      </c>
    </row>
    <row r="24" spans="1:8" x14ac:dyDescent="0.25">
      <c r="A24" s="157">
        <v>23</v>
      </c>
      <c r="B24" s="157">
        <v>22</v>
      </c>
      <c r="C24" s="160" t="s">
        <v>273</v>
      </c>
      <c r="D24" s="160" t="s">
        <v>281</v>
      </c>
      <c r="E24" s="159">
        <v>4.9598916788531504</v>
      </c>
      <c r="F24" s="158">
        <v>53.875863552093492</v>
      </c>
      <c r="G24" s="156">
        <v>7.7942907592472901</v>
      </c>
      <c r="H24" s="156">
        <v>-10.750517715816899</v>
      </c>
    </row>
    <row r="25" spans="1:8" x14ac:dyDescent="0.25">
      <c r="A25" s="157">
        <v>26</v>
      </c>
      <c r="B25" s="157">
        <v>23</v>
      </c>
      <c r="C25" s="160" t="s">
        <v>273</v>
      </c>
      <c r="D25" s="160" t="s">
        <v>281</v>
      </c>
      <c r="E25" s="159">
        <v>4.9577581660544503</v>
      </c>
      <c r="F25" s="158">
        <v>71.503448486328097</v>
      </c>
      <c r="G25" s="156">
        <v>7.7774382494693199</v>
      </c>
      <c r="H25" s="156">
        <v>-10.7522042548208</v>
      </c>
    </row>
    <row r="26" spans="1:8" x14ac:dyDescent="0.25">
      <c r="A26" s="157">
        <v>27</v>
      </c>
      <c r="B26" s="157">
        <v>24</v>
      </c>
      <c r="C26" s="160" t="s">
        <v>273</v>
      </c>
      <c r="D26" s="160" t="s">
        <v>281</v>
      </c>
      <c r="E26" s="159">
        <v>3.7441956756922901</v>
      </c>
      <c r="F26" s="158">
        <v>46.841380000114405</v>
      </c>
      <c r="G26" s="156">
        <v>7.7842581569140901</v>
      </c>
      <c r="H26" s="156">
        <v>-10.7586117417449</v>
      </c>
    </row>
    <row r="27" spans="1:8" x14ac:dyDescent="0.25">
      <c r="A27" s="157">
        <v>33</v>
      </c>
      <c r="B27" s="157">
        <v>25</v>
      </c>
      <c r="C27" s="160" t="s">
        <v>273</v>
      </c>
      <c r="D27" s="160" t="s">
        <v>279</v>
      </c>
      <c r="E27" s="159">
        <v>94.478223411976899</v>
      </c>
      <c r="F27" s="158">
        <v>10.8689658343792</v>
      </c>
      <c r="G27" s="156">
        <v>7.7868866453760903</v>
      </c>
      <c r="H27" s="156">
        <v>-10.788375231512401</v>
      </c>
    </row>
    <row r="28" spans="1:8" x14ac:dyDescent="0.25">
      <c r="A28" s="157">
        <v>33</v>
      </c>
      <c r="B28" s="157">
        <v>26</v>
      </c>
      <c r="C28" s="160" t="s">
        <v>273</v>
      </c>
      <c r="D28" s="160" t="s">
        <v>279</v>
      </c>
      <c r="E28" s="159">
        <v>94.478223411976899</v>
      </c>
      <c r="F28" s="158">
        <v>10.8689658343792</v>
      </c>
      <c r="G28" s="156">
        <v>7.7890380061330502</v>
      </c>
      <c r="H28" s="156">
        <v>-10.7872411180866</v>
      </c>
    </row>
    <row r="29" spans="1:8" x14ac:dyDescent="0.25">
      <c r="A29" s="157">
        <v>33</v>
      </c>
      <c r="B29" s="157">
        <v>27</v>
      </c>
      <c r="C29" s="160" t="s">
        <v>273</v>
      </c>
      <c r="D29" s="160" t="s">
        <v>279</v>
      </c>
      <c r="E29" s="159">
        <v>94.478223411976899</v>
      </c>
      <c r="F29" s="158">
        <v>10.8689658343792</v>
      </c>
      <c r="G29" s="156">
        <v>7.7886210545696297</v>
      </c>
      <c r="H29" s="156">
        <v>-10.7820268425791</v>
      </c>
    </row>
    <row r="30" spans="1:8" x14ac:dyDescent="0.25">
      <c r="A30" s="157">
        <v>33</v>
      </c>
      <c r="B30" s="157">
        <v>28</v>
      </c>
      <c r="C30" s="160" t="s">
        <v>273</v>
      </c>
      <c r="D30" s="160" t="s">
        <v>279</v>
      </c>
      <c r="E30" s="159">
        <v>94.478223411976899</v>
      </c>
      <c r="F30" s="158">
        <v>10.8689658343792</v>
      </c>
      <c r="G30" s="156">
        <v>7.7908992157971104</v>
      </c>
      <c r="H30" s="156">
        <v>-10.778160563285899</v>
      </c>
    </row>
    <row r="31" spans="1:8" x14ac:dyDescent="0.25">
      <c r="A31" s="157">
        <v>34</v>
      </c>
      <c r="B31" s="157">
        <v>29</v>
      </c>
      <c r="C31" s="160" t="s">
        <v>273</v>
      </c>
      <c r="D31" s="160" t="s">
        <v>279</v>
      </c>
      <c r="E31" s="159">
        <v>3.2665244025854401</v>
      </c>
      <c r="F31" s="158">
        <v>32.662069797515905</v>
      </c>
      <c r="G31" s="156">
        <v>7.7813640528811003</v>
      </c>
      <c r="H31" s="156">
        <v>-10.7730250885148</v>
      </c>
    </row>
    <row r="32" spans="1:8" x14ac:dyDescent="0.25">
      <c r="A32" s="157">
        <v>40</v>
      </c>
      <c r="B32" s="157">
        <v>30</v>
      </c>
      <c r="C32" s="160" t="s">
        <v>273</v>
      </c>
      <c r="D32" s="160" t="s">
        <v>280</v>
      </c>
      <c r="E32" s="159">
        <v>4.0775029984381002</v>
      </c>
      <c r="F32" s="158">
        <v>5.0758618861437004</v>
      </c>
      <c r="G32" s="156">
        <v>7.7779193709554404</v>
      </c>
      <c r="H32" s="156">
        <v>-10.7999853632521</v>
      </c>
    </row>
    <row r="33" spans="1:8" x14ac:dyDescent="0.25">
      <c r="A33" s="157">
        <v>41</v>
      </c>
      <c r="B33" s="157">
        <v>31</v>
      </c>
      <c r="C33" s="160" t="s">
        <v>273</v>
      </c>
      <c r="D33" s="160" t="s">
        <v>280</v>
      </c>
      <c r="E33" s="159">
        <v>5.7794230621905998</v>
      </c>
      <c r="F33" s="158">
        <v>9.6551723778247993</v>
      </c>
      <c r="G33" s="156">
        <v>7.78626622027575</v>
      </c>
      <c r="H33" s="156">
        <v>-10.7964190781039</v>
      </c>
    </row>
    <row r="34" spans="1:8" x14ac:dyDescent="0.25">
      <c r="A34" s="157">
        <v>41</v>
      </c>
      <c r="B34" s="157">
        <v>32</v>
      </c>
      <c r="C34" s="160" t="s">
        <v>273</v>
      </c>
      <c r="D34" s="160" t="s">
        <v>280</v>
      </c>
      <c r="E34" s="159">
        <v>5.7794230621905998</v>
      </c>
      <c r="F34" s="158">
        <v>9.6551723778247993</v>
      </c>
      <c r="G34" s="156">
        <v>7.7865641541846298</v>
      </c>
      <c r="H34" s="156">
        <v>-10.7951262222387</v>
      </c>
    </row>
    <row r="35" spans="1:8" x14ac:dyDescent="0.25">
      <c r="A35" s="157">
        <v>42</v>
      </c>
      <c r="B35" s="157">
        <v>33</v>
      </c>
      <c r="C35" s="160" t="s">
        <v>273</v>
      </c>
      <c r="D35" s="160" t="s">
        <v>279</v>
      </c>
      <c r="E35" s="159">
        <v>9.1204072448626192</v>
      </c>
      <c r="F35" s="158">
        <v>21.296551823615999</v>
      </c>
      <c r="G35" s="156">
        <v>7.8004477443562701</v>
      </c>
      <c r="H35" s="156">
        <v>-10.7820182252641</v>
      </c>
    </row>
    <row r="36" spans="1:8" x14ac:dyDescent="0.25">
      <c r="A36" s="157">
        <v>42</v>
      </c>
      <c r="B36" s="157">
        <v>34</v>
      </c>
      <c r="C36" s="160" t="s">
        <v>273</v>
      </c>
      <c r="D36" s="160" t="s">
        <v>279</v>
      </c>
      <c r="E36" s="159">
        <v>9.1204072448626192</v>
      </c>
      <c r="F36" s="158">
        <v>21.296551823615999</v>
      </c>
      <c r="G36" s="156">
        <v>7.7986118222333598</v>
      </c>
      <c r="H36" s="156">
        <v>-10.782473743939899</v>
      </c>
    </row>
    <row r="37" spans="1:8" x14ac:dyDescent="0.25">
      <c r="A37" s="157">
        <v>45</v>
      </c>
      <c r="B37" s="157">
        <v>35</v>
      </c>
      <c r="C37" s="160" t="s">
        <v>273</v>
      </c>
      <c r="D37" s="160" t="s">
        <v>279</v>
      </c>
      <c r="E37" s="159">
        <v>1.79394906930047</v>
      </c>
      <c r="F37" s="158">
        <v>22.5931033492088</v>
      </c>
      <c r="G37" s="156">
        <v>7.7846683622694499</v>
      </c>
      <c r="H37" s="156">
        <v>-10.7779416935483</v>
      </c>
    </row>
    <row r="38" spans="1:8" x14ac:dyDescent="0.25">
      <c r="A38" s="157">
        <v>48</v>
      </c>
      <c r="B38" s="157">
        <v>36</v>
      </c>
      <c r="C38" s="160" t="s">
        <v>273</v>
      </c>
      <c r="D38" s="160" t="s">
        <v>279</v>
      </c>
      <c r="E38" s="159">
        <v>6.71810088188536</v>
      </c>
      <c r="F38" s="158">
        <v>30.593103170394897</v>
      </c>
      <c r="G38" s="156">
        <v>7.7785682439990502</v>
      </c>
      <c r="H38" s="156">
        <v>-10.780887696662701</v>
      </c>
    </row>
    <row r="39" spans="1:8" x14ac:dyDescent="0.25">
      <c r="A39" s="157">
        <v>48</v>
      </c>
      <c r="B39" s="157">
        <v>37</v>
      </c>
      <c r="C39" s="160" t="s">
        <v>273</v>
      </c>
      <c r="D39" s="160" t="s">
        <v>279</v>
      </c>
      <c r="E39" s="159">
        <v>6.71810088188536</v>
      </c>
      <c r="F39" s="158">
        <v>30.593103170394897</v>
      </c>
      <c r="G39" s="156">
        <v>7.7795171674489803</v>
      </c>
      <c r="H39" s="156">
        <v>-10.780513000782699</v>
      </c>
    </row>
    <row r="40" spans="1:8" x14ac:dyDescent="0.25">
      <c r="A40" s="157">
        <v>50</v>
      </c>
      <c r="B40" s="157">
        <v>38</v>
      </c>
      <c r="C40" s="160" t="s">
        <v>273</v>
      </c>
      <c r="D40" s="160" t="s">
        <v>276</v>
      </c>
      <c r="E40" s="159">
        <v>2.7168833388567202</v>
      </c>
      <c r="F40" s="158">
        <v>9.5172412693500998</v>
      </c>
      <c r="G40" s="156">
        <v>7.7608540788840603</v>
      </c>
      <c r="H40" s="156">
        <v>-10.804050238663701</v>
      </c>
    </row>
    <row r="41" spans="1:8" x14ac:dyDescent="0.25">
      <c r="A41" s="157">
        <v>51</v>
      </c>
      <c r="B41" s="157">
        <v>39</v>
      </c>
      <c r="C41" s="160" t="s">
        <v>273</v>
      </c>
      <c r="D41" s="160" t="s">
        <v>276</v>
      </c>
      <c r="E41" s="159">
        <v>6.18351450436327</v>
      </c>
      <c r="F41" s="158">
        <v>21.903447806835199</v>
      </c>
      <c r="G41" s="156">
        <v>7.7543550376465502</v>
      </c>
      <c r="H41" s="156">
        <v>-10.803854306143799</v>
      </c>
    </row>
    <row r="42" spans="1:8" x14ac:dyDescent="0.25">
      <c r="A42" s="157">
        <v>51</v>
      </c>
      <c r="B42" s="157">
        <v>40</v>
      </c>
      <c r="C42" s="160" t="s">
        <v>273</v>
      </c>
      <c r="D42" s="160" t="s">
        <v>276</v>
      </c>
      <c r="E42" s="159">
        <v>6.18351450436327</v>
      </c>
      <c r="F42" s="158">
        <v>21.903447806835199</v>
      </c>
      <c r="G42" s="156">
        <v>7.7547003257178204</v>
      </c>
      <c r="H42" s="156">
        <v>-10.8029802375021</v>
      </c>
    </row>
    <row r="43" spans="1:8" x14ac:dyDescent="0.25">
      <c r="A43" s="157">
        <v>53</v>
      </c>
      <c r="B43" s="157">
        <v>41</v>
      </c>
      <c r="C43" s="160" t="s">
        <v>273</v>
      </c>
      <c r="D43" s="160" t="s">
        <v>278</v>
      </c>
      <c r="E43" s="159">
        <v>4.1342662959218002</v>
      </c>
      <c r="F43" s="158">
        <v>42.924138903617894</v>
      </c>
      <c r="G43" s="156">
        <v>7.7427942156678302</v>
      </c>
      <c r="H43" s="156">
        <v>-10.7974278851259</v>
      </c>
    </row>
    <row r="44" spans="1:8" x14ac:dyDescent="0.25">
      <c r="A44" s="157">
        <v>55</v>
      </c>
      <c r="B44" s="157">
        <v>42</v>
      </c>
      <c r="C44" s="160" t="s">
        <v>273</v>
      </c>
      <c r="D44" s="160" t="s">
        <v>276</v>
      </c>
      <c r="E44" s="159">
        <v>8.2784765592765108</v>
      </c>
      <c r="F44" s="158">
        <v>43.751725554466198</v>
      </c>
      <c r="G44" s="156">
        <v>7.7392596693486597</v>
      </c>
      <c r="H44" s="156">
        <v>-10.8138809149305</v>
      </c>
    </row>
    <row r="45" spans="1:8" x14ac:dyDescent="0.25">
      <c r="A45" s="157">
        <v>55</v>
      </c>
      <c r="B45" s="157">
        <v>43</v>
      </c>
      <c r="C45" s="160" t="s">
        <v>273</v>
      </c>
      <c r="D45" s="160" t="s">
        <v>276</v>
      </c>
      <c r="E45" s="159">
        <v>8.2784765592765108</v>
      </c>
      <c r="F45" s="158">
        <v>43.751725554466198</v>
      </c>
      <c r="G45" s="156">
        <v>7.7371283967692204</v>
      </c>
      <c r="H45" s="156">
        <v>-10.8140765418987</v>
      </c>
    </row>
    <row r="46" spans="1:8" x14ac:dyDescent="0.25">
      <c r="A46" s="157">
        <v>56</v>
      </c>
      <c r="B46" s="157">
        <v>44</v>
      </c>
      <c r="C46" s="160" t="s">
        <v>273</v>
      </c>
      <c r="D46" s="160" t="s">
        <v>277</v>
      </c>
      <c r="E46" s="159">
        <v>4.4629568699803697</v>
      </c>
      <c r="F46" s="158">
        <v>28.441378474235503</v>
      </c>
      <c r="G46" s="156">
        <v>7.7433962064904502</v>
      </c>
      <c r="H46" s="156">
        <v>-10.8229404924943</v>
      </c>
    </row>
    <row r="47" spans="1:8" x14ac:dyDescent="0.25">
      <c r="A47" s="157">
        <v>57</v>
      </c>
      <c r="B47" s="157">
        <v>45</v>
      </c>
      <c r="C47" s="160" t="s">
        <v>273</v>
      </c>
      <c r="D47" s="160" t="s">
        <v>276</v>
      </c>
      <c r="E47" s="159">
        <v>3.6902176304645802</v>
      </c>
      <c r="F47" s="158">
        <v>36.579310894012501</v>
      </c>
      <c r="G47" s="156">
        <v>7.7394112020582897</v>
      </c>
      <c r="H47" s="156">
        <v>-10.8189336201182</v>
      </c>
    </row>
    <row r="48" spans="1:8" x14ac:dyDescent="0.25">
      <c r="A48" s="157">
        <v>58</v>
      </c>
      <c r="B48" s="157">
        <v>46</v>
      </c>
      <c r="C48" s="160" t="s">
        <v>273</v>
      </c>
      <c r="D48" s="160" t="s">
        <v>277</v>
      </c>
      <c r="E48" s="159">
        <v>2.35204825600914</v>
      </c>
      <c r="F48" s="158">
        <v>12.9655167460442</v>
      </c>
      <c r="G48" s="156">
        <v>7.7444396025579696</v>
      </c>
      <c r="H48" s="156">
        <v>-10.820867550865801</v>
      </c>
    </row>
    <row r="49" spans="1:8" x14ac:dyDescent="0.25">
      <c r="A49" s="157">
        <v>59</v>
      </c>
      <c r="B49" s="157">
        <v>47</v>
      </c>
      <c r="C49" s="160" t="s">
        <v>273</v>
      </c>
      <c r="D49" s="160" t="s">
        <v>277</v>
      </c>
      <c r="E49" s="159">
        <v>14.5988477591782</v>
      </c>
      <c r="F49" s="158">
        <v>4.744827747345</v>
      </c>
      <c r="G49" s="156">
        <v>7.74858447453148</v>
      </c>
      <c r="H49" s="156">
        <v>-10.817128878304199</v>
      </c>
    </row>
    <row r="50" spans="1:8" x14ac:dyDescent="0.25">
      <c r="A50" s="157">
        <v>59</v>
      </c>
      <c r="B50" s="157">
        <v>48</v>
      </c>
      <c r="C50" s="160" t="s">
        <v>273</v>
      </c>
      <c r="D50" s="160" t="s">
        <v>277</v>
      </c>
      <c r="E50" s="159">
        <v>14.5988477591782</v>
      </c>
      <c r="F50" s="158">
        <v>4.744827747345</v>
      </c>
      <c r="G50" s="156">
        <v>7.74721338277008</v>
      </c>
      <c r="H50" s="156">
        <v>-10.8178075420744</v>
      </c>
    </row>
    <row r="51" spans="1:8" x14ac:dyDescent="0.25">
      <c r="A51" s="157">
        <v>59</v>
      </c>
      <c r="B51" s="157">
        <v>49</v>
      </c>
      <c r="C51" s="160" t="s">
        <v>273</v>
      </c>
      <c r="D51" s="160" t="s">
        <v>277</v>
      </c>
      <c r="E51" s="159">
        <v>14.5988477591782</v>
      </c>
      <c r="F51" s="158">
        <v>4.744827747345</v>
      </c>
      <c r="G51" s="156">
        <v>7.7477451902134202</v>
      </c>
      <c r="H51" s="156">
        <v>-10.816041648482001</v>
      </c>
    </row>
    <row r="52" spans="1:8" x14ac:dyDescent="0.25">
      <c r="A52" s="157">
        <v>59</v>
      </c>
      <c r="B52" s="157">
        <v>50</v>
      </c>
      <c r="C52" s="160" t="s">
        <v>273</v>
      </c>
      <c r="D52" s="160" t="s">
        <v>277</v>
      </c>
      <c r="E52" s="159">
        <v>14.5988477591782</v>
      </c>
      <c r="F52" s="158">
        <v>4.744827747345</v>
      </c>
      <c r="G52" s="156">
        <v>7.7477817372900004</v>
      </c>
      <c r="H52" s="156">
        <v>-10.8146299767686</v>
      </c>
    </row>
    <row r="53" spans="1:8" x14ac:dyDescent="0.25">
      <c r="A53" s="157">
        <v>61</v>
      </c>
      <c r="B53" s="157">
        <v>51</v>
      </c>
      <c r="C53" s="160" t="s">
        <v>273</v>
      </c>
      <c r="D53" s="160" t="s">
        <v>276</v>
      </c>
      <c r="E53" s="159">
        <v>8.5190276742815403</v>
      </c>
      <c r="F53" s="158">
        <v>12.993103265762301</v>
      </c>
      <c r="G53" s="156">
        <v>7.7509600918655801</v>
      </c>
      <c r="H53" s="156">
        <v>-10.804850957369</v>
      </c>
    </row>
    <row r="54" spans="1:8" x14ac:dyDescent="0.25">
      <c r="A54" s="157">
        <v>61</v>
      </c>
      <c r="B54" s="157">
        <v>52</v>
      </c>
      <c r="C54" s="160" t="s">
        <v>273</v>
      </c>
      <c r="D54" s="160" t="s">
        <v>276</v>
      </c>
      <c r="E54" s="159">
        <v>8.5190276742815403</v>
      </c>
      <c r="F54" s="158">
        <v>12.993103265762301</v>
      </c>
      <c r="G54" s="156">
        <v>7.7502006599359401</v>
      </c>
      <c r="H54" s="156">
        <v>-10.8066203853934</v>
      </c>
    </row>
    <row r="55" spans="1:8" x14ac:dyDescent="0.25">
      <c r="A55" s="157">
        <v>62</v>
      </c>
      <c r="B55" s="157">
        <v>53</v>
      </c>
      <c r="C55" s="160" t="s">
        <v>273</v>
      </c>
      <c r="D55" s="160" t="s">
        <v>275</v>
      </c>
      <c r="E55" s="159">
        <v>12.914881272011399</v>
      </c>
      <c r="F55" s="158">
        <v>2.4275861680508002</v>
      </c>
      <c r="G55" s="156">
        <v>7.7651846924459802</v>
      </c>
      <c r="H55" s="156">
        <v>-10.8241019897174</v>
      </c>
    </row>
    <row r="56" spans="1:8" x14ac:dyDescent="0.25">
      <c r="A56" s="157">
        <v>62</v>
      </c>
      <c r="B56" s="157">
        <v>54</v>
      </c>
      <c r="C56" s="160" t="s">
        <v>273</v>
      </c>
      <c r="D56" s="160" t="s">
        <v>275</v>
      </c>
      <c r="E56" s="159">
        <v>12.914881272011399</v>
      </c>
      <c r="F56" s="158">
        <v>2.4275861680508002</v>
      </c>
      <c r="G56" s="156">
        <v>7.7650151725844596</v>
      </c>
      <c r="H56" s="156">
        <v>-10.8230524625515</v>
      </c>
    </row>
    <row r="57" spans="1:8" x14ac:dyDescent="0.25">
      <c r="A57" s="157">
        <v>62</v>
      </c>
      <c r="B57" s="157">
        <v>55</v>
      </c>
      <c r="C57" s="160" t="s">
        <v>273</v>
      </c>
      <c r="D57" s="160" t="s">
        <v>275</v>
      </c>
      <c r="E57" s="159">
        <v>12.914881272011399</v>
      </c>
      <c r="F57" s="158">
        <v>2.4275861680508002</v>
      </c>
      <c r="G57" s="156">
        <v>7.7635165811030804</v>
      </c>
      <c r="H57" s="156">
        <v>-10.8221404763602</v>
      </c>
    </row>
    <row r="58" spans="1:8" x14ac:dyDescent="0.25">
      <c r="A58" s="157">
        <v>62</v>
      </c>
      <c r="B58" s="157">
        <v>56</v>
      </c>
      <c r="C58" s="160" t="s">
        <v>273</v>
      </c>
      <c r="D58" s="160" t="s">
        <v>275</v>
      </c>
      <c r="E58" s="159">
        <v>12.914881272011399</v>
      </c>
      <c r="F58" s="158">
        <v>2.4275861680508002</v>
      </c>
      <c r="G58" s="156">
        <v>7.7644378712177602</v>
      </c>
      <c r="H58" s="156">
        <v>-10.822094806229501</v>
      </c>
    </row>
    <row r="59" spans="1:8" x14ac:dyDescent="0.25">
      <c r="A59" s="157">
        <v>63</v>
      </c>
      <c r="B59" s="157">
        <v>57</v>
      </c>
      <c r="C59" s="160" t="s">
        <v>273</v>
      </c>
      <c r="D59" s="160" t="s">
        <v>274</v>
      </c>
      <c r="E59" s="159">
        <v>41.5530500973858</v>
      </c>
      <c r="F59" s="158">
        <v>2.0689655095338999</v>
      </c>
      <c r="G59" s="156">
        <v>7.7584057769117001</v>
      </c>
      <c r="H59" s="156">
        <v>-10.8315792465285</v>
      </c>
    </row>
    <row r="60" spans="1:8" x14ac:dyDescent="0.25">
      <c r="A60" s="157">
        <v>63</v>
      </c>
      <c r="B60" s="157">
        <v>58</v>
      </c>
      <c r="C60" s="160" t="s">
        <v>273</v>
      </c>
      <c r="D60" s="160" t="s">
        <v>274</v>
      </c>
      <c r="E60" s="159">
        <v>41.5530500973858</v>
      </c>
      <c r="F60" s="158">
        <v>2.0689655095338999</v>
      </c>
      <c r="G60" s="156">
        <v>7.7588176980709198</v>
      </c>
      <c r="H60" s="156">
        <v>-10.834059009537301</v>
      </c>
    </row>
    <row r="61" spans="1:8" x14ac:dyDescent="0.25">
      <c r="A61" s="157">
        <v>63</v>
      </c>
      <c r="B61" s="157">
        <v>59</v>
      </c>
      <c r="C61" s="160" t="s">
        <v>273</v>
      </c>
      <c r="D61" s="160" t="s">
        <v>274</v>
      </c>
      <c r="E61" s="159">
        <v>41.5530500973858</v>
      </c>
      <c r="F61" s="158">
        <v>2.0689655095338999</v>
      </c>
      <c r="G61" s="156">
        <v>7.7632507864761404</v>
      </c>
      <c r="H61" s="156">
        <v>-10.8316164820659</v>
      </c>
    </row>
    <row r="62" spans="1:8" x14ac:dyDescent="0.25">
      <c r="A62" s="157">
        <v>63</v>
      </c>
      <c r="B62" s="157">
        <v>60</v>
      </c>
      <c r="C62" s="160" t="s">
        <v>273</v>
      </c>
      <c r="D62" s="160" t="s">
        <v>274</v>
      </c>
      <c r="E62" s="159">
        <v>41.5530500973858</v>
      </c>
      <c r="F62" s="158">
        <v>2.0689655095338999</v>
      </c>
      <c r="G62" s="156">
        <v>7.7610774201497703</v>
      </c>
      <c r="H62" s="156">
        <v>-10.835699860106001</v>
      </c>
    </row>
    <row r="63" spans="1:8" x14ac:dyDescent="0.25">
      <c r="A63" s="157">
        <v>64</v>
      </c>
      <c r="B63" s="157">
        <v>61</v>
      </c>
      <c r="C63" s="160" t="s">
        <v>273</v>
      </c>
      <c r="D63" s="160" t="s">
        <v>272</v>
      </c>
      <c r="E63" s="159">
        <v>4.9335317032262704</v>
      </c>
      <c r="F63" s="158">
        <v>23.1448277831078</v>
      </c>
      <c r="G63" s="156">
        <v>7.7446342326968196</v>
      </c>
      <c r="H63" s="156">
        <v>-10.8425043765409</v>
      </c>
    </row>
    <row r="64" spans="1:8" x14ac:dyDescent="0.25">
      <c r="A64" s="157">
        <v>65</v>
      </c>
      <c r="B64" s="157">
        <v>62</v>
      </c>
      <c r="C64" s="160" t="s">
        <v>273</v>
      </c>
      <c r="D64" s="160" t="s">
        <v>272</v>
      </c>
      <c r="E64" s="159">
        <v>24.979904533806501</v>
      </c>
      <c r="F64" s="158">
        <v>0.91034481301899994</v>
      </c>
      <c r="G64" s="156">
        <v>7.7549829484202801</v>
      </c>
      <c r="H64" s="156">
        <v>-10.8421449738481</v>
      </c>
    </row>
    <row r="65" spans="1:8" x14ac:dyDescent="0.25">
      <c r="A65" s="157">
        <v>65</v>
      </c>
      <c r="B65" s="157">
        <v>63</v>
      </c>
      <c r="C65" s="160" t="s">
        <v>273</v>
      </c>
      <c r="D65" s="160" t="s">
        <v>272</v>
      </c>
      <c r="E65" s="159">
        <v>24.979904533806501</v>
      </c>
      <c r="F65" s="158">
        <v>0.91034481301899994</v>
      </c>
      <c r="G65" s="156">
        <v>7.7509669195211099</v>
      </c>
      <c r="H65" s="156">
        <v>-10.8431790929393</v>
      </c>
    </row>
    <row r="66" spans="1:8" x14ac:dyDescent="0.25">
      <c r="A66" s="157">
        <v>65</v>
      </c>
      <c r="B66" s="157">
        <v>64</v>
      </c>
      <c r="C66" s="160" t="s">
        <v>273</v>
      </c>
      <c r="D66" s="160" t="s">
        <v>272</v>
      </c>
      <c r="E66" s="159">
        <v>24.979904533806501</v>
      </c>
      <c r="F66" s="158">
        <v>0.91034481301899994</v>
      </c>
      <c r="G66" s="156">
        <v>7.7570005755824196</v>
      </c>
      <c r="H66" s="156">
        <v>-10.842067378144</v>
      </c>
    </row>
    <row r="67" spans="1:8" x14ac:dyDescent="0.25">
      <c r="A67" s="157">
        <v>65</v>
      </c>
      <c r="B67" s="157">
        <v>65</v>
      </c>
      <c r="C67" s="160" t="s">
        <v>273</v>
      </c>
      <c r="D67" s="160" t="s">
        <v>272</v>
      </c>
      <c r="E67" s="159">
        <v>24.979904533806501</v>
      </c>
      <c r="F67" s="158">
        <v>0.91034481301899994</v>
      </c>
      <c r="G67" s="156">
        <v>7.7502286771162003</v>
      </c>
      <c r="H67" s="156">
        <v>-10.843513290806101</v>
      </c>
    </row>
    <row r="68" spans="1:8" x14ac:dyDescent="0.25">
      <c r="A68" s="157">
        <v>68</v>
      </c>
      <c r="B68" s="157">
        <v>66</v>
      </c>
      <c r="C68" s="160" t="s">
        <v>261</v>
      </c>
      <c r="D68" s="160" t="s">
        <v>270</v>
      </c>
      <c r="E68" s="159">
        <v>7.3496099654756</v>
      </c>
      <c r="F68" s="158">
        <v>0.71724136359989998</v>
      </c>
      <c r="G68" s="156">
        <v>7.7293394838328702</v>
      </c>
      <c r="H68" s="156">
        <v>-10.9344467186264</v>
      </c>
    </row>
    <row r="69" spans="1:8" x14ac:dyDescent="0.25">
      <c r="A69" s="157">
        <v>68</v>
      </c>
      <c r="B69" s="157">
        <v>67</v>
      </c>
      <c r="C69" s="160" t="s">
        <v>261</v>
      </c>
      <c r="D69" s="160" t="s">
        <v>270</v>
      </c>
      <c r="E69" s="159">
        <v>7.3496099654756</v>
      </c>
      <c r="F69" s="158">
        <v>0.71724136359989998</v>
      </c>
      <c r="G69" s="156">
        <v>7.7284618918567398</v>
      </c>
      <c r="H69" s="156">
        <v>-10.933605284612501</v>
      </c>
    </row>
    <row r="70" spans="1:8" x14ac:dyDescent="0.25">
      <c r="A70" s="157">
        <v>71</v>
      </c>
      <c r="B70" s="157">
        <v>68</v>
      </c>
      <c r="C70" s="160" t="s">
        <v>261</v>
      </c>
      <c r="D70" s="160" t="s">
        <v>270</v>
      </c>
      <c r="E70" s="159">
        <v>2.8136924160796202</v>
      </c>
      <c r="F70" s="158">
        <v>1.0482758283614999</v>
      </c>
      <c r="G70" s="156">
        <v>7.7222652479555398</v>
      </c>
      <c r="H70" s="156">
        <v>-10.937778592612</v>
      </c>
    </row>
    <row r="71" spans="1:8" x14ac:dyDescent="0.25">
      <c r="A71" s="157">
        <v>72</v>
      </c>
      <c r="B71" s="157">
        <v>69</v>
      </c>
      <c r="C71" s="160" t="s">
        <v>261</v>
      </c>
      <c r="D71" s="160" t="s">
        <v>263</v>
      </c>
      <c r="E71" s="159">
        <v>17.733600382772401</v>
      </c>
      <c r="F71" s="158">
        <v>9.2689655721188</v>
      </c>
      <c r="G71" s="156">
        <v>7.6949626509777902</v>
      </c>
      <c r="H71" s="156">
        <v>-10.985357542340299</v>
      </c>
    </row>
    <row r="72" spans="1:8" x14ac:dyDescent="0.25">
      <c r="A72" s="157">
        <v>72</v>
      </c>
      <c r="B72" s="157">
        <v>70</v>
      </c>
      <c r="C72" s="160" t="s">
        <v>261</v>
      </c>
      <c r="D72" s="160" t="s">
        <v>263</v>
      </c>
      <c r="E72" s="159">
        <v>17.733600382772401</v>
      </c>
      <c r="F72" s="158">
        <v>9.2689655721188</v>
      </c>
      <c r="G72" s="156">
        <v>7.6974297528183202</v>
      </c>
      <c r="H72" s="156">
        <v>-10.9834407828683</v>
      </c>
    </row>
    <row r="73" spans="1:8" x14ac:dyDescent="0.25">
      <c r="A73" s="157">
        <v>72</v>
      </c>
      <c r="B73" s="157">
        <v>71</v>
      </c>
      <c r="C73" s="160" t="s">
        <v>261</v>
      </c>
      <c r="D73" s="160" t="s">
        <v>263</v>
      </c>
      <c r="E73" s="159">
        <v>17.733600382772401</v>
      </c>
      <c r="F73" s="158">
        <v>9.2689655721188</v>
      </c>
      <c r="G73" s="156">
        <v>7.6989151690203297</v>
      </c>
      <c r="H73" s="156">
        <v>-10.9835971877914</v>
      </c>
    </row>
    <row r="74" spans="1:8" x14ac:dyDescent="0.25">
      <c r="A74" s="157">
        <v>72</v>
      </c>
      <c r="B74" s="157">
        <v>72</v>
      </c>
      <c r="C74" s="160" t="s">
        <v>261</v>
      </c>
      <c r="D74" s="160" t="s">
        <v>263</v>
      </c>
      <c r="E74" s="159">
        <v>17.733600382772401</v>
      </c>
      <c r="F74" s="158">
        <v>9.2689655721188</v>
      </c>
      <c r="G74" s="156">
        <v>7.6963137863425404</v>
      </c>
      <c r="H74" s="156">
        <v>-10.9844111994169</v>
      </c>
    </row>
    <row r="75" spans="1:8" x14ac:dyDescent="0.25">
      <c r="A75" s="157">
        <v>76</v>
      </c>
      <c r="B75" s="157">
        <v>73</v>
      </c>
      <c r="C75" s="160" t="s">
        <v>261</v>
      </c>
      <c r="D75" s="160" t="s">
        <v>263</v>
      </c>
      <c r="E75" s="159">
        <v>6.8290567288999</v>
      </c>
      <c r="F75" s="158">
        <v>2.3172413930297</v>
      </c>
      <c r="G75" s="156">
        <v>7.6849531566810496</v>
      </c>
      <c r="H75" s="156">
        <v>-10.98772444361</v>
      </c>
    </row>
    <row r="76" spans="1:8" x14ac:dyDescent="0.25">
      <c r="A76" s="157">
        <v>76</v>
      </c>
      <c r="B76" s="157">
        <v>74</v>
      </c>
      <c r="C76" s="160" t="s">
        <v>261</v>
      </c>
      <c r="D76" s="160" t="s">
        <v>263</v>
      </c>
      <c r="E76" s="159">
        <v>6.8290567288999</v>
      </c>
      <c r="F76" s="158">
        <v>2.3172413930297</v>
      </c>
      <c r="G76" s="156">
        <v>7.6864739481774498</v>
      </c>
      <c r="H76" s="156">
        <v>-10.987358492416501</v>
      </c>
    </row>
    <row r="77" spans="1:8" x14ac:dyDescent="0.25">
      <c r="A77" s="157">
        <v>77</v>
      </c>
      <c r="B77" s="157">
        <v>75</v>
      </c>
      <c r="C77" s="160" t="s">
        <v>261</v>
      </c>
      <c r="D77" s="160" t="s">
        <v>263</v>
      </c>
      <c r="E77" s="159">
        <v>5.01918167483276</v>
      </c>
      <c r="F77" s="158">
        <v>6.4275860786438006</v>
      </c>
      <c r="G77" s="156">
        <v>7.6798149534193501</v>
      </c>
      <c r="H77" s="156">
        <v>-10.9923940686341</v>
      </c>
    </row>
    <row r="78" spans="1:8" x14ac:dyDescent="0.25">
      <c r="A78" s="157">
        <v>77</v>
      </c>
      <c r="B78" s="157">
        <v>76</v>
      </c>
      <c r="C78" s="160" t="s">
        <v>261</v>
      </c>
      <c r="D78" s="160" t="s">
        <v>263</v>
      </c>
      <c r="E78" s="159">
        <v>5.01918167483276</v>
      </c>
      <c r="F78" s="158">
        <v>6.4275860786438006</v>
      </c>
      <c r="G78" s="156">
        <v>7.6787186960207396</v>
      </c>
      <c r="H78" s="156">
        <v>-10.9927511733123</v>
      </c>
    </row>
    <row r="79" spans="1:8" x14ac:dyDescent="0.25">
      <c r="A79" s="157">
        <v>78</v>
      </c>
      <c r="B79" s="157">
        <v>77</v>
      </c>
      <c r="C79" s="160" t="s">
        <v>261</v>
      </c>
      <c r="D79" s="160" t="s">
        <v>263</v>
      </c>
      <c r="E79" s="159">
        <v>12.497736902207601</v>
      </c>
      <c r="F79" s="158">
        <v>9.7655169665813002</v>
      </c>
      <c r="G79" s="156">
        <v>7.6739899443471202</v>
      </c>
      <c r="H79" s="156">
        <v>-10.9955100023434</v>
      </c>
    </row>
    <row r="80" spans="1:8" x14ac:dyDescent="0.25">
      <c r="A80" s="157">
        <v>78</v>
      </c>
      <c r="B80" s="157">
        <v>78</v>
      </c>
      <c r="C80" s="160" t="s">
        <v>261</v>
      </c>
      <c r="D80" s="160" t="s">
        <v>263</v>
      </c>
      <c r="E80" s="159">
        <v>12.497736902207601</v>
      </c>
      <c r="F80" s="158">
        <v>9.7655169665813002</v>
      </c>
      <c r="G80" s="156">
        <v>7.6743385639754997</v>
      </c>
      <c r="H80" s="156">
        <v>-10.994534473888899</v>
      </c>
    </row>
    <row r="81" spans="1:8" x14ac:dyDescent="0.25">
      <c r="A81" s="157">
        <v>78</v>
      </c>
      <c r="B81" s="157">
        <v>79</v>
      </c>
      <c r="C81" s="160" t="s">
        <v>261</v>
      </c>
      <c r="D81" s="160" t="s">
        <v>263</v>
      </c>
      <c r="E81" s="159">
        <v>12.497736902207601</v>
      </c>
      <c r="F81" s="158">
        <v>9.7655169665813002</v>
      </c>
      <c r="G81" s="156">
        <v>7.6753968855704002</v>
      </c>
      <c r="H81" s="156">
        <v>-10.9938324644173</v>
      </c>
    </row>
    <row r="82" spans="1:8" x14ac:dyDescent="0.25">
      <c r="A82" s="157">
        <v>78</v>
      </c>
      <c r="B82" s="157">
        <v>80</v>
      </c>
      <c r="C82" s="160" t="s">
        <v>261</v>
      </c>
      <c r="D82" s="160" t="s">
        <v>263</v>
      </c>
      <c r="E82" s="159">
        <v>12.497736902207601</v>
      </c>
      <c r="F82" s="158">
        <v>9.7655169665813002</v>
      </c>
      <c r="G82" s="156">
        <v>7.6756465433448904</v>
      </c>
      <c r="H82" s="156">
        <v>-10.995452409924299</v>
      </c>
    </row>
    <row r="83" spans="1:8" x14ac:dyDescent="0.25">
      <c r="A83" s="157">
        <v>81</v>
      </c>
      <c r="B83" s="157">
        <v>81</v>
      </c>
      <c r="C83" s="160" t="s">
        <v>261</v>
      </c>
      <c r="D83" s="160" t="s">
        <v>270</v>
      </c>
      <c r="E83" s="159">
        <v>4.9302264095142503</v>
      </c>
      <c r="F83" s="158">
        <v>3.3655174076557</v>
      </c>
      <c r="G83" s="156">
        <v>7.7230983865886902</v>
      </c>
      <c r="H83" s="156">
        <v>-10.9477202242134</v>
      </c>
    </row>
    <row r="84" spans="1:8" x14ac:dyDescent="0.25">
      <c r="A84" s="157">
        <v>85</v>
      </c>
      <c r="B84" s="157">
        <v>82</v>
      </c>
      <c r="C84" s="160" t="s">
        <v>261</v>
      </c>
      <c r="D84" s="160" t="s">
        <v>271</v>
      </c>
      <c r="E84" s="159">
        <v>9.6261705420169008</v>
      </c>
      <c r="F84" s="158">
        <v>2.7862068265676001</v>
      </c>
      <c r="G84" s="156">
        <v>7.7582295285854599</v>
      </c>
      <c r="H84" s="156">
        <v>-10.9312483029681</v>
      </c>
    </row>
    <row r="85" spans="1:8" x14ac:dyDescent="0.25">
      <c r="A85" s="157">
        <v>85</v>
      </c>
      <c r="B85" s="157">
        <v>83</v>
      </c>
      <c r="C85" s="160" t="s">
        <v>261</v>
      </c>
      <c r="D85" s="160" t="s">
        <v>271</v>
      </c>
      <c r="E85" s="159">
        <v>9.6261705420169008</v>
      </c>
      <c r="F85" s="158">
        <v>2.7862068265676001</v>
      </c>
      <c r="G85" s="156">
        <v>7.7584073710348598</v>
      </c>
      <c r="H85" s="156">
        <v>-10.934430691661101</v>
      </c>
    </row>
    <row r="86" spans="1:8" x14ac:dyDescent="0.25">
      <c r="A86" s="157">
        <v>88</v>
      </c>
      <c r="B86" s="157">
        <v>84</v>
      </c>
      <c r="C86" s="160" t="s">
        <v>261</v>
      </c>
      <c r="D86" s="160" t="s">
        <v>270</v>
      </c>
      <c r="E86" s="159">
        <v>2.4253229227742201</v>
      </c>
      <c r="F86" s="158">
        <v>1.4344827271998</v>
      </c>
      <c r="G86" s="156">
        <v>7.7256777872729003</v>
      </c>
      <c r="H86" s="156">
        <v>-10.927688278811299</v>
      </c>
    </row>
    <row r="87" spans="1:8" x14ac:dyDescent="0.25">
      <c r="A87" s="157">
        <v>91</v>
      </c>
      <c r="B87" s="157">
        <v>85</v>
      </c>
      <c r="C87" s="160" t="s">
        <v>261</v>
      </c>
      <c r="D87" s="160" t="s">
        <v>263</v>
      </c>
      <c r="E87" s="159">
        <v>11.4168143554118</v>
      </c>
      <c r="F87" s="158">
        <v>5.3793102502823</v>
      </c>
      <c r="G87" s="156">
        <v>7.6999609394816</v>
      </c>
      <c r="H87" s="156">
        <v>-10.988076524477099</v>
      </c>
    </row>
    <row r="88" spans="1:8" x14ac:dyDescent="0.25">
      <c r="A88" s="157">
        <v>91</v>
      </c>
      <c r="B88" s="157">
        <v>86</v>
      </c>
      <c r="C88" s="160" t="s">
        <v>261</v>
      </c>
      <c r="D88" s="160" t="s">
        <v>263</v>
      </c>
      <c r="E88" s="159">
        <v>11.4168143554118</v>
      </c>
      <c r="F88" s="158">
        <v>5.3793102502823</v>
      </c>
      <c r="G88" s="156">
        <v>7.7005656626122096</v>
      </c>
      <c r="H88" s="156">
        <v>-10.9893310325158</v>
      </c>
    </row>
    <row r="89" spans="1:8" x14ac:dyDescent="0.25">
      <c r="A89" s="157">
        <v>91</v>
      </c>
      <c r="B89" s="157">
        <v>87</v>
      </c>
      <c r="C89" s="160" t="s">
        <v>261</v>
      </c>
      <c r="D89" s="160" t="s">
        <v>263</v>
      </c>
      <c r="E89" s="159">
        <v>11.4168143554118</v>
      </c>
      <c r="F89" s="158">
        <v>5.3793102502823</v>
      </c>
      <c r="G89" s="156">
        <v>7.70022566878602</v>
      </c>
      <c r="H89" s="156">
        <v>-10.991705593906</v>
      </c>
    </row>
    <row r="90" spans="1:8" x14ac:dyDescent="0.25">
      <c r="A90" s="157">
        <v>91</v>
      </c>
      <c r="B90" s="157">
        <v>88</v>
      </c>
      <c r="C90" s="160" t="s">
        <v>261</v>
      </c>
      <c r="D90" s="160" t="s">
        <v>263</v>
      </c>
      <c r="E90" s="159">
        <v>11.4168143554118</v>
      </c>
      <c r="F90" s="158">
        <v>5.3793102502823</v>
      </c>
      <c r="G90" s="156">
        <v>7.7016647278004697</v>
      </c>
      <c r="H90" s="156">
        <v>-10.9889631957638</v>
      </c>
    </row>
    <row r="91" spans="1:8" x14ac:dyDescent="0.25">
      <c r="A91" s="157">
        <v>93</v>
      </c>
      <c r="B91" s="157">
        <v>89</v>
      </c>
      <c r="C91" s="160" t="s">
        <v>261</v>
      </c>
      <c r="D91" s="160" t="s">
        <v>260</v>
      </c>
      <c r="E91" s="159">
        <v>5.2899762165419304</v>
      </c>
      <c r="F91" s="158">
        <v>2.2344827651978001</v>
      </c>
      <c r="G91" s="156">
        <v>7.6977384615946596</v>
      </c>
      <c r="H91" s="156">
        <v>-10.9980104027441</v>
      </c>
    </row>
    <row r="92" spans="1:8" x14ac:dyDescent="0.25">
      <c r="A92" s="157">
        <v>93</v>
      </c>
      <c r="B92" s="157">
        <v>90</v>
      </c>
      <c r="C92" s="160" t="s">
        <v>261</v>
      </c>
      <c r="D92" s="160" t="s">
        <v>260</v>
      </c>
      <c r="E92" s="159">
        <v>5.2899762165419304</v>
      </c>
      <c r="F92" s="158">
        <v>2.2344827651978001</v>
      </c>
      <c r="G92" s="156">
        <v>7.6972640301734598</v>
      </c>
      <c r="H92" s="156">
        <v>-10.9986757385025</v>
      </c>
    </row>
    <row r="93" spans="1:8" x14ac:dyDescent="0.25">
      <c r="A93" s="157">
        <v>94</v>
      </c>
      <c r="B93" s="157">
        <v>91</v>
      </c>
      <c r="C93" s="160" t="s">
        <v>261</v>
      </c>
      <c r="D93" s="160" t="s">
        <v>262</v>
      </c>
      <c r="E93" s="159">
        <v>10.2131855823979</v>
      </c>
      <c r="F93" s="158">
        <v>4.8275861889123997</v>
      </c>
      <c r="G93" s="156">
        <v>7.6669745652606798</v>
      </c>
      <c r="H93" s="156">
        <v>-11.0084740135716</v>
      </c>
    </row>
    <row r="94" spans="1:8" x14ac:dyDescent="0.25">
      <c r="A94" s="157">
        <v>94</v>
      </c>
      <c r="B94" s="157">
        <v>92</v>
      </c>
      <c r="C94" s="160" t="s">
        <v>261</v>
      </c>
      <c r="D94" s="160" t="s">
        <v>262</v>
      </c>
      <c r="E94" s="159">
        <v>10.2131855823979</v>
      </c>
      <c r="F94" s="158">
        <v>4.8275861889123997</v>
      </c>
      <c r="G94" s="156">
        <v>7.6679800406035001</v>
      </c>
      <c r="H94" s="156">
        <v>-11.0103212982537</v>
      </c>
    </row>
    <row r="95" spans="1:8" x14ac:dyDescent="0.25">
      <c r="A95" s="157">
        <v>94</v>
      </c>
      <c r="B95" s="157">
        <v>93</v>
      </c>
      <c r="C95" s="160" t="s">
        <v>261</v>
      </c>
      <c r="D95" s="160" t="s">
        <v>262</v>
      </c>
      <c r="E95" s="159">
        <v>10.2131855823979</v>
      </c>
      <c r="F95" s="158">
        <v>4.8275861889123997</v>
      </c>
      <c r="G95" s="156">
        <v>7.6663503934810899</v>
      </c>
      <c r="H95" s="156">
        <v>-11.0078892219813</v>
      </c>
    </row>
    <row r="96" spans="1:8" x14ac:dyDescent="0.25">
      <c r="A96" s="157">
        <v>94</v>
      </c>
      <c r="B96" s="157">
        <v>94</v>
      </c>
      <c r="C96" s="160" t="s">
        <v>261</v>
      </c>
      <c r="D96" s="160" t="s">
        <v>262</v>
      </c>
      <c r="E96" s="159">
        <v>10.2131855823979</v>
      </c>
      <c r="F96" s="158">
        <v>4.8275861889123997</v>
      </c>
      <c r="G96" s="156">
        <v>7.6666065260776302</v>
      </c>
      <c r="H96" s="156">
        <v>-11.0099528270734</v>
      </c>
    </row>
    <row r="97" spans="1:8" x14ac:dyDescent="0.25">
      <c r="A97" s="157">
        <v>95</v>
      </c>
      <c r="B97" s="157">
        <v>95</v>
      </c>
      <c r="C97" s="160" t="s">
        <v>261</v>
      </c>
      <c r="D97" s="160" t="s">
        <v>263</v>
      </c>
      <c r="E97" s="159">
        <v>4.5616984930103603</v>
      </c>
      <c r="F97" s="158">
        <v>23.834483325481401</v>
      </c>
      <c r="G97" s="156">
        <v>7.6748177340898103</v>
      </c>
      <c r="H97" s="156">
        <v>-10.970787421529501</v>
      </c>
    </row>
    <row r="98" spans="1:8" x14ac:dyDescent="0.25">
      <c r="A98" s="157">
        <v>96</v>
      </c>
      <c r="B98" s="157">
        <v>96</v>
      </c>
      <c r="C98" s="160" t="s">
        <v>261</v>
      </c>
      <c r="D98" s="160" t="s">
        <v>263</v>
      </c>
      <c r="E98" s="159">
        <v>3.4363990485800402</v>
      </c>
      <c r="F98" s="158">
        <v>11.586207151412999</v>
      </c>
      <c r="G98" s="156">
        <v>7.6788865040353604</v>
      </c>
      <c r="H98" s="156">
        <v>-10.968654084286699</v>
      </c>
    </row>
    <row r="99" spans="1:8" x14ac:dyDescent="0.25">
      <c r="A99" s="157">
        <v>98</v>
      </c>
      <c r="B99" s="157">
        <v>97</v>
      </c>
      <c r="C99" s="160" t="s">
        <v>261</v>
      </c>
      <c r="D99" s="160" t="s">
        <v>263</v>
      </c>
      <c r="E99" s="159">
        <v>2.3751924429617102</v>
      </c>
      <c r="F99" s="158">
        <v>5.9586208313703999</v>
      </c>
      <c r="G99" s="156">
        <v>7.6859661341612604</v>
      </c>
      <c r="H99" s="156">
        <v>-10.9592984790419</v>
      </c>
    </row>
    <row r="100" spans="1:8" x14ac:dyDescent="0.25">
      <c r="A100" s="157">
        <v>102</v>
      </c>
      <c r="B100" s="157">
        <v>98</v>
      </c>
      <c r="C100" s="160" t="s">
        <v>261</v>
      </c>
      <c r="D100" s="160" t="s">
        <v>260</v>
      </c>
      <c r="E100" s="159">
        <v>6.9335041959475703</v>
      </c>
      <c r="F100" s="158">
        <v>3.4758619964123003</v>
      </c>
      <c r="G100" s="156">
        <v>7.6858463414305698</v>
      </c>
      <c r="H100" s="156">
        <v>-11.0071201784457</v>
      </c>
    </row>
    <row r="101" spans="1:8" x14ac:dyDescent="0.25">
      <c r="A101" s="157">
        <v>102</v>
      </c>
      <c r="B101" s="157">
        <v>99</v>
      </c>
      <c r="C101" s="160" t="s">
        <v>261</v>
      </c>
      <c r="D101" s="160" t="s">
        <v>260</v>
      </c>
      <c r="E101" s="159">
        <v>6.9335041959475703</v>
      </c>
      <c r="F101" s="158">
        <v>3.4758619964123003</v>
      </c>
      <c r="G101" s="156">
        <v>7.68373970301952</v>
      </c>
      <c r="H101" s="156">
        <v>-11.0084545345366</v>
      </c>
    </row>
    <row r="102" spans="1:8" x14ac:dyDescent="0.25">
      <c r="A102" s="157">
        <v>103</v>
      </c>
      <c r="B102" s="157">
        <v>100</v>
      </c>
      <c r="C102" s="160" t="s">
        <v>261</v>
      </c>
      <c r="D102" s="160" t="s">
        <v>260</v>
      </c>
      <c r="E102" s="159">
        <v>62.224251091144701</v>
      </c>
      <c r="F102" s="158">
        <v>5.9034481644630006</v>
      </c>
      <c r="G102" s="156">
        <v>7.6814787061856498</v>
      </c>
      <c r="H102" s="156">
        <v>-11.003660115333</v>
      </c>
    </row>
    <row r="103" spans="1:8" x14ac:dyDescent="0.25">
      <c r="A103" s="157">
        <v>103</v>
      </c>
      <c r="B103" s="157">
        <v>101</v>
      </c>
      <c r="C103" s="160" t="s">
        <v>261</v>
      </c>
      <c r="D103" s="160" t="s">
        <v>260</v>
      </c>
      <c r="E103" s="159">
        <v>62.224251091144701</v>
      </c>
      <c r="F103" s="158">
        <v>5.9034481644630006</v>
      </c>
      <c r="G103" s="156">
        <v>7.6817533574850003</v>
      </c>
      <c r="H103" s="156">
        <v>-10.996042658866701</v>
      </c>
    </row>
    <row r="104" spans="1:8" x14ac:dyDescent="0.25">
      <c r="A104" s="157">
        <v>103</v>
      </c>
      <c r="B104" s="157">
        <v>102</v>
      </c>
      <c r="C104" s="160" t="s">
        <v>261</v>
      </c>
      <c r="D104" s="160" t="s">
        <v>260</v>
      </c>
      <c r="E104" s="159">
        <v>62.224251091144701</v>
      </c>
      <c r="F104" s="158">
        <v>5.9034481644630006</v>
      </c>
      <c r="G104" s="156">
        <v>7.6794122613991904</v>
      </c>
      <c r="H104" s="156">
        <v>-10.9982921267989</v>
      </c>
    </row>
    <row r="105" spans="1:8" x14ac:dyDescent="0.25">
      <c r="A105" s="157">
        <v>103</v>
      </c>
      <c r="B105" s="157">
        <v>103</v>
      </c>
      <c r="C105" s="160" t="s">
        <v>261</v>
      </c>
      <c r="D105" s="160" t="s">
        <v>260</v>
      </c>
      <c r="E105" s="159">
        <v>62.224251091144701</v>
      </c>
      <c r="F105" s="158">
        <v>5.9034481644630006</v>
      </c>
      <c r="G105" s="156">
        <v>7.6810103741476299</v>
      </c>
      <c r="H105" s="156">
        <v>-11.0002255126113</v>
      </c>
    </row>
    <row r="106" spans="1:8" x14ac:dyDescent="0.25">
      <c r="A106" s="157">
        <v>104</v>
      </c>
      <c r="B106" s="157">
        <v>104</v>
      </c>
      <c r="C106" s="160" t="s">
        <v>261</v>
      </c>
      <c r="D106" s="160" t="s">
        <v>263</v>
      </c>
      <c r="E106" s="159">
        <v>4.1541985584639001</v>
      </c>
      <c r="F106" s="158">
        <v>14.1793102025986</v>
      </c>
      <c r="G106" s="156">
        <v>7.6900444151125997</v>
      </c>
      <c r="H106" s="156">
        <v>-10.9731514303671</v>
      </c>
    </row>
    <row r="107" spans="1:8" x14ac:dyDescent="0.25">
      <c r="A107" s="157">
        <v>105</v>
      </c>
      <c r="B107" s="157">
        <v>105</v>
      </c>
      <c r="C107" s="160" t="s">
        <v>261</v>
      </c>
      <c r="D107" s="160" t="s">
        <v>263</v>
      </c>
      <c r="E107" s="159">
        <v>7.3960569621729704</v>
      </c>
      <c r="F107" s="158">
        <v>7.3931030929088992</v>
      </c>
      <c r="G107" s="156">
        <v>7.6868422326062502</v>
      </c>
      <c r="H107" s="156">
        <v>-10.9756243246055</v>
      </c>
    </row>
    <row r="108" spans="1:8" x14ac:dyDescent="0.25">
      <c r="A108" s="157">
        <v>105</v>
      </c>
      <c r="B108" s="157">
        <v>106</v>
      </c>
      <c r="C108" s="160" t="s">
        <v>261</v>
      </c>
      <c r="D108" s="160" t="s">
        <v>263</v>
      </c>
      <c r="E108" s="159">
        <v>7.3960569621729704</v>
      </c>
      <c r="F108" s="158">
        <v>7.3931030929088992</v>
      </c>
      <c r="G108" s="156">
        <v>7.6868387123309896</v>
      </c>
      <c r="H108" s="156">
        <v>-10.9734291447076</v>
      </c>
    </row>
    <row r="109" spans="1:8" x14ac:dyDescent="0.25">
      <c r="A109" s="157">
        <v>106</v>
      </c>
      <c r="B109" s="157">
        <v>107</v>
      </c>
      <c r="C109" s="160" t="s">
        <v>261</v>
      </c>
      <c r="D109" s="160" t="s">
        <v>262</v>
      </c>
      <c r="E109" s="159">
        <v>4.1313751641977596</v>
      </c>
      <c r="F109" s="158">
        <v>2.1517241373657998</v>
      </c>
      <c r="G109" s="156">
        <v>7.6619942467521103</v>
      </c>
      <c r="H109" s="156">
        <v>-11.0184612875703</v>
      </c>
    </row>
    <row r="110" spans="1:8" x14ac:dyDescent="0.25">
      <c r="A110" s="157">
        <v>111</v>
      </c>
      <c r="B110" s="157">
        <v>108</v>
      </c>
      <c r="C110" s="160" t="s">
        <v>261</v>
      </c>
      <c r="D110" s="160" t="s">
        <v>260</v>
      </c>
      <c r="E110" s="159">
        <v>8.7758038926429993</v>
      </c>
      <c r="F110" s="158">
        <v>2.2896552458404997</v>
      </c>
      <c r="G110" s="156">
        <v>7.6903819316017703</v>
      </c>
      <c r="H110" s="156">
        <v>-11.005883026970899</v>
      </c>
    </row>
    <row r="111" spans="1:8" x14ac:dyDescent="0.25">
      <c r="A111" s="157">
        <v>111</v>
      </c>
      <c r="B111" s="157">
        <v>109</v>
      </c>
      <c r="C111" s="160" t="s">
        <v>261</v>
      </c>
      <c r="D111" s="160" t="s">
        <v>260</v>
      </c>
      <c r="E111" s="159">
        <v>8.7758038926429993</v>
      </c>
      <c r="F111" s="158">
        <v>2.2896552458404997</v>
      </c>
      <c r="G111" s="156">
        <v>7.6879354958907902</v>
      </c>
      <c r="H111" s="156">
        <v>-11.006261024414</v>
      </c>
    </row>
    <row r="112" spans="1:8" x14ac:dyDescent="0.25">
      <c r="A112" s="157">
        <v>112</v>
      </c>
      <c r="B112" s="157">
        <v>110</v>
      </c>
      <c r="C112" s="160" t="s">
        <v>261</v>
      </c>
      <c r="D112" s="160" t="s">
        <v>260</v>
      </c>
      <c r="E112" s="159">
        <v>0.68064706967608102</v>
      </c>
      <c r="F112" s="158">
        <v>1.8206896260381003</v>
      </c>
      <c r="G112" s="156">
        <v>7.6977015887768196</v>
      </c>
      <c r="H112" s="156">
        <v>-11.0027039420478</v>
      </c>
    </row>
    <row r="113" spans="1:8" x14ac:dyDescent="0.25">
      <c r="A113" s="157">
        <v>114</v>
      </c>
      <c r="B113" s="157">
        <v>111</v>
      </c>
      <c r="C113" s="160" t="s">
        <v>261</v>
      </c>
      <c r="D113" s="160" t="s">
        <v>260</v>
      </c>
      <c r="E113" s="159">
        <v>10.379727985061299</v>
      </c>
      <c r="F113" s="158">
        <v>1.4896552078426</v>
      </c>
      <c r="G113" s="156">
        <v>7.69598123416859</v>
      </c>
      <c r="H113" s="156">
        <v>-11.010689361970501</v>
      </c>
    </row>
    <row r="114" spans="1:8" x14ac:dyDescent="0.25">
      <c r="A114" s="157">
        <v>114</v>
      </c>
      <c r="B114" s="157">
        <v>112</v>
      </c>
      <c r="C114" s="160" t="s">
        <v>261</v>
      </c>
      <c r="D114" s="160" t="s">
        <v>260</v>
      </c>
      <c r="E114" s="159">
        <v>10.379727985061299</v>
      </c>
      <c r="F114" s="158">
        <v>1.4896552078426</v>
      </c>
      <c r="G114" s="156">
        <v>7.6991737912381701</v>
      </c>
      <c r="H114" s="156">
        <v>-11.009985250659399</v>
      </c>
    </row>
    <row r="115" spans="1:8" x14ac:dyDescent="0.25">
      <c r="A115" s="157">
        <v>114</v>
      </c>
      <c r="B115" s="157">
        <v>113</v>
      </c>
      <c r="C115" s="160" t="s">
        <v>261</v>
      </c>
      <c r="D115" s="160" t="s">
        <v>260</v>
      </c>
      <c r="E115" s="159">
        <v>10.379727985061299</v>
      </c>
      <c r="F115" s="158">
        <v>1.4896552078426</v>
      </c>
      <c r="G115" s="156">
        <v>7.6986108202172696</v>
      </c>
      <c r="H115" s="156">
        <v>-11.010195356797499</v>
      </c>
    </row>
    <row r="116" spans="1:8" x14ac:dyDescent="0.25">
      <c r="A116" s="157">
        <v>114</v>
      </c>
      <c r="B116" s="157">
        <v>114</v>
      </c>
      <c r="C116" s="160" t="s">
        <v>261</v>
      </c>
      <c r="D116" s="160" t="s">
        <v>260</v>
      </c>
      <c r="E116" s="159">
        <v>10.379727985061299</v>
      </c>
      <c r="F116" s="158">
        <v>1.4896552078426</v>
      </c>
      <c r="G116" s="156">
        <v>7.69507675048024</v>
      </c>
      <c r="H116" s="156">
        <v>-11.0112079217005</v>
      </c>
    </row>
    <row r="117" spans="1:8" x14ac:dyDescent="0.25">
      <c r="A117" s="157">
        <v>117</v>
      </c>
      <c r="B117" s="157">
        <v>115</v>
      </c>
      <c r="C117" s="160" t="s">
        <v>261</v>
      </c>
      <c r="D117" s="160" t="s">
        <v>260</v>
      </c>
      <c r="E117" s="159">
        <v>1.51701340116065</v>
      </c>
      <c r="F117" s="158">
        <v>2.4827586486936002</v>
      </c>
      <c r="G117" s="156">
        <v>7.6857595890796802</v>
      </c>
      <c r="H117" s="156">
        <v>-11.012657833394901</v>
      </c>
    </row>
  </sheetData>
  <autoFilter ref="A1:H117" xr:uid="{510C2FA5-06C2-BA43-A542-773FE42E925E}"/>
  <pageMargins left="0.7" right="0.7" top="0.75" bottom="0.75" header="0.3" footer="0.3"/>
  <pageSetup paperSize="9" scale="95" fitToHeight="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F1EF-6601-484A-9714-AA6C99DF6815}">
  <dimension ref="A1:AG38"/>
  <sheetViews>
    <sheetView workbookViewId="0"/>
  </sheetViews>
  <sheetFormatPr defaultColWidth="10.85546875" defaultRowHeight="15.75" x14ac:dyDescent="0.25"/>
  <cols>
    <col min="1" max="1" width="4.140625" style="24" customWidth="1"/>
    <col min="2" max="2" width="5.85546875" style="1" customWidth="1"/>
    <col min="3" max="3" width="5.85546875" style="24" customWidth="1"/>
    <col min="4" max="4" width="8.140625" style="1" bestFit="1" customWidth="1"/>
    <col min="5" max="5" width="7.140625" style="1" customWidth="1"/>
    <col min="6" max="7" width="6.7109375" style="1" customWidth="1"/>
    <col min="8" max="9" width="8.140625" style="1" hidden="1" customWidth="1"/>
    <col min="10" max="10" width="5.42578125" style="1" customWidth="1"/>
    <col min="11" max="11" width="5" style="1" customWidth="1"/>
    <col min="12" max="16" width="4" style="1" customWidth="1"/>
    <col min="17" max="20" width="4.85546875" style="1" customWidth="1"/>
    <col min="21" max="21" width="31.140625" style="11" customWidth="1"/>
    <col min="22" max="33" width="10.85546875" style="2"/>
    <col min="34" max="16384" width="10.85546875" style="1"/>
  </cols>
  <sheetData>
    <row r="1" spans="1:33" s="3" customFormat="1" ht="33.950000000000003" customHeight="1" thickBot="1" x14ac:dyDescent="0.3">
      <c r="A1" s="4" t="s">
        <v>27</v>
      </c>
      <c r="B1" s="4" t="s">
        <v>62</v>
      </c>
      <c r="C1" s="5" t="s">
        <v>7</v>
      </c>
      <c r="D1" s="5" t="s">
        <v>8</v>
      </c>
      <c r="E1" s="19" t="s">
        <v>9</v>
      </c>
      <c r="F1" s="6" t="s">
        <v>10</v>
      </c>
      <c r="G1" s="6" t="s">
        <v>11</v>
      </c>
      <c r="H1" s="6" t="s">
        <v>17</v>
      </c>
      <c r="I1" s="6" t="s">
        <v>18</v>
      </c>
      <c r="J1" s="6" t="s">
        <v>1</v>
      </c>
      <c r="K1" s="6" t="s">
        <v>2</v>
      </c>
      <c r="L1" s="6" t="s">
        <v>3</v>
      </c>
      <c r="M1" s="6" t="s">
        <v>4</v>
      </c>
      <c r="N1" s="6" t="s">
        <v>5</v>
      </c>
      <c r="O1" s="6" t="s">
        <v>6</v>
      </c>
      <c r="P1" s="6" t="s">
        <v>12</v>
      </c>
      <c r="Q1" s="6" t="s">
        <v>13</v>
      </c>
      <c r="R1" s="6" t="s">
        <v>14</v>
      </c>
      <c r="S1" s="6" t="s">
        <v>15</v>
      </c>
      <c r="T1" s="6" t="s">
        <v>16</v>
      </c>
      <c r="U1" s="7" t="s">
        <v>0</v>
      </c>
      <c r="V1" s="8"/>
      <c r="W1" s="8"/>
      <c r="X1" s="8"/>
      <c r="Y1" s="8"/>
      <c r="Z1" s="8"/>
      <c r="AA1" s="8"/>
      <c r="AB1" s="8"/>
      <c r="AC1" s="8"/>
      <c r="AD1" s="8"/>
      <c r="AE1" s="8"/>
      <c r="AF1" s="8"/>
      <c r="AG1" s="8"/>
    </row>
    <row r="2" spans="1:33" s="15" customFormat="1" ht="42.95" customHeight="1" thickBot="1" x14ac:dyDescent="0.25">
      <c r="A2" s="22"/>
      <c r="B2" s="12"/>
      <c r="C2" s="22"/>
      <c r="D2" s="13"/>
      <c r="E2" s="20"/>
      <c r="F2" s="12"/>
      <c r="G2" s="12"/>
      <c r="H2" s="27"/>
      <c r="I2" s="27"/>
      <c r="J2" s="22"/>
      <c r="K2" s="22"/>
      <c r="L2" s="22"/>
      <c r="M2" s="22"/>
      <c r="N2" s="22"/>
      <c r="O2" s="22"/>
      <c r="P2" s="22"/>
      <c r="Q2" s="22"/>
      <c r="R2" s="22"/>
      <c r="S2" s="22"/>
      <c r="T2" s="22"/>
      <c r="U2" s="25"/>
      <c r="V2" s="14"/>
      <c r="W2" s="14"/>
      <c r="X2" s="14"/>
      <c r="Y2" s="14"/>
      <c r="Z2" s="14"/>
      <c r="AA2" s="14"/>
      <c r="AB2" s="14"/>
      <c r="AC2" s="14"/>
      <c r="AD2" s="14"/>
      <c r="AE2" s="14"/>
      <c r="AF2" s="14"/>
      <c r="AG2" s="14"/>
    </row>
    <row r="3" spans="1:33" s="15" customFormat="1" ht="42.95" customHeight="1" thickBot="1" x14ac:dyDescent="0.25">
      <c r="A3" s="22"/>
      <c r="B3" s="12"/>
      <c r="C3" s="22"/>
      <c r="D3" s="13"/>
      <c r="E3" s="20"/>
      <c r="F3" s="12"/>
      <c r="G3" s="12"/>
      <c r="H3" s="27"/>
      <c r="I3" s="27"/>
      <c r="J3" s="22"/>
      <c r="K3" s="22"/>
      <c r="L3" s="22"/>
      <c r="M3" s="29"/>
      <c r="N3" s="22"/>
      <c r="O3" s="22"/>
      <c r="P3" s="22"/>
      <c r="Q3" s="22"/>
      <c r="R3" s="22"/>
      <c r="S3" s="22"/>
      <c r="T3" s="22"/>
      <c r="U3" s="25"/>
      <c r="V3" s="14"/>
      <c r="W3" s="14"/>
      <c r="X3" s="14"/>
      <c r="Y3" s="14"/>
      <c r="Z3" s="14"/>
      <c r="AA3" s="14"/>
      <c r="AB3" s="14"/>
      <c r="AC3" s="14"/>
      <c r="AD3" s="14"/>
      <c r="AE3" s="14"/>
      <c r="AF3" s="14"/>
      <c r="AG3" s="14"/>
    </row>
    <row r="4" spans="1:33" s="15" customFormat="1" ht="42.95" customHeight="1" thickBot="1" x14ac:dyDescent="0.25">
      <c r="A4" s="22"/>
      <c r="B4" s="12"/>
      <c r="C4" s="22"/>
      <c r="D4" s="13"/>
      <c r="E4" s="20"/>
      <c r="F4" s="12"/>
      <c r="G4" s="12"/>
      <c r="H4" s="27"/>
      <c r="I4" s="27"/>
      <c r="J4" s="23"/>
      <c r="K4" s="22"/>
      <c r="L4" s="22"/>
      <c r="M4" s="22"/>
      <c r="N4" s="22"/>
      <c r="O4" s="22"/>
      <c r="P4" s="22"/>
      <c r="Q4" s="22"/>
      <c r="R4" s="22"/>
      <c r="S4" s="22"/>
      <c r="T4" s="22"/>
      <c r="U4" s="25"/>
      <c r="V4" s="14"/>
      <c r="W4" s="14"/>
      <c r="X4" s="14"/>
      <c r="Y4" s="14"/>
      <c r="Z4" s="14"/>
      <c r="AA4" s="14"/>
      <c r="AB4" s="14"/>
      <c r="AC4" s="14"/>
      <c r="AD4" s="14"/>
      <c r="AE4" s="14"/>
      <c r="AF4" s="14"/>
      <c r="AG4" s="14"/>
    </row>
    <row r="5" spans="1:33" s="15" customFormat="1" ht="42.95" customHeight="1" thickBot="1" x14ac:dyDescent="0.25">
      <c r="A5" s="22"/>
      <c r="B5" s="16"/>
      <c r="C5" s="31"/>
      <c r="D5" s="13"/>
      <c r="E5" s="20"/>
      <c r="F5" s="16"/>
      <c r="G5" s="16"/>
      <c r="H5" s="28"/>
      <c r="I5" s="28"/>
      <c r="J5" s="22"/>
      <c r="K5" s="22"/>
      <c r="L5" s="22"/>
      <c r="M5" s="22"/>
      <c r="N5" s="22"/>
      <c r="O5" s="22"/>
      <c r="P5" s="22"/>
      <c r="Q5" s="22"/>
      <c r="R5" s="22"/>
      <c r="S5" s="22"/>
      <c r="T5" s="22"/>
      <c r="U5" s="26"/>
      <c r="V5" s="14"/>
      <c r="W5" s="14"/>
      <c r="X5" s="14"/>
      <c r="Y5" s="14"/>
      <c r="Z5" s="14"/>
      <c r="AA5" s="14"/>
      <c r="AB5" s="14"/>
      <c r="AC5" s="14"/>
      <c r="AD5" s="14"/>
      <c r="AE5" s="14"/>
      <c r="AF5" s="14"/>
      <c r="AG5" s="14"/>
    </row>
    <row r="6" spans="1:33" s="18" customFormat="1" ht="42.95" customHeight="1" thickBot="1" x14ac:dyDescent="0.25">
      <c r="A6" s="22"/>
      <c r="B6" s="12"/>
      <c r="C6" s="22"/>
      <c r="D6" s="13"/>
      <c r="E6" s="20"/>
      <c r="F6" s="12"/>
      <c r="G6" s="12"/>
      <c r="H6" s="44"/>
      <c r="I6" s="44"/>
      <c r="J6" s="22"/>
      <c r="K6" s="22"/>
      <c r="L6" s="22"/>
      <c r="M6" s="22"/>
      <c r="N6" s="22"/>
      <c r="O6" s="22"/>
      <c r="P6" s="22"/>
      <c r="Q6" s="22"/>
      <c r="R6" s="22"/>
      <c r="S6" s="22"/>
      <c r="T6" s="22"/>
      <c r="U6" s="25"/>
      <c r="V6" s="17"/>
      <c r="W6" s="17"/>
      <c r="X6" s="17"/>
      <c r="Y6" s="17"/>
      <c r="Z6" s="17"/>
      <c r="AA6" s="17"/>
      <c r="AB6" s="17"/>
      <c r="AC6" s="17"/>
      <c r="AD6" s="17"/>
      <c r="AE6" s="17"/>
      <c r="AF6" s="17"/>
      <c r="AG6" s="17"/>
    </row>
    <row r="7" spans="1:33" s="18" customFormat="1" ht="42.95" customHeight="1" thickBot="1" x14ac:dyDescent="0.25">
      <c r="A7" s="22"/>
      <c r="B7" s="12"/>
      <c r="C7" s="22"/>
      <c r="D7" s="13"/>
      <c r="E7" s="20"/>
      <c r="F7" s="16"/>
      <c r="G7" s="16"/>
      <c r="H7" s="28"/>
      <c r="I7" s="28"/>
      <c r="J7" s="22"/>
      <c r="K7" s="22"/>
      <c r="L7" s="22"/>
      <c r="M7" s="22"/>
      <c r="N7" s="22"/>
      <c r="O7" s="22"/>
      <c r="P7" s="22"/>
      <c r="Q7" s="22"/>
      <c r="R7" s="22"/>
      <c r="S7" s="22"/>
      <c r="T7" s="22"/>
      <c r="U7" s="26"/>
      <c r="V7" s="17"/>
      <c r="W7" s="17"/>
      <c r="X7" s="17"/>
      <c r="Y7" s="17"/>
      <c r="Z7" s="17"/>
      <c r="AA7" s="17"/>
      <c r="AB7" s="17"/>
      <c r="AC7" s="17"/>
      <c r="AD7" s="17"/>
      <c r="AE7" s="17"/>
      <c r="AF7" s="17"/>
      <c r="AG7" s="17"/>
    </row>
    <row r="8" spans="1:33" s="18" customFormat="1" ht="42.95" customHeight="1" thickBot="1" x14ac:dyDescent="0.25">
      <c r="A8" s="22"/>
      <c r="B8" s="16"/>
      <c r="C8" s="31"/>
      <c r="D8" s="13"/>
      <c r="E8" s="20"/>
      <c r="F8" s="16"/>
      <c r="G8" s="16"/>
      <c r="H8" s="28"/>
      <c r="I8" s="28"/>
      <c r="J8" s="23"/>
      <c r="K8" s="22"/>
      <c r="L8" s="22"/>
      <c r="M8" s="22"/>
      <c r="N8" s="22"/>
      <c r="O8" s="22"/>
      <c r="P8" s="22"/>
      <c r="Q8" s="22"/>
      <c r="R8" s="22"/>
      <c r="S8" s="22"/>
      <c r="T8" s="22"/>
      <c r="U8" s="26"/>
      <c r="V8" s="17"/>
      <c r="W8" s="17"/>
      <c r="X8" s="17"/>
      <c r="Y8" s="17"/>
      <c r="Z8" s="17"/>
      <c r="AA8" s="17"/>
      <c r="AB8" s="17"/>
      <c r="AC8" s="17"/>
      <c r="AD8" s="17"/>
      <c r="AE8" s="17"/>
      <c r="AF8" s="17"/>
      <c r="AG8" s="17"/>
    </row>
    <row r="9" spans="1:33" s="18" customFormat="1" ht="42.95" customHeight="1" thickBot="1" x14ac:dyDescent="0.25">
      <c r="A9" s="22"/>
      <c r="B9" s="12"/>
      <c r="C9" s="22"/>
      <c r="D9" s="13"/>
      <c r="E9" s="20"/>
      <c r="F9" s="16"/>
      <c r="G9" s="16"/>
      <c r="H9" s="28"/>
      <c r="I9" s="28"/>
      <c r="J9" s="22"/>
      <c r="K9" s="22"/>
      <c r="L9" s="22"/>
      <c r="M9" s="22"/>
      <c r="N9" s="30"/>
      <c r="O9" s="30"/>
      <c r="P9" s="22"/>
      <c r="Q9" s="22"/>
      <c r="R9" s="22"/>
      <c r="S9" s="22"/>
      <c r="T9" s="22"/>
      <c r="U9" s="26"/>
      <c r="V9" s="17"/>
      <c r="W9" s="17"/>
      <c r="X9" s="17"/>
      <c r="Y9" s="17"/>
      <c r="Z9" s="17"/>
      <c r="AA9" s="17"/>
      <c r="AB9" s="17"/>
      <c r="AC9" s="17"/>
      <c r="AD9" s="17"/>
      <c r="AE9" s="17"/>
      <c r="AF9" s="17"/>
      <c r="AG9" s="17"/>
    </row>
    <row r="10" spans="1:33" s="18" customFormat="1" ht="42.95" customHeight="1" thickBot="1" x14ac:dyDescent="0.25">
      <c r="A10" s="22"/>
      <c r="B10" s="16"/>
      <c r="C10" s="22"/>
      <c r="D10" s="13"/>
      <c r="E10" s="20"/>
      <c r="F10" s="16"/>
      <c r="G10" s="16"/>
      <c r="H10" s="28"/>
      <c r="I10" s="28"/>
      <c r="J10" s="22"/>
      <c r="K10" s="22"/>
      <c r="L10" s="22"/>
      <c r="M10" s="22"/>
      <c r="N10" s="22"/>
      <c r="O10" s="22"/>
      <c r="P10" s="30"/>
      <c r="Q10" s="22"/>
      <c r="R10" s="22"/>
      <c r="S10" s="22"/>
      <c r="T10" s="22"/>
      <c r="U10" s="26"/>
      <c r="V10" s="17"/>
      <c r="W10" s="17"/>
      <c r="X10" s="17"/>
      <c r="Y10" s="17"/>
      <c r="Z10" s="17"/>
      <c r="AA10" s="17"/>
      <c r="AB10" s="17"/>
      <c r="AC10" s="17"/>
      <c r="AD10" s="17"/>
      <c r="AE10" s="17"/>
      <c r="AF10" s="17"/>
      <c r="AG10" s="17"/>
    </row>
    <row r="11" spans="1:33" s="10" customFormat="1" ht="26.1" customHeight="1" thickBot="1" x14ac:dyDescent="0.25">
      <c r="A11" s="22"/>
      <c r="B11" s="9"/>
      <c r="C11" s="23"/>
      <c r="D11" s="32"/>
      <c r="E11" s="21"/>
      <c r="F11" s="9"/>
      <c r="G11" s="9"/>
      <c r="H11" s="28"/>
      <c r="I11" s="28"/>
      <c r="J11" s="23"/>
      <c r="K11" s="23"/>
      <c r="L11" s="23"/>
      <c r="M11" s="23"/>
      <c r="N11" s="23"/>
      <c r="O11" s="23"/>
      <c r="P11" s="23"/>
      <c r="Q11" s="23"/>
      <c r="R11" s="23"/>
      <c r="S11" s="23"/>
      <c r="T11" s="23"/>
      <c r="U11" s="26"/>
    </row>
    <row r="12" spans="1:33" s="10" customFormat="1" ht="26.1" customHeight="1" thickBot="1" x14ac:dyDescent="0.25">
      <c r="A12" s="22"/>
      <c r="B12" s="9"/>
      <c r="C12" s="23"/>
      <c r="D12" s="32"/>
      <c r="E12" s="21"/>
      <c r="F12" s="9"/>
      <c r="G12" s="9"/>
      <c r="H12" s="28"/>
      <c r="I12" s="28"/>
      <c r="J12" s="23"/>
      <c r="K12" s="23"/>
      <c r="L12" s="23"/>
      <c r="M12" s="23"/>
      <c r="N12" s="23"/>
      <c r="O12" s="23"/>
      <c r="P12" s="23"/>
      <c r="Q12" s="23"/>
      <c r="R12" s="23"/>
      <c r="S12" s="23"/>
      <c r="T12" s="23"/>
      <c r="U12" s="26"/>
    </row>
    <row r="13" spans="1:33" s="10" customFormat="1" ht="26.1" customHeight="1" thickBot="1" x14ac:dyDescent="0.25">
      <c r="A13" s="22"/>
      <c r="B13" s="9"/>
      <c r="C13" s="23"/>
      <c r="D13" s="32"/>
      <c r="E13" s="21"/>
      <c r="F13" s="9"/>
      <c r="G13" s="9"/>
      <c r="H13" s="28"/>
      <c r="I13" s="28"/>
      <c r="J13" s="23"/>
      <c r="K13" s="23"/>
      <c r="L13" s="23"/>
      <c r="M13" s="23"/>
      <c r="N13" s="23"/>
      <c r="O13" s="23"/>
      <c r="P13" s="23"/>
      <c r="Q13" s="23"/>
      <c r="R13" s="23"/>
      <c r="S13" s="23"/>
      <c r="T13" s="23"/>
      <c r="U13" s="26"/>
    </row>
    <row r="14" spans="1:33" s="10" customFormat="1" ht="26.1" customHeight="1" thickBot="1" x14ac:dyDescent="0.25">
      <c r="A14" s="22"/>
      <c r="B14" s="9"/>
      <c r="C14" s="23"/>
      <c r="D14" s="32"/>
      <c r="E14" s="21"/>
      <c r="F14" s="9"/>
      <c r="G14" s="9"/>
      <c r="H14" s="28"/>
      <c r="I14" s="28"/>
      <c r="J14" s="23"/>
      <c r="K14" s="23"/>
      <c r="L14" s="23"/>
      <c r="M14" s="23"/>
      <c r="N14" s="23"/>
      <c r="O14" s="23"/>
      <c r="P14" s="23"/>
      <c r="Q14" s="23"/>
      <c r="R14" s="23"/>
      <c r="S14" s="23"/>
      <c r="T14" s="23"/>
      <c r="U14" s="26"/>
    </row>
    <row r="15" spans="1:33" s="10" customFormat="1" ht="26.1" customHeight="1" thickBot="1" x14ac:dyDescent="0.25">
      <c r="A15" s="22"/>
      <c r="B15" s="9"/>
      <c r="C15" s="23"/>
      <c r="D15" s="32"/>
      <c r="E15" s="21"/>
      <c r="F15" s="9"/>
      <c r="G15" s="9"/>
      <c r="H15" s="28"/>
      <c r="I15" s="28"/>
      <c r="J15" s="23"/>
      <c r="K15" s="23"/>
      <c r="L15" s="23"/>
      <c r="M15" s="23"/>
      <c r="N15" s="23"/>
      <c r="O15" s="23"/>
      <c r="P15" s="23"/>
      <c r="Q15" s="23"/>
      <c r="R15" s="23"/>
      <c r="S15" s="23"/>
      <c r="T15" s="23"/>
      <c r="U15" s="26"/>
    </row>
    <row r="16" spans="1:33" s="10" customFormat="1" ht="26.1" customHeight="1" thickBot="1" x14ac:dyDescent="0.25">
      <c r="A16" s="41"/>
      <c r="B16" s="33"/>
      <c r="C16" s="34"/>
      <c r="D16" s="35"/>
      <c r="E16" s="36"/>
      <c r="F16" s="33"/>
      <c r="G16" s="33"/>
      <c r="H16" s="37"/>
      <c r="I16" s="37"/>
      <c r="J16" s="34"/>
      <c r="K16" s="34"/>
      <c r="L16" s="34"/>
      <c r="M16" s="34"/>
      <c r="N16" s="34"/>
      <c r="O16" s="34"/>
      <c r="P16" s="34"/>
      <c r="Q16" s="34"/>
      <c r="R16" s="34"/>
      <c r="S16" s="34"/>
      <c r="T16" s="34"/>
      <c r="U16" s="38"/>
    </row>
    <row r="17" spans="1:21" s="10" customFormat="1" ht="26.1" customHeight="1" thickBot="1" x14ac:dyDescent="0.25">
      <c r="A17" s="22"/>
      <c r="B17" s="9"/>
      <c r="C17" s="23"/>
      <c r="D17" s="32"/>
      <c r="E17" s="21"/>
      <c r="F17" s="9"/>
      <c r="G17" s="9"/>
      <c r="H17" s="28"/>
      <c r="I17" s="28"/>
      <c r="J17" s="23"/>
      <c r="K17" s="23"/>
      <c r="L17" s="23"/>
      <c r="M17" s="23"/>
      <c r="N17" s="23"/>
      <c r="O17" s="23"/>
      <c r="P17" s="23"/>
      <c r="Q17" s="23"/>
      <c r="R17" s="23"/>
      <c r="S17" s="23"/>
      <c r="T17" s="23"/>
      <c r="U17" s="26"/>
    </row>
    <row r="18" spans="1:21" s="10" customFormat="1" ht="26.1" customHeight="1" thickBot="1" x14ac:dyDescent="0.25">
      <c r="A18" s="22"/>
      <c r="B18" s="9"/>
      <c r="C18" s="23"/>
      <c r="D18" s="32"/>
      <c r="E18" s="21"/>
      <c r="F18" s="9"/>
      <c r="G18" s="9"/>
      <c r="H18" s="28"/>
      <c r="I18" s="28"/>
      <c r="J18" s="39"/>
      <c r="K18" s="23"/>
      <c r="L18" s="23"/>
      <c r="M18" s="23"/>
      <c r="N18" s="23"/>
      <c r="O18" s="23"/>
      <c r="P18" s="23"/>
      <c r="Q18" s="23"/>
      <c r="R18" s="23"/>
      <c r="S18" s="23"/>
      <c r="T18" s="23"/>
      <c r="U18" s="26"/>
    </row>
    <row r="19" spans="1:21" s="10" customFormat="1" ht="26.1" customHeight="1" thickBot="1" x14ac:dyDescent="0.25">
      <c r="A19" s="22"/>
      <c r="B19" s="9"/>
      <c r="C19" s="23"/>
      <c r="D19" s="32"/>
      <c r="E19" s="21"/>
      <c r="F19" s="9"/>
      <c r="G19" s="9"/>
      <c r="H19" s="28"/>
      <c r="I19" s="28"/>
      <c r="J19" s="23"/>
      <c r="K19" s="23"/>
      <c r="L19" s="23"/>
      <c r="M19" s="40"/>
      <c r="N19" s="23"/>
      <c r="O19" s="23"/>
      <c r="P19" s="23"/>
      <c r="Q19" s="23"/>
      <c r="R19" s="23"/>
      <c r="S19" s="23"/>
      <c r="T19" s="23"/>
      <c r="U19" s="26"/>
    </row>
    <row r="20" spans="1:21" s="10" customFormat="1" ht="26.1" customHeight="1" thickBot="1" x14ac:dyDescent="0.25">
      <c r="A20" s="22"/>
      <c r="B20" s="9"/>
      <c r="C20" s="23"/>
      <c r="D20" s="32"/>
      <c r="E20" s="21"/>
      <c r="F20" s="9"/>
      <c r="G20" s="9"/>
      <c r="H20" s="28"/>
      <c r="I20" s="28"/>
      <c r="J20" s="23"/>
      <c r="K20" s="23"/>
      <c r="L20" s="23"/>
      <c r="M20" s="40"/>
      <c r="N20" s="23"/>
      <c r="O20" s="40"/>
      <c r="P20" s="23"/>
      <c r="Q20" s="23"/>
      <c r="R20" s="23"/>
      <c r="S20" s="23"/>
      <c r="T20" s="23"/>
      <c r="U20" s="26"/>
    </row>
    <row r="21" spans="1:21" s="10" customFormat="1" ht="26.1" customHeight="1" thickBot="1" x14ac:dyDescent="0.25">
      <c r="A21" s="22"/>
      <c r="B21" s="9"/>
      <c r="C21" s="23"/>
      <c r="D21" s="32"/>
      <c r="E21" s="21"/>
      <c r="F21" s="9"/>
      <c r="G21" s="9"/>
      <c r="H21" s="28"/>
      <c r="I21" s="28"/>
      <c r="J21" s="23"/>
      <c r="K21" s="23"/>
      <c r="L21" s="23"/>
      <c r="M21" s="40"/>
      <c r="N21" s="23"/>
      <c r="O21" s="23"/>
      <c r="P21" s="23"/>
      <c r="Q21" s="23"/>
      <c r="R21" s="23"/>
      <c r="S21" s="23"/>
      <c r="T21" s="23"/>
      <c r="U21" s="26"/>
    </row>
    <row r="22" spans="1:21" s="10" customFormat="1" ht="26.1" customHeight="1" thickBot="1" x14ac:dyDescent="0.25">
      <c r="A22" s="22"/>
      <c r="B22" s="9"/>
      <c r="C22" s="23"/>
      <c r="D22" s="32"/>
      <c r="E22" s="21"/>
      <c r="F22" s="9"/>
      <c r="G22" s="9"/>
      <c r="H22" s="28"/>
      <c r="I22" s="28"/>
      <c r="J22" s="23"/>
      <c r="K22" s="23"/>
      <c r="L22" s="23"/>
      <c r="M22" s="23"/>
      <c r="N22" s="23"/>
      <c r="O22" s="23"/>
      <c r="P22" s="23"/>
      <c r="Q22" s="23"/>
      <c r="R22" s="23"/>
      <c r="S22" s="23"/>
      <c r="T22" s="23"/>
      <c r="U22" s="26"/>
    </row>
    <row r="23" spans="1:21" s="10" customFormat="1" ht="26.1" customHeight="1" thickBot="1" x14ac:dyDescent="0.25">
      <c r="A23" s="22"/>
      <c r="B23" s="9"/>
      <c r="C23" s="23"/>
      <c r="D23" s="32"/>
      <c r="E23" s="21"/>
      <c r="F23" s="9"/>
      <c r="G23" s="9"/>
      <c r="H23" s="28"/>
      <c r="I23" s="28"/>
      <c r="J23" s="23"/>
      <c r="K23" s="23"/>
      <c r="L23" s="23"/>
      <c r="M23" s="23"/>
      <c r="N23" s="23"/>
      <c r="O23" s="23"/>
      <c r="P23" s="23"/>
      <c r="Q23" s="23"/>
      <c r="R23" s="23"/>
      <c r="S23" s="23"/>
      <c r="T23" s="23"/>
      <c r="U23" s="26"/>
    </row>
    <row r="24" spans="1:21" s="10" customFormat="1" ht="26.1" customHeight="1" thickBot="1" x14ac:dyDescent="0.25">
      <c r="A24" s="22"/>
      <c r="B24" s="9"/>
      <c r="C24" s="23"/>
      <c r="D24" s="32"/>
      <c r="E24" s="21"/>
      <c r="F24" s="9"/>
      <c r="G24" s="9"/>
      <c r="H24" s="28"/>
      <c r="I24" s="28"/>
      <c r="J24" s="23"/>
      <c r="K24" s="23"/>
      <c r="L24" s="23"/>
      <c r="M24" s="23"/>
      <c r="N24" s="23"/>
      <c r="O24" s="23"/>
      <c r="P24" s="23"/>
      <c r="Q24" s="23"/>
      <c r="R24" s="23"/>
      <c r="S24" s="23"/>
      <c r="T24" s="23"/>
      <c r="U24" s="26"/>
    </row>
    <row r="25" spans="1:21" s="10" customFormat="1" ht="26.1" customHeight="1" thickBot="1" x14ac:dyDescent="0.25">
      <c r="A25" s="22"/>
      <c r="B25" s="9"/>
      <c r="C25" s="23"/>
      <c r="D25" s="32"/>
      <c r="E25" s="21"/>
      <c r="F25" s="9"/>
      <c r="G25" s="9"/>
      <c r="H25" s="28"/>
      <c r="I25" s="28"/>
      <c r="J25" s="23"/>
      <c r="K25" s="23"/>
      <c r="L25" s="23"/>
      <c r="M25" s="23"/>
      <c r="N25" s="23"/>
      <c r="O25" s="23"/>
      <c r="P25" s="23"/>
      <c r="Q25" s="23"/>
      <c r="R25" s="23"/>
      <c r="S25" s="23"/>
      <c r="T25" s="23"/>
      <c r="U25" s="26"/>
    </row>
    <row r="26" spans="1:21" s="10" customFormat="1" ht="26.1" customHeight="1" thickBot="1" x14ac:dyDescent="0.25">
      <c r="A26" s="22"/>
      <c r="B26" s="9"/>
      <c r="C26" s="23"/>
      <c r="D26" s="32"/>
      <c r="E26" s="21"/>
      <c r="F26" s="9"/>
      <c r="G26" s="9"/>
      <c r="H26" s="28"/>
      <c r="I26" s="28"/>
      <c r="J26" s="23"/>
      <c r="K26" s="23"/>
      <c r="L26" s="23"/>
      <c r="M26" s="23"/>
      <c r="N26" s="23"/>
      <c r="O26" s="23"/>
      <c r="P26" s="23"/>
      <c r="Q26" s="23"/>
      <c r="R26" s="23"/>
      <c r="S26" s="23"/>
      <c r="T26" s="23"/>
      <c r="U26" s="26"/>
    </row>
    <row r="27" spans="1:21" s="43" customFormat="1" ht="26.1" customHeight="1" thickBot="1" x14ac:dyDescent="0.25">
      <c r="A27" s="41"/>
      <c r="B27" s="33"/>
      <c r="C27" s="34"/>
      <c r="D27" s="35"/>
      <c r="E27" s="36"/>
      <c r="F27" s="33"/>
      <c r="G27" s="33"/>
      <c r="H27" s="37"/>
      <c r="I27" s="37"/>
      <c r="J27" s="34"/>
      <c r="K27" s="34"/>
      <c r="L27" s="34"/>
      <c r="M27" s="34"/>
      <c r="N27" s="34"/>
      <c r="O27" s="42"/>
      <c r="P27" s="34"/>
      <c r="Q27" s="34"/>
      <c r="R27" s="34"/>
      <c r="S27" s="34"/>
      <c r="T27" s="34"/>
      <c r="U27" s="38"/>
    </row>
    <row r="28" spans="1:21" s="10" customFormat="1" ht="26.1" customHeight="1" thickBot="1" x14ac:dyDescent="0.25">
      <c r="A28" s="22"/>
      <c r="B28" s="9"/>
      <c r="C28" s="23"/>
      <c r="D28" s="32"/>
      <c r="E28" s="21"/>
      <c r="F28" s="9"/>
      <c r="G28" s="9"/>
      <c r="H28" s="28"/>
      <c r="I28" s="28"/>
      <c r="J28" s="23"/>
      <c r="K28" s="23"/>
      <c r="L28" s="23"/>
      <c r="M28" s="23"/>
      <c r="N28" s="23"/>
      <c r="O28" s="23"/>
      <c r="P28" s="23"/>
      <c r="Q28" s="23"/>
      <c r="R28" s="23"/>
      <c r="S28" s="23"/>
      <c r="T28" s="23"/>
      <c r="U28" s="26"/>
    </row>
    <row r="29" spans="1:21" s="10" customFormat="1" ht="26.1" customHeight="1" thickBot="1" x14ac:dyDescent="0.25">
      <c r="A29" s="22"/>
      <c r="B29" s="9"/>
      <c r="C29" s="23"/>
      <c r="D29" s="32"/>
      <c r="E29" s="21"/>
      <c r="F29" s="9"/>
      <c r="G29" s="9"/>
      <c r="H29" s="28"/>
      <c r="I29" s="28"/>
      <c r="J29" s="23"/>
      <c r="K29" s="23"/>
      <c r="L29" s="23"/>
      <c r="M29" s="23"/>
      <c r="N29" s="23"/>
      <c r="O29" s="23"/>
      <c r="P29" s="23"/>
      <c r="Q29" s="23"/>
      <c r="R29" s="23"/>
      <c r="S29" s="23"/>
      <c r="T29" s="23"/>
      <c r="U29" s="26"/>
    </row>
    <row r="30" spans="1:21" s="10" customFormat="1" ht="26.1" customHeight="1" thickBot="1" x14ac:dyDescent="0.25">
      <c r="A30" s="22"/>
      <c r="B30" s="9"/>
      <c r="C30" s="23"/>
      <c r="D30" s="32"/>
      <c r="E30" s="21"/>
      <c r="F30" s="9"/>
      <c r="G30" s="9"/>
      <c r="H30" s="28"/>
      <c r="I30" s="28"/>
      <c r="J30" s="23"/>
      <c r="K30" s="23"/>
      <c r="L30" s="23"/>
      <c r="M30" s="23"/>
      <c r="N30" s="23"/>
      <c r="O30" s="23"/>
      <c r="P30" s="23"/>
      <c r="Q30" s="23"/>
      <c r="R30" s="23"/>
      <c r="S30" s="23"/>
      <c r="T30" s="23"/>
      <c r="U30" s="26"/>
    </row>
    <row r="31" spans="1:21" s="10" customFormat="1" ht="26.1" customHeight="1" thickBot="1" x14ac:dyDescent="0.25">
      <c r="A31" s="22" t="s">
        <v>64</v>
      </c>
      <c r="B31" s="9"/>
      <c r="C31" s="23"/>
      <c r="D31" s="9"/>
      <c r="E31" s="21"/>
      <c r="F31" s="9"/>
      <c r="G31" s="9"/>
      <c r="H31" s="28"/>
      <c r="I31" s="28"/>
      <c r="J31" s="23"/>
      <c r="K31" s="23"/>
      <c r="L31" s="23"/>
      <c r="M31" s="23"/>
      <c r="N31" s="23"/>
      <c r="O31" s="23"/>
      <c r="P31" s="23"/>
      <c r="Q31" s="23"/>
      <c r="R31" s="23"/>
      <c r="S31" s="23"/>
      <c r="T31" s="23"/>
      <c r="U31" s="26" t="s">
        <v>65</v>
      </c>
    </row>
    <row r="32" spans="1:21" s="10" customFormat="1" ht="26.1" customHeight="1" thickBot="1" x14ac:dyDescent="0.25">
      <c r="A32" s="22"/>
      <c r="B32" s="9"/>
      <c r="C32" s="23"/>
      <c r="D32" s="9"/>
      <c r="E32" s="21"/>
      <c r="F32" s="9"/>
      <c r="G32" s="9"/>
      <c r="H32" s="28"/>
      <c r="I32" s="28"/>
      <c r="J32" s="23"/>
      <c r="K32" s="23"/>
      <c r="L32" s="23"/>
      <c r="M32" s="23"/>
      <c r="N32" s="23"/>
      <c r="O32" s="23"/>
      <c r="P32" s="23"/>
      <c r="Q32" s="23"/>
      <c r="R32" s="23"/>
      <c r="S32" s="23"/>
      <c r="T32" s="23"/>
      <c r="U32" s="26"/>
    </row>
    <row r="33" spans="1:21" s="10" customFormat="1" ht="26.1" customHeight="1" thickBot="1" x14ac:dyDescent="0.25">
      <c r="A33" s="22"/>
      <c r="B33" s="9"/>
      <c r="C33" s="23"/>
      <c r="D33" s="9"/>
      <c r="E33" s="21"/>
      <c r="F33" s="9"/>
      <c r="G33" s="9"/>
      <c r="H33" s="28"/>
      <c r="I33" s="28"/>
      <c r="J33" s="23"/>
      <c r="K33" s="23"/>
      <c r="L33" s="23"/>
      <c r="M33" s="23"/>
      <c r="N33" s="23"/>
      <c r="O33" s="23"/>
      <c r="P33" s="23"/>
      <c r="Q33" s="23"/>
      <c r="R33" s="23"/>
      <c r="S33" s="23"/>
      <c r="T33" s="23"/>
      <c r="U33" s="26"/>
    </row>
    <row r="34" spans="1:21" s="10" customFormat="1" ht="26.1" customHeight="1" thickBot="1" x14ac:dyDescent="0.25">
      <c r="A34" s="22"/>
      <c r="B34" s="9"/>
      <c r="C34" s="23"/>
      <c r="D34" s="9"/>
      <c r="E34" s="21"/>
      <c r="F34" s="9"/>
      <c r="G34" s="9"/>
      <c r="H34" s="28"/>
      <c r="I34" s="28"/>
      <c r="J34" s="23"/>
      <c r="K34" s="23"/>
      <c r="L34" s="23"/>
      <c r="M34" s="23"/>
      <c r="N34" s="23"/>
      <c r="O34" s="23"/>
      <c r="P34" s="23"/>
      <c r="Q34" s="23"/>
      <c r="R34" s="23"/>
      <c r="S34" s="23"/>
      <c r="T34" s="23"/>
      <c r="U34" s="26"/>
    </row>
    <row r="35" spans="1:21" s="10" customFormat="1" ht="26.1" customHeight="1" thickBot="1" x14ac:dyDescent="0.25">
      <c r="A35" s="22"/>
      <c r="B35" s="9"/>
      <c r="C35" s="23"/>
      <c r="D35" s="9"/>
      <c r="E35" s="21"/>
      <c r="F35" s="9"/>
      <c r="G35" s="9"/>
      <c r="H35" s="28"/>
      <c r="I35" s="28"/>
      <c r="J35" s="23"/>
      <c r="K35" s="23"/>
      <c r="L35" s="23"/>
      <c r="M35" s="23"/>
      <c r="N35" s="23"/>
      <c r="O35" s="23"/>
      <c r="P35" s="23"/>
      <c r="Q35" s="23"/>
      <c r="R35" s="23"/>
      <c r="S35" s="23"/>
      <c r="T35" s="23"/>
      <c r="U35" s="26"/>
    </row>
    <row r="36" spans="1:21" s="10" customFormat="1" ht="26.1" customHeight="1" thickBot="1" x14ac:dyDescent="0.25">
      <c r="A36" s="22"/>
      <c r="B36" s="9"/>
      <c r="C36" s="23"/>
      <c r="D36" s="9"/>
      <c r="E36" s="21"/>
      <c r="F36" s="9"/>
      <c r="G36" s="9"/>
      <c r="H36" s="28"/>
      <c r="I36" s="28"/>
      <c r="J36" s="23"/>
      <c r="K36" s="23"/>
      <c r="L36" s="23"/>
      <c r="M36" s="23"/>
      <c r="N36" s="23"/>
      <c r="O36" s="23"/>
      <c r="P36" s="23"/>
      <c r="Q36" s="23"/>
      <c r="R36" s="23"/>
      <c r="S36" s="23"/>
      <c r="T36" s="23"/>
      <c r="U36" s="26"/>
    </row>
    <row r="37" spans="1:21" s="10" customFormat="1" ht="26.1" customHeight="1" thickBot="1" x14ac:dyDescent="0.25">
      <c r="A37" s="22"/>
      <c r="B37" s="9"/>
      <c r="C37" s="23"/>
      <c r="D37" s="9"/>
      <c r="E37" s="21"/>
      <c r="F37" s="9"/>
      <c r="G37" s="9"/>
      <c r="H37" s="28"/>
      <c r="I37" s="28"/>
      <c r="J37" s="23"/>
      <c r="K37" s="23"/>
      <c r="L37" s="23"/>
      <c r="M37" s="23"/>
      <c r="N37" s="23"/>
      <c r="O37" s="23"/>
      <c r="P37" s="23"/>
      <c r="Q37" s="23"/>
      <c r="R37" s="23"/>
      <c r="S37" s="23"/>
      <c r="T37" s="23"/>
      <c r="U37" s="26"/>
    </row>
    <row r="38" spans="1:21" s="10" customFormat="1" ht="26.1" customHeight="1" thickBot="1" x14ac:dyDescent="0.25">
      <c r="A38" s="22"/>
      <c r="B38" s="9"/>
      <c r="C38" s="23"/>
      <c r="D38" s="9"/>
      <c r="E38" s="21"/>
      <c r="F38" s="9"/>
      <c r="G38" s="9"/>
      <c r="H38" s="28"/>
      <c r="I38" s="28"/>
      <c r="J38" s="23"/>
      <c r="K38" s="23"/>
      <c r="L38" s="23"/>
      <c r="M38" s="23"/>
      <c r="N38" s="23"/>
      <c r="O38" s="23"/>
      <c r="P38" s="23"/>
      <c r="Q38" s="23"/>
      <c r="R38" s="23"/>
      <c r="S38" s="23"/>
      <c r="T38" s="23"/>
      <c r="U38" s="26"/>
    </row>
  </sheetData>
  <pageMargins left="0.7" right="0.5" top="1.7916666666666667" bottom="0.75" header="0.3" footer="0.3"/>
  <pageSetup paperSize="9" orientation="landscape" horizontalDpi="0" verticalDpi="0"/>
  <headerFooter>
    <oddHeader>&amp;L&amp;"Calibri (Body),Regular"&amp;10Gola Malaise traps, &amp;F
&amp;C&amp;"System Font,Regular"&amp;8&amp;K000000CanopyH
&lt;1 m
1-2 m
2-5 m
5-10 m
10-20 m
20-30 m
30-40 m
&gt;40 m&amp;R&amp;"Calibri (Body),Regular"&amp;9All fields with %
 0% absent 
&lt;5%
 5-20%
20-40%
40-60%
&gt;60%</oddHeader>
    <oddFooter xml:space="preserve">&amp;C&amp;P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B11B2-976E-EE46-BC8E-BAFC57A8748F}">
  <dimension ref="A1:B27"/>
  <sheetViews>
    <sheetView workbookViewId="0">
      <selection activeCell="F17" sqref="F17"/>
    </sheetView>
  </sheetViews>
  <sheetFormatPr defaultColWidth="11.42578125" defaultRowHeight="15" x14ac:dyDescent="0.25"/>
  <cols>
    <col min="1" max="1" width="18.7109375" bestFit="1" customWidth="1"/>
  </cols>
  <sheetData>
    <row r="1" spans="1:2" x14ac:dyDescent="0.25">
      <c r="A1" t="s">
        <v>149</v>
      </c>
      <c r="B1" t="s">
        <v>286</v>
      </c>
    </row>
    <row r="2" spans="1:2" x14ac:dyDescent="0.25">
      <c r="A2" t="s">
        <v>203</v>
      </c>
      <c r="B2" t="s">
        <v>236</v>
      </c>
    </row>
    <row r="3" spans="1:2" x14ac:dyDescent="0.25">
      <c r="A3" t="s">
        <v>62</v>
      </c>
      <c r="B3" t="s">
        <v>237</v>
      </c>
    </row>
    <row r="4" spans="1:2" x14ac:dyDescent="0.25">
      <c r="A4" t="s">
        <v>268</v>
      </c>
      <c r="B4" t="s">
        <v>287</v>
      </c>
    </row>
    <row r="5" spans="1:2" x14ac:dyDescent="0.25">
      <c r="A5" t="s">
        <v>204</v>
      </c>
      <c r="B5" t="s">
        <v>254</v>
      </c>
    </row>
    <row r="6" spans="1:2" x14ac:dyDescent="0.25">
      <c r="A6" t="s">
        <v>205</v>
      </c>
      <c r="B6" t="s">
        <v>255</v>
      </c>
    </row>
    <row r="7" spans="1:2" x14ac:dyDescent="0.25">
      <c r="A7" t="s">
        <v>235</v>
      </c>
      <c r="B7" t="s">
        <v>256</v>
      </c>
    </row>
    <row r="8" spans="1:2" x14ac:dyDescent="0.25">
      <c r="A8" t="s">
        <v>206</v>
      </c>
      <c r="B8" t="s">
        <v>257</v>
      </c>
    </row>
    <row r="9" spans="1:2" x14ac:dyDescent="0.25">
      <c r="A9" t="s">
        <v>207</v>
      </c>
      <c r="B9" t="s">
        <v>258</v>
      </c>
    </row>
    <row r="10" spans="1:2" x14ac:dyDescent="0.25">
      <c r="A10" t="s">
        <v>234</v>
      </c>
      <c r="B10" t="s">
        <v>259</v>
      </c>
    </row>
    <row r="11" spans="1:2" x14ac:dyDescent="0.25">
      <c r="A11" t="s">
        <v>232</v>
      </c>
      <c r="B11" t="s">
        <v>238</v>
      </c>
    </row>
    <row r="12" spans="1:2" x14ac:dyDescent="0.25">
      <c r="A12" t="s">
        <v>233</v>
      </c>
      <c r="B12" t="s">
        <v>238</v>
      </c>
    </row>
    <row r="13" spans="1:2" x14ac:dyDescent="0.25">
      <c r="A13" t="s">
        <v>217</v>
      </c>
      <c r="B13" t="s">
        <v>239</v>
      </c>
    </row>
    <row r="14" spans="1:2" x14ac:dyDescent="0.25">
      <c r="A14" t="s">
        <v>211</v>
      </c>
      <c r="B14" t="s">
        <v>240</v>
      </c>
    </row>
    <row r="15" spans="1:2" x14ac:dyDescent="0.25">
      <c r="A15" t="s">
        <v>212</v>
      </c>
      <c r="B15" t="s">
        <v>241</v>
      </c>
    </row>
    <row r="16" spans="1:2" x14ac:dyDescent="0.25">
      <c r="A16" t="s">
        <v>213</v>
      </c>
      <c r="B16" t="s">
        <v>242</v>
      </c>
    </row>
    <row r="17" spans="1:2" x14ac:dyDescent="0.25">
      <c r="A17" t="s">
        <v>214</v>
      </c>
      <c r="B17" t="s">
        <v>243</v>
      </c>
    </row>
    <row r="18" spans="1:2" x14ac:dyDescent="0.25">
      <c r="A18" t="s">
        <v>215</v>
      </c>
      <c r="B18" t="s">
        <v>244</v>
      </c>
    </row>
    <row r="19" spans="1:2" x14ac:dyDescent="0.25">
      <c r="A19" t="s">
        <v>216</v>
      </c>
      <c r="B19" t="s">
        <v>245</v>
      </c>
    </row>
    <row r="20" spans="1:2" x14ac:dyDescent="0.25">
      <c r="A20" t="s">
        <v>209</v>
      </c>
      <c r="B20" t="s">
        <v>246</v>
      </c>
    </row>
    <row r="21" spans="1:2" x14ac:dyDescent="0.25">
      <c r="A21" t="s">
        <v>218</v>
      </c>
      <c r="B21" t="s">
        <v>247</v>
      </c>
    </row>
    <row r="22" spans="1:2" x14ac:dyDescent="0.25">
      <c r="A22" t="s">
        <v>219</v>
      </c>
      <c r="B22" t="s">
        <v>248</v>
      </c>
    </row>
    <row r="23" spans="1:2" x14ac:dyDescent="0.25">
      <c r="A23" t="s">
        <v>210</v>
      </c>
      <c r="B23" t="s">
        <v>249</v>
      </c>
    </row>
    <row r="24" spans="1:2" x14ac:dyDescent="0.25">
      <c r="A24" t="s">
        <v>0</v>
      </c>
      <c r="B24" t="s">
        <v>250</v>
      </c>
    </row>
    <row r="25" spans="1:2" x14ac:dyDescent="0.25">
      <c r="A25" t="s">
        <v>66</v>
      </c>
      <c r="B25" t="s">
        <v>251</v>
      </c>
    </row>
    <row r="26" spans="1:2" x14ac:dyDescent="0.25">
      <c r="A26" t="s">
        <v>208</v>
      </c>
      <c r="B26" t="s">
        <v>252</v>
      </c>
    </row>
    <row r="27" spans="1:2" x14ac:dyDescent="0.25">
      <c r="A27" t="s">
        <v>188</v>
      </c>
      <c r="B27" t="s">
        <v>253</v>
      </c>
    </row>
  </sheetData>
  <pageMargins left="0.7" right="0.7" top="0.75" bottom="0.75" header="0.3" footer="0.3"/>
  <pageSetup paperSize="9"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90495-D89A-EE43-9973-9113E4C38686}">
  <dimension ref="A1:BS125"/>
  <sheetViews>
    <sheetView tabSelected="1" workbookViewId="0">
      <pane ySplit="1" topLeftCell="A32" activePane="bottomLeft" state="frozen"/>
      <selection pane="bottomLeft" activeCell="J39" sqref="J39"/>
    </sheetView>
  </sheetViews>
  <sheetFormatPr defaultColWidth="10.85546875" defaultRowHeight="26.1" customHeight="1" x14ac:dyDescent="0.25"/>
  <cols>
    <col min="1" max="1" width="6.5703125" style="24" bestFit="1" customWidth="1"/>
    <col min="2" max="2" width="6.140625" style="24" bestFit="1" customWidth="1"/>
    <col min="3" max="3" width="9.140625" style="170" bestFit="1" customWidth="1"/>
    <col min="4" max="4" width="11.85546875" style="180" customWidth="1"/>
    <col min="5" max="5" width="9.140625" style="178" customWidth="1"/>
    <col min="6" max="6" width="9.140625" style="69" customWidth="1"/>
    <col min="7" max="7" width="14.85546875" style="69" bestFit="1" customWidth="1"/>
    <col min="8" max="9" width="11.140625" style="69" bestFit="1" customWidth="1"/>
    <col min="10" max="10" width="14.85546875" style="69" bestFit="1" customWidth="1"/>
    <col min="11" max="11" width="10.28515625" style="69" bestFit="1" customWidth="1"/>
    <col min="12" max="12" width="10.85546875" style="69" bestFit="1" customWidth="1"/>
    <col min="13" max="13" width="16.42578125" style="65" bestFit="1" customWidth="1"/>
    <col min="14" max="14" width="11" style="24" bestFit="1" customWidth="1"/>
    <col min="15" max="15" width="8.42578125" style="24" bestFit="1" customWidth="1"/>
    <col min="16" max="16" width="8.7109375" style="24" bestFit="1" customWidth="1"/>
    <col min="17" max="17" width="7.85546875" style="24" bestFit="1" customWidth="1"/>
    <col min="18" max="18" width="8.85546875" style="24" bestFit="1" customWidth="1"/>
    <col min="19" max="19" width="7.85546875" style="24" bestFit="1" customWidth="1"/>
    <col min="20" max="20" width="12.42578125" style="24" bestFit="1" customWidth="1"/>
    <col min="21" max="21" width="13" style="24" bestFit="1" customWidth="1"/>
    <col min="22" max="22" width="12.7109375" style="24" bestFit="1" customWidth="1"/>
    <col min="23" max="23" width="9.28515625" style="24" bestFit="1" customWidth="1"/>
    <col min="24" max="24" width="30.28515625" style="141" customWidth="1"/>
    <col min="25" max="26" width="9.140625" style="24" customWidth="1"/>
    <col min="27" max="27" width="10.85546875" style="118"/>
    <col min="28" max="28" width="18.7109375" style="2" bestFit="1" customWidth="1"/>
    <col min="29" max="70" width="10.85546875" style="2"/>
    <col min="71" max="71" width="10.85546875" style="188"/>
    <col min="72" max="16384" width="10.85546875" style="1"/>
  </cols>
  <sheetData>
    <row r="1" spans="1:71" ht="35.1" customHeight="1" thickBot="1" x14ac:dyDescent="0.3">
      <c r="A1" s="95" t="s">
        <v>149</v>
      </c>
      <c r="B1" s="95" t="s">
        <v>203</v>
      </c>
      <c r="C1" s="163" t="s">
        <v>62</v>
      </c>
      <c r="D1" s="179" t="s">
        <v>268</v>
      </c>
      <c r="E1" s="94" t="s">
        <v>204</v>
      </c>
      <c r="F1" s="19" t="s">
        <v>205</v>
      </c>
      <c r="G1" s="19" t="s">
        <v>235</v>
      </c>
      <c r="H1" s="19" t="s">
        <v>206</v>
      </c>
      <c r="I1" s="19" t="s">
        <v>207</v>
      </c>
      <c r="J1" s="19" t="s">
        <v>234</v>
      </c>
      <c r="K1" s="19" t="s">
        <v>232</v>
      </c>
      <c r="L1" s="19" t="s">
        <v>233</v>
      </c>
      <c r="M1" s="6" t="s">
        <v>217</v>
      </c>
      <c r="N1" s="19" t="s">
        <v>211</v>
      </c>
      <c r="O1" s="19" t="s">
        <v>212</v>
      </c>
      <c r="P1" s="19" t="s">
        <v>213</v>
      </c>
      <c r="Q1" s="19" t="s">
        <v>214</v>
      </c>
      <c r="R1" s="19" t="s">
        <v>215</v>
      </c>
      <c r="S1" s="19" t="s">
        <v>216</v>
      </c>
      <c r="T1" s="19" t="s">
        <v>209</v>
      </c>
      <c r="U1" s="19" t="s">
        <v>218</v>
      </c>
      <c r="V1" s="19" t="s">
        <v>219</v>
      </c>
      <c r="W1" s="19" t="s">
        <v>210</v>
      </c>
      <c r="X1" s="133" t="s">
        <v>0</v>
      </c>
      <c r="Y1" s="6" t="s">
        <v>66</v>
      </c>
      <c r="Z1" s="6" t="s">
        <v>208</v>
      </c>
      <c r="AA1" s="57" t="s">
        <v>188</v>
      </c>
      <c r="AB1" s="187"/>
      <c r="AC1" s="187"/>
    </row>
    <row r="2" spans="1:71" s="73" customFormat="1" ht="26.1" customHeight="1" thickBot="1" x14ac:dyDescent="0.3">
      <c r="A2" s="71">
        <v>1</v>
      </c>
      <c r="B2" s="71">
        <f>'Section 1'!A8</f>
        <v>1</v>
      </c>
      <c r="C2" s="164" t="str">
        <f>'Section 1'!B8</f>
        <v>Aruna</v>
      </c>
      <c r="D2" s="149">
        <f>'Section 1'!C8</f>
        <v>16</v>
      </c>
      <c r="E2" s="171">
        <f>'Section 1'!D8</f>
        <v>44534</v>
      </c>
      <c r="F2" s="147">
        <f>'Section 1'!E8</f>
        <v>0.42152777777777778</v>
      </c>
      <c r="G2" s="148">
        <f t="shared" ref="G2:G33" si="0">E2+F2</f>
        <v>44534.421527777777</v>
      </c>
      <c r="H2" s="72">
        <f>'Section 1'!F8</f>
        <v>44539</v>
      </c>
      <c r="I2" s="147">
        <f>'Section 1'!G8</f>
        <v>0.35069444444444442</v>
      </c>
      <c r="J2" s="148">
        <f t="shared" ref="J2:J33" si="1">H2+I2</f>
        <v>44539.350694444445</v>
      </c>
      <c r="K2" s="90">
        <f>'Section 1'!H8</f>
        <v>7.7920901225986503</v>
      </c>
      <c r="L2" s="90">
        <f>'Section 1'!I8</f>
        <v>-10.6890912267045</v>
      </c>
      <c r="M2" s="71" t="str">
        <f>'Section 1'!J8</f>
        <v>10-20 m</v>
      </c>
      <c r="N2" s="71">
        <f>'Section 1'!K8</f>
        <v>0</v>
      </c>
      <c r="O2" s="71">
        <f>'Section 1'!L8</f>
        <v>0</v>
      </c>
      <c r="P2" s="71">
        <f>'Section 1'!M8</f>
        <v>1</v>
      </c>
      <c r="Q2" s="71">
        <f>'Section 1'!N8</f>
        <v>0</v>
      </c>
      <c r="R2" s="71">
        <f>'Section 1'!O8</f>
        <v>0</v>
      </c>
      <c r="S2" s="71">
        <f>'Section 1'!P8</f>
        <v>0</v>
      </c>
      <c r="T2" s="71" t="str">
        <f>'Section 1'!Q8</f>
        <v>No</v>
      </c>
      <c r="U2" s="71" t="str">
        <f>'Section 1'!R8</f>
        <v>No</v>
      </c>
      <c r="V2" s="71" t="str">
        <f>'Section 1'!S8</f>
        <v>Yes</v>
      </c>
      <c r="W2" s="71" t="str">
        <f>'Section 1'!T8</f>
        <v>No</v>
      </c>
      <c r="X2" s="134" t="str">
        <f>'Section 1'!U8</f>
        <v>mature cocoa farm</v>
      </c>
      <c r="Y2" s="71" t="str">
        <f>'Section 1'!V8</f>
        <v>AB0017</v>
      </c>
      <c r="Z2" s="71" t="str">
        <f>'Section 1'!W8</f>
        <v>NA</v>
      </c>
      <c r="AA2" s="71" t="str">
        <f>'Section 1'!X8</f>
        <v>present</v>
      </c>
      <c r="AB2"/>
      <c r="AC2"/>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89"/>
    </row>
    <row r="3" spans="1:71" s="73" customFormat="1" ht="26.1" customHeight="1" thickBot="1" x14ac:dyDescent="0.3">
      <c r="A3" s="71">
        <v>1</v>
      </c>
      <c r="B3" s="71">
        <f>'Section 1'!A9</f>
        <v>2</v>
      </c>
      <c r="C3" s="164" t="str">
        <f>'Section 1'!B9</f>
        <v>Aruna</v>
      </c>
      <c r="D3" s="149">
        <f>'Section 1'!C9</f>
        <v>15</v>
      </c>
      <c r="E3" s="171">
        <f>'Section 1'!D9</f>
        <v>44534</v>
      </c>
      <c r="F3" s="147">
        <f>'Section 1'!E9</f>
        <v>0.43888888888888888</v>
      </c>
      <c r="G3" s="148">
        <f t="shared" si="0"/>
        <v>44534.438888888886</v>
      </c>
      <c r="H3" s="72">
        <f>'Section 1'!F9</f>
        <v>44539</v>
      </c>
      <c r="I3" s="147">
        <f>'Section 1'!G9</f>
        <v>0.3611111111111111</v>
      </c>
      <c r="J3" s="148">
        <f t="shared" si="1"/>
        <v>44539.361111111109</v>
      </c>
      <c r="K3" s="90">
        <f>'Section 1'!H9</f>
        <v>7.7949179415326801</v>
      </c>
      <c r="L3" s="90">
        <f>'Section 1'!I9</f>
        <v>-10.684730133509801</v>
      </c>
      <c r="M3" s="71" t="str">
        <f>'Section 1'!J9</f>
        <v>10-20 m</v>
      </c>
      <c r="N3" s="71">
        <f>'Section 1'!K9</f>
        <v>0</v>
      </c>
      <c r="O3" s="71">
        <f>'Section 1'!L9</f>
        <v>0</v>
      </c>
      <c r="P3" s="71">
        <f>'Section 1'!M9</f>
        <v>1</v>
      </c>
      <c r="Q3" s="71">
        <f>'Section 1'!N9</f>
        <v>0</v>
      </c>
      <c r="R3" s="71">
        <f>'Section 1'!O9</f>
        <v>0</v>
      </c>
      <c r="S3" s="71">
        <f>'Section 1'!P9</f>
        <v>0</v>
      </c>
      <c r="T3" s="71" t="str">
        <f>'Section 1'!Q9</f>
        <v>No</v>
      </c>
      <c r="U3" s="71" t="str">
        <f>'Section 1'!R9</f>
        <v>No</v>
      </c>
      <c r="V3" s="71" t="str">
        <f>'Section 1'!S9</f>
        <v>Yes</v>
      </c>
      <c r="W3" s="71" t="str">
        <f>'Section 1'!T9</f>
        <v>No</v>
      </c>
      <c r="X3" s="134" t="str">
        <f>'Section 1'!U9</f>
        <v>mature cocoa farm</v>
      </c>
      <c r="Y3" s="71" t="str">
        <f>'Section 1'!V9</f>
        <v>AB0016</v>
      </c>
      <c r="Z3" s="71" t="str">
        <f>'Section 1'!W9</f>
        <v>NA</v>
      </c>
      <c r="AA3" s="71" t="str">
        <f>'Section 1'!X9</f>
        <v>present</v>
      </c>
      <c r="AB3"/>
      <c r="AC3"/>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89"/>
    </row>
    <row r="4" spans="1:71" s="73" customFormat="1" ht="26.1" customHeight="1" thickBot="1" x14ac:dyDescent="0.3">
      <c r="A4" s="71">
        <v>1</v>
      </c>
      <c r="B4" s="71">
        <f>'Section 1'!A10</f>
        <v>3</v>
      </c>
      <c r="C4" s="164" t="str">
        <f>'Section 1'!B10</f>
        <v>Aruna</v>
      </c>
      <c r="D4" s="149">
        <f>'Section 1'!C10</f>
        <v>14</v>
      </c>
      <c r="E4" s="171">
        <f>'Section 1'!D10</f>
        <v>44534</v>
      </c>
      <c r="F4" s="147">
        <f>'Section 1'!E10</f>
        <v>0.46527777777777773</v>
      </c>
      <c r="G4" s="148">
        <f t="shared" si="0"/>
        <v>44534.465277777781</v>
      </c>
      <c r="H4" s="72">
        <f>'Section 1'!F10</f>
        <v>44539</v>
      </c>
      <c r="I4" s="147">
        <f>'Section 1'!G10</f>
        <v>0.36805555555555558</v>
      </c>
      <c r="J4" s="148">
        <f t="shared" si="1"/>
        <v>44539.368055555555</v>
      </c>
      <c r="K4" s="90">
        <f>'Section 1'!H10</f>
        <v>7.79603117441125</v>
      </c>
      <c r="L4" s="90">
        <f>'Section 1'!I10</f>
        <v>-10.685479084784999</v>
      </c>
      <c r="M4" s="71" t="str">
        <f>'Section 1'!J10</f>
        <v>20-30 m</v>
      </c>
      <c r="N4" s="71">
        <f>'Section 1'!K10</f>
        <v>0</v>
      </c>
      <c r="O4" s="71">
        <f>'Section 1'!L10</f>
        <v>0</v>
      </c>
      <c r="P4" s="71">
        <f>'Section 1'!M10</f>
        <v>0.75</v>
      </c>
      <c r="Q4" s="71" t="str">
        <f>'Section 1'!N10</f>
        <v>&lt;5%</v>
      </c>
      <c r="R4" s="71">
        <f>'Section 1'!O10</f>
        <v>0.25</v>
      </c>
      <c r="S4" s="71">
        <f>'Section 1'!P10</f>
        <v>0</v>
      </c>
      <c r="T4" s="71" t="str">
        <f>'Section 1'!Q10</f>
        <v>No</v>
      </c>
      <c r="U4" s="71" t="str">
        <f>'Section 1'!R10</f>
        <v>No</v>
      </c>
      <c r="V4" s="71" t="str">
        <f>'Section 1'!S10</f>
        <v>No</v>
      </c>
      <c r="W4" s="71" t="str">
        <f>'Section 1'!T10</f>
        <v>No</v>
      </c>
      <c r="X4" s="134" t="str">
        <f>'Section 1'!U10</f>
        <v>cocoa farm mixed with forest</v>
      </c>
      <c r="Y4" s="71" t="str">
        <f>'Section 1'!V10</f>
        <v>AB0015</v>
      </c>
      <c r="Z4" s="71" t="str">
        <f>'Section 1'!W10</f>
        <v>NA</v>
      </c>
      <c r="AA4" s="71" t="str">
        <f>'Section 1'!X10</f>
        <v>present</v>
      </c>
      <c r="AB4"/>
      <c r="AC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89"/>
    </row>
    <row r="5" spans="1:71" s="73" customFormat="1" ht="26.1" customHeight="1" thickBot="1" x14ac:dyDescent="0.3">
      <c r="A5" s="71">
        <v>1</v>
      </c>
      <c r="B5" s="71">
        <f>'Section 1'!A11</f>
        <v>4</v>
      </c>
      <c r="C5" s="164" t="str">
        <f>'Section 1'!B11</f>
        <v>Aruna</v>
      </c>
      <c r="D5" s="149">
        <f>'Section 1'!C11</f>
        <v>13</v>
      </c>
      <c r="E5" s="171">
        <f>'Section 1'!D11</f>
        <v>44534</v>
      </c>
      <c r="F5" s="147">
        <f>'Section 1'!E11</f>
        <v>0.48958333333333331</v>
      </c>
      <c r="G5" s="148">
        <f t="shared" si="0"/>
        <v>44534.489583333336</v>
      </c>
      <c r="H5" s="72">
        <f>'Section 1'!F11</f>
        <v>44539</v>
      </c>
      <c r="I5" s="147">
        <f>'Section 1'!G11</f>
        <v>0.3923611111111111</v>
      </c>
      <c r="J5" s="148">
        <f t="shared" si="1"/>
        <v>44539.392361111109</v>
      </c>
      <c r="K5" s="90">
        <f>'Section 1'!H11</f>
        <v>7.7858490501540896</v>
      </c>
      <c r="L5" s="90">
        <f>'Section 1'!I11</f>
        <v>-10.690964077287701</v>
      </c>
      <c r="M5" s="71" t="str">
        <f>'Section 1'!J11</f>
        <v>20-30 m</v>
      </c>
      <c r="N5" s="71">
        <f>'Section 1'!K11</f>
        <v>0</v>
      </c>
      <c r="O5" s="71">
        <f>'Section 1'!L11</f>
        <v>0</v>
      </c>
      <c r="P5" s="71">
        <f>'Section 1'!M11</f>
        <v>0.3</v>
      </c>
      <c r="Q5" s="71" t="str">
        <f>'Section 1'!N11</f>
        <v>&lt;5%</v>
      </c>
      <c r="R5" s="71">
        <f>'Section 1'!O11</f>
        <v>0.7</v>
      </c>
      <c r="S5" s="71">
        <f>'Section 1'!P11</f>
        <v>0</v>
      </c>
      <c r="T5" s="71" t="str">
        <f>'Section 1'!Q11</f>
        <v>No</v>
      </c>
      <c r="U5" s="71" t="str">
        <f>'Section 1'!R11</f>
        <v>No</v>
      </c>
      <c r="V5" s="71" t="str">
        <f>'Section 1'!S11</f>
        <v>No</v>
      </c>
      <c r="W5" s="71" t="str">
        <f>'Section 1'!T11</f>
        <v>No</v>
      </c>
      <c r="X5" s="134" t="str">
        <f>'Section 1'!U11</f>
        <v>forest next to cocoa next to Makpoima</v>
      </c>
      <c r="Y5" s="71" t="str">
        <f>'Section 1'!V11</f>
        <v>AB0013</v>
      </c>
      <c r="Z5" s="71" t="str">
        <f>'Section 1'!W11</f>
        <v>NA</v>
      </c>
      <c r="AA5" s="71" t="str">
        <f>'Section 1'!X11</f>
        <v>present</v>
      </c>
      <c r="AB5"/>
      <c r="AC5"/>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89"/>
    </row>
    <row r="6" spans="1:71" s="75" customFormat="1" ht="26.1" customHeight="1" thickBot="1" x14ac:dyDescent="0.3">
      <c r="A6" s="71">
        <v>1</v>
      </c>
      <c r="B6" s="71">
        <f>'Section 1'!A3</f>
        <v>5</v>
      </c>
      <c r="C6" s="164" t="str">
        <f>'Section 1'!B3</f>
        <v>Aruna</v>
      </c>
      <c r="D6" s="149" t="str">
        <f>'Section 1'!C3</f>
        <v>12 new</v>
      </c>
      <c r="E6" s="171">
        <f>'Section 1'!D3</f>
        <v>44534</v>
      </c>
      <c r="F6" s="147">
        <f>'Section 1'!E3</f>
        <v>0.52083333333333337</v>
      </c>
      <c r="G6" s="148">
        <f t="shared" si="0"/>
        <v>44534.520833333336</v>
      </c>
      <c r="H6" s="72">
        <f>'Section 1'!F3</f>
        <v>44539</v>
      </c>
      <c r="I6" s="147">
        <f>'Section 1'!G3</f>
        <v>0.41319444444444442</v>
      </c>
      <c r="J6" s="148">
        <f t="shared" si="1"/>
        <v>44539.413194444445</v>
      </c>
      <c r="K6" s="90">
        <f>'Section 1'!H3</f>
        <v>7.7903504045094163</v>
      </c>
      <c r="L6" s="90">
        <f>'Section 1'!I3</f>
        <v>-10.697291505615141</v>
      </c>
      <c r="M6" s="71" t="str">
        <f>'Section 1'!J3</f>
        <v>20-30 m</v>
      </c>
      <c r="N6" s="71">
        <f>'Section 1'!K3</f>
        <v>0</v>
      </c>
      <c r="O6" s="71">
        <f>'Section 1'!L3</f>
        <v>0</v>
      </c>
      <c r="P6" s="71">
        <f>'Section 1'!M3</f>
        <v>0</v>
      </c>
      <c r="Q6" s="71" t="str">
        <f>'Section 1'!N3</f>
        <v>&lt;5%</v>
      </c>
      <c r="R6" s="71">
        <f>'Section 1'!O3</f>
        <v>1</v>
      </c>
      <c r="S6" s="71">
        <f>'Section 1'!P3</f>
        <v>0</v>
      </c>
      <c r="T6" s="71" t="str">
        <f>'Section 1'!Q3</f>
        <v>No</v>
      </c>
      <c r="U6" s="71" t="str">
        <f>'Section 1'!R3</f>
        <v>No</v>
      </c>
      <c r="V6" s="71" t="str">
        <f>'Section 1'!S3</f>
        <v>No</v>
      </c>
      <c r="W6" s="71" t="str">
        <f>'Section 1'!T3</f>
        <v>No</v>
      </c>
      <c r="X6" s="134" t="str">
        <f>'Section 1'!U3</f>
        <v>primary forest</v>
      </c>
      <c r="Y6" s="71" t="str">
        <f>'Section 1'!V3</f>
        <v>AB0014</v>
      </c>
      <c r="Z6" s="71" t="str">
        <f>'Section 1'!W3</f>
        <v>NA</v>
      </c>
      <c r="AA6" s="71" t="str">
        <f>'Section 1'!X3</f>
        <v>present</v>
      </c>
      <c r="AB6"/>
      <c r="AC6"/>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90"/>
    </row>
    <row r="7" spans="1:71" s="75" customFormat="1" ht="26.1" customHeight="1" thickBot="1" x14ac:dyDescent="0.3">
      <c r="A7" s="71">
        <v>1</v>
      </c>
      <c r="B7" s="71">
        <f>'Section 1'!A2</f>
        <v>6</v>
      </c>
      <c r="C7" s="164" t="str">
        <f>'Section 1'!B2</f>
        <v>Aruna</v>
      </c>
      <c r="D7" s="149" t="str">
        <f>'Section 1'!C2</f>
        <v>11 new</v>
      </c>
      <c r="E7" s="171">
        <f>'Section 1'!D2</f>
        <v>44534</v>
      </c>
      <c r="F7" s="147">
        <f>'Section 1'!E2</f>
        <v>0.55138888888888882</v>
      </c>
      <c r="G7" s="148">
        <f t="shared" si="0"/>
        <v>44534.551388888889</v>
      </c>
      <c r="H7" s="72">
        <f>'Section 1'!F2</f>
        <v>44539</v>
      </c>
      <c r="I7" s="147">
        <f>'Section 1'!G2</f>
        <v>0.41736111111111113</v>
      </c>
      <c r="J7" s="148">
        <f t="shared" si="1"/>
        <v>44539.417361111111</v>
      </c>
      <c r="K7" s="90">
        <f>'Section 1'!H2</f>
        <v>7.7899433485446288</v>
      </c>
      <c r="L7" s="90">
        <f>'Section 1'!I2</f>
        <v>-10.697335196473592</v>
      </c>
      <c r="M7" s="71" t="str">
        <f>'Section 1'!J2</f>
        <v>20-30 m</v>
      </c>
      <c r="N7" s="71">
        <f>'Section 1'!K2</f>
        <v>0</v>
      </c>
      <c r="O7" s="71">
        <f>'Section 1'!L2</f>
        <v>0</v>
      </c>
      <c r="P7" s="71">
        <f>'Section 1'!M2</f>
        <v>0</v>
      </c>
      <c r="Q7" s="71" t="str">
        <f>'Section 1'!N2</f>
        <v>5-20%</v>
      </c>
      <c r="R7" s="71">
        <f>'Section 1'!O2</f>
        <v>1</v>
      </c>
      <c r="S7" s="71">
        <f>'Section 1'!P2</f>
        <v>0</v>
      </c>
      <c r="T7" s="71" t="str">
        <f>'Section 1'!Q2</f>
        <v>No</v>
      </c>
      <c r="U7" s="71" t="str">
        <f>'Section 1'!R2</f>
        <v>No</v>
      </c>
      <c r="V7" s="71" t="str">
        <f>'Section 1'!S2</f>
        <v>No</v>
      </c>
      <c r="W7" s="71" t="str">
        <f>'Section 1'!T2</f>
        <v>No</v>
      </c>
      <c r="X7" s="134" t="str">
        <f>'Section 1'!U2</f>
        <v>primary forest, waypoint corrected on collection day</v>
      </c>
      <c r="Y7" s="71" t="str">
        <f>'Section 1'!V2</f>
        <v>AB0012</v>
      </c>
      <c r="Z7" s="71" t="str">
        <f>'Section 1'!W2</f>
        <v>NA</v>
      </c>
      <c r="AA7" s="71" t="str">
        <f>'Section 1'!X2</f>
        <v>present</v>
      </c>
      <c r="AB7"/>
      <c r="AC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90"/>
    </row>
    <row r="8" spans="1:71" s="75" customFormat="1" ht="26.1" customHeight="1" thickBot="1" x14ac:dyDescent="0.3">
      <c r="A8" s="71">
        <v>1</v>
      </c>
      <c r="B8" s="71">
        <f>'Section 1'!A5</f>
        <v>7</v>
      </c>
      <c r="C8" s="164" t="str">
        <f>'Section 1'!B5</f>
        <v>Aruna</v>
      </c>
      <c r="D8" s="149" t="str">
        <f>'Section 1'!C5</f>
        <v>7 new</v>
      </c>
      <c r="E8" s="171">
        <f>'Section 1'!D5</f>
        <v>44535</v>
      </c>
      <c r="F8" s="147">
        <f>'Section 1'!E5</f>
        <v>0.45833333333333331</v>
      </c>
      <c r="G8" s="148">
        <f t="shared" si="0"/>
        <v>44535.458333333336</v>
      </c>
      <c r="H8" s="72">
        <f>'Section 1'!F5</f>
        <v>44540</v>
      </c>
      <c r="I8" s="147">
        <f>'Section 1'!G5</f>
        <v>0.28125</v>
      </c>
      <c r="J8" s="148">
        <f t="shared" si="1"/>
        <v>44540.28125</v>
      </c>
      <c r="K8" s="90">
        <f>'Section 1'!H5</f>
        <v>7.7766607220170672</v>
      </c>
      <c r="L8" s="90">
        <f>'Section 1'!I5</f>
        <v>-10.695133166764643</v>
      </c>
      <c r="M8" s="71" t="str">
        <f>'Section 1'!J5</f>
        <v>20-30 m</v>
      </c>
      <c r="N8" s="71">
        <f>'Section 1'!K5</f>
        <v>0</v>
      </c>
      <c r="O8" s="71">
        <f>'Section 1'!L5</f>
        <v>0</v>
      </c>
      <c r="P8" s="71">
        <f>'Section 1'!M5</f>
        <v>0.2</v>
      </c>
      <c r="Q8" s="71" t="str">
        <f>'Section 1'!N5</f>
        <v>&lt;5%</v>
      </c>
      <c r="R8" s="71">
        <f>'Section 1'!O5</f>
        <v>0.8</v>
      </c>
      <c r="S8" s="71">
        <f>'Section 1'!P5</f>
        <v>0</v>
      </c>
      <c r="T8" s="71" t="str">
        <f>'Section 1'!Q5</f>
        <v>No</v>
      </c>
      <c r="U8" s="71" t="str">
        <f>'Section 1'!R5</f>
        <v>No</v>
      </c>
      <c r="V8" s="71" t="str">
        <f>'Section 1'!S5</f>
        <v>Yes</v>
      </c>
      <c r="W8" s="71" t="str">
        <f>'Section 1'!T5</f>
        <v>No</v>
      </c>
      <c r="X8" s="134" t="str">
        <f>'Section 1'!U5</f>
        <v>abandoned cocoa farm</v>
      </c>
      <c r="Y8" s="71" t="str">
        <f>'Section 1'!V5</f>
        <v>AB0005</v>
      </c>
      <c r="Z8" s="71" t="str">
        <f>'Section 1'!W5</f>
        <v>NA</v>
      </c>
      <c r="AA8" s="71" t="str">
        <f>'Section 1'!X5</f>
        <v>present</v>
      </c>
      <c r="AB8"/>
      <c r="AC8"/>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90"/>
    </row>
    <row r="9" spans="1:71" s="75" customFormat="1" ht="26.1" customHeight="1" thickBot="1" x14ac:dyDescent="0.3">
      <c r="A9" s="71">
        <v>1</v>
      </c>
      <c r="B9" s="71">
        <f>'Section 1'!A4</f>
        <v>8</v>
      </c>
      <c r="C9" s="164" t="str">
        <f>'Section 1'!B4</f>
        <v>Aruna</v>
      </c>
      <c r="D9" s="149" t="str">
        <f>'Section 1'!C4</f>
        <v>8 new</v>
      </c>
      <c r="E9" s="171">
        <f>'Section 1'!D4</f>
        <v>44535</v>
      </c>
      <c r="F9" s="147">
        <f>'Section 1'!E4</f>
        <v>0.46875</v>
      </c>
      <c r="G9" s="148">
        <f t="shared" si="0"/>
        <v>44535.46875</v>
      </c>
      <c r="H9" s="72">
        <f>'Section 1'!F4</f>
        <v>44540</v>
      </c>
      <c r="I9" s="147">
        <f>'Section 1'!G4</f>
        <v>0.29097222222222224</v>
      </c>
      <c r="J9" s="148">
        <f t="shared" si="1"/>
        <v>44540.290972222225</v>
      </c>
      <c r="K9" s="90">
        <f>'Section 1'!H4</f>
        <v>7.7758189771361961</v>
      </c>
      <c r="L9" s="90">
        <f>'Section 1'!I4</f>
        <v>-10.695347365071294</v>
      </c>
      <c r="M9" s="71" t="str">
        <f>'Section 1'!J4</f>
        <v>10-20 m</v>
      </c>
      <c r="N9" s="71">
        <f>'Section 1'!K4</f>
        <v>0</v>
      </c>
      <c r="O9" s="71">
        <f>'Section 1'!L4</f>
        <v>0</v>
      </c>
      <c r="P9" s="71">
        <f>'Section 1'!M4</f>
        <v>1</v>
      </c>
      <c r="Q9" s="71">
        <f>'Section 1'!N4</f>
        <v>0</v>
      </c>
      <c r="R9" s="71">
        <f>'Section 1'!O4</f>
        <v>0</v>
      </c>
      <c r="S9" s="71">
        <f>'Section 1'!P4</f>
        <v>0</v>
      </c>
      <c r="T9" s="71" t="str">
        <f>'Section 1'!Q4</f>
        <v>No</v>
      </c>
      <c r="U9" s="71" t="str">
        <f>'Section 1'!R4</f>
        <v>Yes</v>
      </c>
      <c r="V9" s="71" t="str">
        <f>'Section 1'!S4</f>
        <v>No</v>
      </c>
      <c r="W9" s="71" t="str">
        <f>'Section 1'!T4</f>
        <v>No</v>
      </c>
      <c r="X9" s="134" t="str">
        <f>'Section 1'!U4</f>
        <v>cocoa farm</v>
      </c>
      <c r="Y9" s="71" t="str">
        <f>'Section 1'!V4</f>
        <v>AB0001</v>
      </c>
      <c r="Z9" s="71" t="str">
        <f>'Section 1'!W4</f>
        <v>NA</v>
      </c>
      <c r="AA9" s="71" t="str">
        <f>'Section 1'!X4</f>
        <v>present</v>
      </c>
      <c r="AB9"/>
      <c r="AC9"/>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90"/>
    </row>
    <row r="10" spans="1:71" s="75" customFormat="1" ht="26.1" customHeight="1" thickBot="1" x14ac:dyDescent="0.3">
      <c r="A10" s="71">
        <v>1</v>
      </c>
      <c r="B10" s="71">
        <f>'Section 1'!A12</f>
        <v>9</v>
      </c>
      <c r="C10" s="164" t="str">
        <f>'Section 1'!B12</f>
        <v>Sulaiman</v>
      </c>
      <c r="D10" s="149">
        <f>'Section 1'!C12</f>
        <v>3</v>
      </c>
      <c r="E10" s="171">
        <f>'Section 1'!D12</f>
        <v>44534</v>
      </c>
      <c r="F10" s="147">
        <f>'Section 1'!E12</f>
        <v>0.4548611111111111</v>
      </c>
      <c r="G10" s="148">
        <f t="shared" si="0"/>
        <v>44534.454861111109</v>
      </c>
      <c r="H10" s="72">
        <f>'Section 1'!F12</f>
        <v>44539</v>
      </c>
      <c r="I10" s="147">
        <f>'Section 1'!G12</f>
        <v>0.40972222222222227</v>
      </c>
      <c r="J10" s="148">
        <f t="shared" si="1"/>
        <v>44539.409722222219</v>
      </c>
      <c r="K10" s="90">
        <f>'Section 1'!H12</f>
        <v>7.7549953528642899</v>
      </c>
      <c r="L10" s="90">
        <f>'Section 1'!I12</f>
        <v>-10.696324860675899</v>
      </c>
      <c r="M10" s="71" t="str">
        <f>'Section 1'!J12</f>
        <v>10-20 m</v>
      </c>
      <c r="N10" s="71">
        <f>'Section 1'!K12</f>
        <v>0</v>
      </c>
      <c r="O10" s="71">
        <f>'Section 1'!L12</f>
        <v>0</v>
      </c>
      <c r="P10" s="71">
        <f>'Section 1'!M12</f>
        <v>0</v>
      </c>
      <c r="Q10" s="71">
        <f>'Section 1'!N12</f>
        <v>0</v>
      </c>
      <c r="R10" s="71">
        <f>'Section 1'!O12</f>
        <v>0</v>
      </c>
      <c r="S10" s="71">
        <f>'Section 1'!P12</f>
        <v>0</v>
      </c>
      <c r="T10" s="71" t="str">
        <f>'Section 1'!Q12</f>
        <v>No</v>
      </c>
      <c r="U10" s="71" t="str">
        <f>'Section 1'!R12</f>
        <v>No</v>
      </c>
      <c r="V10" s="71" t="str">
        <f>'Section 1'!S12</f>
        <v>No</v>
      </c>
      <c r="W10" s="71" t="str">
        <f>'Section 1'!T12</f>
        <v>No</v>
      </c>
      <c r="X10" s="134" t="str">
        <f>'Section 1'!U12</f>
        <v>Farm bush more than 4 years</v>
      </c>
      <c r="Y10" s="71" t="str">
        <f>'Section 1'!V12</f>
        <v>AB0007</v>
      </c>
      <c r="Z10" s="71" t="str">
        <f>'Section 1'!W12</f>
        <v>NA</v>
      </c>
      <c r="AA10" s="71" t="str">
        <f>'Section 1'!X12</f>
        <v>present</v>
      </c>
      <c r="AB10"/>
      <c r="AC10"/>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90"/>
    </row>
    <row r="11" spans="1:71" s="75" customFormat="1" ht="26.1" customHeight="1" thickBot="1" x14ac:dyDescent="0.3">
      <c r="A11" s="71">
        <v>1</v>
      </c>
      <c r="B11" s="71">
        <f>'Section 1'!A13</f>
        <v>10</v>
      </c>
      <c r="C11" s="164" t="str">
        <f>'Section 1'!B13</f>
        <v>Sulaiman</v>
      </c>
      <c r="D11" s="149">
        <f>'Section 1'!C13</f>
        <v>0</v>
      </c>
      <c r="E11" s="171">
        <f>'Section 1'!D13</f>
        <v>44534</v>
      </c>
      <c r="F11" s="147">
        <f>'Section 1'!E13</f>
        <v>0.46736111111111112</v>
      </c>
      <c r="G11" s="148">
        <f t="shared" si="0"/>
        <v>44534.467361111114</v>
      </c>
      <c r="H11" s="72">
        <f>'Section 1'!F13</f>
        <v>44539</v>
      </c>
      <c r="I11" s="147">
        <f>'Section 1'!G13</f>
        <v>0.40486111111111112</v>
      </c>
      <c r="J11" s="148">
        <f t="shared" si="1"/>
        <v>44539.404861111114</v>
      </c>
      <c r="K11" s="90">
        <f>'Section 1'!H13</f>
        <v>7.7560080015399304</v>
      </c>
      <c r="L11" s="90">
        <f>'Section 1'!I13</f>
        <v>-10.695398504741901</v>
      </c>
      <c r="M11" s="71" t="str">
        <f>'Section 1'!J13</f>
        <v>20-30 m</v>
      </c>
      <c r="N11" s="71">
        <f>'Section 1'!K13</f>
        <v>0</v>
      </c>
      <c r="O11" s="71">
        <f>'Section 1'!L13</f>
        <v>0</v>
      </c>
      <c r="P11" s="71" t="str">
        <f>'Section 1'!M13</f>
        <v>&gt;60%</v>
      </c>
      <c r="Q11" s="71">
        <f>'Section 1'!N13</f>
        <v>0</v>
      </c>
      <c r="R11" s="71">
        <f>'Section 1'!O13</f>
        <v>0</v>
      </c>
      <c r="S11" s="71">
        <f>'Section 1'!P13</f>
        <v>0</v>
      </c>
      <c r="T11" s="71" t="str">
        <f>'Section 1'!Q13</f>
        <v>No</v>
      </c>
      <c r="U11" s="71" t="str">
        <f>'Section 1'!R13</f>
        <v>Yes</v>
      </c>
      <c r="V11" s="71" t="str">
        <f>'Section 1'!S13</f>
        <v>yes</v>
      </c>
      <c r="W11" s="71" t="str">
        <f>'Section 1'!T13</f>
        <v>Yes</v>
      </c>
      <c r="X11" s="134" t="str">
        <f>'Section 1'!U13</f>
        <v>cocoa farm with one palm tree</v>
      </c>
      <c r="Y11" s="71" t="str">
        <f>'Section 1'!V13</f>
        <v>AB0011</v>
      </c>
      <c r="Z11" s="71" t="str">
        <f>'Section 1'!W13</f>
        <v>NA</v>
      </c>
      <c r="AA11" s="71" t="str">
        <f>'Section 1'!X13</f>
        <v>present</v>
      </c>
      <c r="AB11"/>
      <c r="AC11"/>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90"/>
    </row>
    <row r="12" spans="1:71" s="76" customFormat="1" ht="26.1" customHeight="1" thickBot="1" x14ac:dyDescent="0.3">
      <c r="A12" s="71">
        <v>1</v>
      </c>
      <c r="B12" s="71">
        <f>'Section 1'!A14</f>
        <v>11</v>
      </c>
      <c r="C12" s="164" t="str">
        <f>'Section 1'!B14</f>
        <v>Sulaiman</v>
      </c>
      <c r="D12" s="149">
        <f>'Section 1'!C14</f>
        <v>1</v>
      </c>
      <c r="E12" s="171">
        <f>'Section 1'!D14</f>
        <v>44534</v>
      </c>
      <c r="F12" s="147">
        <f>'Section 1'!E14</f>
        <v>0.48055555555555557</v>
      </c>
      <c r="G12" s="148">
        <f t="shared" si="0"/>
        <v>44534.480555555558</v>
      </c>
      <c r="H12" s="72">
        <f>'Section 1'!F14</f>
        <v>44539</v>
      </c>
      <c r="I12" s="147">
        <f>'Section 1'!G14</f>
        <v>0.41666666666666669</v>
      </c>
      <c r="J12" s="148">
        <f t="shared" si="1"/>
        <v>44539.416666666664</v>
      </c>
      <c r="K12" s="90">
        <f>'Section 1'!H14</f>
        <v>7.7567796646431404</v>
      </c>
      <c r="L12" s="90">
        <f>'Section 1'!I14</f>
        <v>-10.696955165483001</v>
      </c>
      <c r="M12" s="71" t="str">
        <f>'Section 1'!J14</f>
        <v>20-30 m</v>
      </c>
      <c r="N12" s="71">
        <f>'Section 1'!K14</f>
        <v>0</v>
      </c>
      <c r="O12" s="71">
        <f>'Section 1'!L14</f>
        <v>0</v>
      </c>
      <c r="P12" s="71" t="str">
        <f>'Section 1'!M14</f>
        <v>&gt;60%</v>
      </c>
      <c r="Q12" s="71">
        <f>'Section 1'!N14</f>
        <v>0</v>
      </c>
      <c r="R12" s="71">
        <f>'Section 1'!O14</f>
        <v>0</v>
      </c>
      <c r="S12" s="71">
        <f>'Section 1'!P14</f>
        <v>0</v>
      </c>
      <c r="T12" s="71" t="str">
        <f>'Section 1'!Q14</f>
        <v>No</v>
      </c>
      <c r="U12" s="71" t="str">
        <f>'Section 1'!R14</f>
        <v>yes</v>
      </c>
      <c r="V12" s="71" t="str">
        <f>'Section 1'!S14</f>
        <v>No</v>
      </c>
      <c r="W12" s="71" t="str">
        <f>'Section 1'!T14</f>
        <v>No</v>
      </c>
      <c r="X12" s="134" t="str">
        <f>'Section 1'!U14</f>
        <v>cocoa farm more than 8 years ago</v>
      </c>
      <c r="Y12" s="71" t="str">
        <f>'Section 1'!V14</f>
        <v>AB0010</v>
      </c>
      <c r="Z12" s="71" t="str">
        <f>'Section 1'!W14</f>
        <v>NA</v>
      </c>
      <c r="AA12" s="71" t="str">
        <f>'Section 1'!X14</f>
        <v>present</v>
      </c>
      <c r="AB12"/>
      <c r="AC12"/>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91"/>
    </row>
    <row r="13" spans="1:71" s="74" customFormat="1" ht="26.1" customHeight="1" thickBot="1" x14ac:dyDescent="0.3">
      <c r="A13" s="71">
        <v>1</v>
      </c>
      <c r="B13" s="71">
        <f>'Section 1'!A15</f>
        <v>12</v>
      </c>
      <c r="C13" s="164" t="str">
        <f>'Section 1'!B15</f>
        <v>Sulaiman</v>
      </c>
      <c r="D13" s="149">
        <f>'Section 1'!C15</f>
        <v>2</v>
      </c>
      <c r="E13" s="171">
        <f>'Section 1'!D15</f>
        <v>44534</v>
      </c>
      <c r="F13" s="147">
        <f>'Section 1'!E15</f>
        <v>0.4916666666666667</v>
      </c>
      <c r="G13" s="148">
        <f t="shared" si="0"/>
        <v>44534.491666666669</v>
      </c>
      <c r="H13" s="72">
        <f>'Section 1'!F15</f>
        <v>44539</v>
      </c>
      <c r="I13" s="147">
        <f>'Section 1'!G15</f>
        <v>0.4236111111111111</v>
      </c>
      <c r="J13" s="148">
        <f t="shared" si="1"/>
        <v>44539.423611111109</v>
      </c>
      <c r="K13" s="90">
        <f>'Section 1'!H15</f>
        <v>7.7577234296274797</v>
      </c>
      <c r="L13" s="90">
        <f>'Section 1'!I15</f>
        <v>-10.697947892949699</v>
      </c>
      <c r="M13" s="71" t="str">
        <f>'Section 1'!J15</f>
        <v>30-40 m</v>
      </c>
      <c r="N13" s="71">
        <f>'Section 1'!K15</f>
        <v>0</v>
      </c>
      <c r="O13" s="71">
        <f>'Section 1'!L15</f>
        <v>0</v>
      </c>
      <c r="P13" s="71">
        <f>'Section 1'!M15</f>
        <v>0</v>
      </c>
      <c r="Q13" s="71">
        <f>'Section 1'!N15</f>
        <v>0</v>
      </c>
      <c r="R13" s="71">
        <f>'Section 1'!O15</f>
        <v>0</v>
      </c>
      <c r="S13" s="71">
        <f>'Section 1'!P15</f>
        <v>0</v>
      </c>
      <c r="T13" s="71" t="str">
        <f>'Section 1'!Q15</f>
        <v>No</v>
      </c>
      <c r="U13" s="71" t="str">
        <f>'Section 1'!R15</f>
        <v>No</v>
      </c>
      <c r="V13" s="71" t="str">
        <f>'Section 1'!S15</f>
        <v>No</v>
      </c>
      <c r="W13" s="71" t="str">
        <f>'Section 1'!T15</f>
        <v>No</v>
      </c>
      <c r="X13" s="134" t="str">
        <f>'Section 1'!U15</f>
        <v>very close to the stream/river</v>
      </c>
      <c r="Y13" s="71" t="str">
        <f>'Section 1'!V15</f>
        <v>AB0008</v>
      </c>
      <c r="Z13" s="71" t="str">
        <f>'Section 1'!W15</f>
        <v>NA</v>
      </c>
      <c r="AA13" s="71" t="str">
        <f>'Section 1'!X15</f>
        <v>present</v>
      </c>
      <c r="AB13"/>
      <c r="AC13"/>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row>
    <row r="14" spans="1:71" s="74" customFormat="1" ht="26.1" customHeight="1" thickBot="1" x14ac:dyDescent="0.3">
      <c r="A14" s="71">
        <v>1</v>
      </c>
      <c r="B14" s="71">
        <f>'Section 1'!A6</f>
        <v>13</v>
      </c>
      <c r="C14" s="164" t="str">
        <f>'Section 1'!B6</f>
        <v>Sulaiman</v>
      </c>
      <c r="D14" s="149" t="str">
        <f>'Section 1'!C6</f>
        <v>4 new</v>
      </c>
      <c r="E14" s="171">
        <f>'Section 1'!D6</f>
        <v>44534</v>
      </c>
      <c r="F14" s="147">
        <f>'Section 1'!E6</f>
        <v>0.52569444444444446</v>
      </c>
      <c r="G14" s="148">
        <f t="shared" si="0"/>
        <v>44534.525694444441</v>
      </c>
      <c r="H14" s="72">
        <f>'Section 1'!F6</f>
        <v>44539</v>
      </c>
      <c r="I14" s="147">
        <f>'Section 1'!G6</f>
        <v>0.38958333333333334</v>
      </c>
      <c r="J14" s="148">
        <f t="shared" si="1"/>
        <v>44539.38958333333</v>
      </c>
      <c r="K14" s="90">
        <f>'Section 1'!H6</f>
        <v>7.7614319523755952</v>
      </c>
      <c r="L14" s="90">
        <f>'Section 1'!I6</f>
        <v>-10.693458435729244</v>
      </c>
      <c r="M14" s="71" t="str">
        <f>'Section 1'!J6</f>
        <v>20-30 m</v>
      </c>
      <c r="N14" s="71">
        <f>'Section 1'!K6</f>
        <v>0</v>
      </c>
      <c r="O14" s="71">
        <f>'Section 1'!L6</f>
        <v>0</v>
      </c>
      <c r="P14" s="71">
        <f>'Section 1'!M6</f>
        <v>0</v>
      </c>
      <c r="Q14" s="71">
        <f>'Section 1'!N6</f>
        <v>0.1</v>
      </c>
      <c r="R14" s="71">
        <f>'Section 1'!O6</f>
        <v>0</v>
      </c>
      <c r="S14" s="71">
        <f>'Section 1'!P6</f>
        <v>0</v>
      </c>
      <c r="T14" s="71" t="str">
        <f>'Section 1'!Q6</f>
        <v>No</v>
      </c>
      <c r="U14" s="71" t="str">
        <f>'Section 1'!R6</f>
        <v>No</v>
      </c>
      <c r="V14" s="71" t="str">
        <f>'Section 1'!S6</f>
        <v>No</v>
      </c>
      <c r="W14" s="71" t="str">
        <f>'Section 1'!T6</f>
        <v>Yes</v>
      </c>
      <c r="X14" s="134" t="str">
        <f>'Section 1'!U6</f>
        <v>4 new fell in a recent farm and we moved in the forest patch with three palms in the plot</v>
      </c>
      <c r="Y14" s="71" t="str">
        <f>'Section 1'!V6</f>
        <v>AB0002</v>
      </c>
      <c r="Z14" s="71" t="str">
        <f>'Section 1'!W6</f>
        <v>NA</v>
      </c>
      <c r="AA14" s="71" t="str">
        <f>'Section 1'!X6</f>
        <v>present</v>
      </c>
      <c r="AB14"/>
      <c r="AC14"/>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row>
    <row r="15" spans="1:71" s="74" customFormat="1" ht="26.1" customHeight="1" thickBot="1" x14ac:dyDescent="0.3">
      <c r="A15" s="71">
        <v>1</v>
      </c>
      <c r="B15" s="71">
        <f>'Section 1'!A7</f>
        <v>14</v>
      </c>
      <c r="C15" s="164" t="str">
        <f>'Section 1'!B7</f>
        <v>Sulaiman</v>
      </c>
      <c r="D15" s="149" t="str">
        <f>'Section 1'!C7</f>
        <v>5 new</v>
      </c>
      <c r="E15" s="171">
        <f>'Section 1'!D7</f>
        <v>44534</v>
      </c>
      <c r="F15" s="147">
        <f>'Section 1'!E7</f>
        <v>0.53749999999999998</v>
      </c>
      <c r="G15" s="148">
        <f t="shared" si="0"/>
        <v>44534.537499999999</v>
      </c>
      <c r="H15" s="72">
        <f>'Section 1'!F7</f>
        <v>44539</v>
      </c>
      <c r="I15" s="147">
        <f>'Section 1'!G7</f>
        <v>0.3833333333333333</v>
      </c>
      <c r="J15" s="148">
        <f t="shared" si="1"/>
        <v>44539.383333333331</v>
      </c>
      <c r="K15" s="90">
        <f>'Section 1'!H7</f>
        <v>7.7626263215233156</v>
      </c>
      <c r="L15" s="90">
        <f>'Section 1'!I7</f>
        <v>-10.693245646166552</v>
      </c>
      <c r="M15" s="71" t="str">
        <f>'Section 1'!J7</f>
        <v>30-40 m</v>
      </c>
      <c r="N15" s="71">
        <f>'Section 1'!K7</f>
        <v>0</v>
      </c>
      <c r="O15" s="71">
        <f>'Section 1'!L7</f>
        <v>0</v>
      </c>
      <c r="P15" s="71">
        <f>'Section 1'!M7</f>
        <v>0</v>
      </c>
      <c r="Q15" s="71">
        <f>'Section 1'!N7</f>
        <v>0.1</v>
      </c>
      <c r="R15" s="71" t="str">
        <f>'Section 1'!O7</f>
        <v>&gt;60%</v>
      </c>
      <c r="S15" s="71">
        <f>'Section 1'!P7</f>
        <v>0</v>
      </c>
      <c r="T15" s="71" t="str">
        <f>'Section 1'!Q7</f>
        <v>No</v>
      </c>
      <c r="U15" s="71" t="str">
        <f>'Section 1'!R7</f>
        <v>No</v>
      </c>
      <c r="V15" s="71" t="str">
        <f>'Section 1'!S7</f>
        <v>No</v>
      </c>
      <c r="W15" s="71" t="str">
        <f>'Section 1'!T7</f>
        <v>No</v>
      </c>
      <c r="X15" s="134" t="str">
        <f>'Section 1'!U7</f>
        <v>5 new The plot fell in swamp and we moved to a forest patch</v>
      </c>
      <c r="Y15" s="71" t="str">
        <f>'Section 1'!V7</f>
        <v>AB0009</v>
      </c>
      <c r="Z15" s="71" t="str">
        <f>'Section 1'!W7</f>
        <v>NA</v>
      </c>
      <c r="AA15" s="71" t="str">
        <f>'Section 1'!X7</f>
        <v>present</v>
      </c>
      <c r="AB15"/>
      <c r="AC15"/>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row>
    <row r="16" spans="1:71" s="74" customFormat="1" ht="26.1" customHeight="1" thickBot="1" x14ac:dyDescent="0.3">
      <c r="A16" s="71">
        <v>1</v>
      </c>
      <c r="B16" s="71">
        <f>'Section 1'!A16</f>
        <v>15</v>
      </c>
      <c r="C16" s="164" t="str">
        <f>'Section 1'!B16</f>
        <v>Sulaiman</v>
      </c>
      <c r="D16" s="149">
        <f>'Section 1'!C16</f>
        <v>6</v>
      </c>
      <c r="E16" s="171">
        <f>'Section 1'!D16</f>
        <v>44534</v>
      </c>
      <c r="F16" s="147">
        <f>'Section 1'!E16</f>
        <v>0.57291666666666663</v>
      </c>
      <c r="G16" s="148">
        <f t="shared" si="0"/>
        <v>44534.572916666664</v>
      </c>
      <c r="H16" s="72">
        <f>'Section 1'!F16</f>
        <v>44539</v>
      </c>
      <c r="I16" s="147">
        <f>'Section 1'!G16</f>
        <v>0.46875</v>
      </c>
      <c r="J16" s="148">
        <f t="shared" si="1"/>
        <v>44539.46875</v>
      </c>
      <c r="K16" s="90">
        <f>'Section 1'!H16</f>
        <v>7.7679854840384399</v>
      </c>
      <c r="L16" s="90">
        <f>'Section 1'!I16</f>
        <v>-10.701656826528801</v>
      </c>
      <c r="M16" s="71" t="str">
        <f>'Section 1'!J16</f>
        <v>&gt;40 m</v>
      </c>
      <c r="N16" s="71">
        <f>'Section 1'!K16</f>
        <v>0</v>
      </c>
      <c r="O16" s="71">
        <f>'Section 1'!L16</f>
        <v>0</v>
      </c>
      <c r="P16" s="71">
        <f>'Section 1'!M16</f>
        <v>0</v>
      </c>
      <c r="Q16" s="71" t="str">
        <f>'Section 1'!N16</f>
        <v>&lt;5%</v>
      </c>
      <c r="R16" s="71" t="str">
        <f>'Section 1'!O16</f>
        <v>&gt;60%</v>
      </c>
      <c r="S16" s="71">
        <f>'Section 1'!P16</f>
        <v>0</v>
      </c>
      <c r="T16" s="71" t="str">
        <f>'Section 1'!Q16</f>
        <v>No</v>
      </c>
      <c r="U16" s="71" t="str">
        <f>'Section 1'!R16</f>
        <v>No</v>
      </c>
      <c r="V16" s="71" t="str">
        <f>'Section 1'!S16</f>
        <v>No</v>
      </c>
      <c r="W16" s="71" t="str">
        <f>'Section 1'!T16</f>
        <v>No</v>
      </c>
      <c r="X16" s="134" t="str">
        <f>'Section 1'!U16</f>
        <v>mature forest (primary forest)</v>
      </c>
      <c r="Y16" s="71" t="str">
        <f>'Section 1'!V16</f>
        <v>AB0006</v>
      </c>
      <c r="Z16" s="71" t="str">
        <f>'Section 1'!W16</f>
        <v>NA</v>
      </c>
      <c r="AA16" s="71" t="str">
        <f>'Section 1'!X16</f>
        <v>present</v>
      </c>
      <c r="AB16"/>
      <c r="AC16"/>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row>
    <row r="17" spans="1:70" s="74" customFormat="1" ht="26.1" customHeight="1" thickBot="1" x14ac:dyDescent="0.3">
      <c r="A17" s="71">
        <v>1</v>
      </c>
      <c r="B17" s="71">
        <f>'Section 1'!A17</f>
        <v>16</v>
      </c>
      <c r="C17" s="164" t="str">
        <f>'Section 1'!B17</f>
        <v>Sulaiman</v>
      </c>
      <c r="D17" s="149">
        <f>'Section 1'!C17</f>
        <v>10</v>
      </c>
      <c r="E17" s="171">
        <f>'Section 1'!D17</f>
        <v>44535</v>
      </c>
      <c r="F17" s="147">
        <f>'Section 1'!E17</f>
        <v>0.47083333333333338</v>
      </c>
      <c r="G17" s="148">
        <f t="shared" si="0"/>
        <v>44535.470833333333</v>
      </c>
      <c r="H17" s="72">
        <f>'Section 1'!F17</f>
        <v>44540</v>
      </c>
      <c r="I17" s="147">
        <f>'Section 1'!G17</f>
        <v>0.29166666666666669</v>
      </c>
      <c r="J17" s="148">
        <f t="shared" si="1"/>
        <v>44540.291666666664</v>
      </c>
      <c r="K17" s="90">
        <f>'Section 1'!H17</f>
        <v>7.7768824883109398</v>
      </c>
      <c r="L17" s="90">
        <f>'Section 1'!I17</f>
        <v>-10.693999570726501</v>
      </c>
      <c r="M17" s="71" t="str">
        <f>'Section 1'!J17</f>
        <v>20-30 m</v>
      </c>
      <c r="N17" s="71">
        <f>'Section 1'!K17</f>
        <v>0</v>
      </c>
      <c r="O17" s="71">
        <f>'Section 1'!L17</f>
        <v>0</v>
      </c>
      <c r="P17" s="71" t="str">
        <f>'Section 1'!M17</f>
        <v>&gt;60%</v>
      </c>
      <c r="Q17" s="71">
        <f>'Section 1'!N17</f>
        <v>0</v>
      </c>
      <c r="R17" s="71">
        <f>'Section 1'!O17</f>
        <v>0</v>
      </c>
      <c r="S17" s="71">
        <f>'Section 1'!P17</f>
        <v>0</v>
      </c>
      <c r="T17" s="71" t="str">
        <f>'Section 1'!Q17</f>
        <v>No</v>
      </c>
      <c r="U17" s="71" t="str">
        <f>'Section 1'!R17</f>
        <v>No</v>
      </c>
      <c r="V17" s="71" t="str">
        <f>'Section 1'!S17</f>
        <v>No</v>
      </c>
      <c r="W17" s="71" t="str">
        <f>'Section 1'!T17</f>
        <v>No</v>
      </c>
      <c r="X17" s="134" t="str">
        <f>'Section 1'!U17</f>
        <v>cocoa farm more than 9 years ago</v>
      </c>
      <c r="Y17" s="71" t="str">
        <f>'Section 1'!V17</f>
        <v>AB0003</v>
      </c>
      <c r="Z17" s="71" t="str">
        <f>'Section 1'!W17</f>
        <v>NA</v>
      </c>
      <c r="AA17" s="71" t="str">
        <f>'Section 1'!X17</f>
        <v>present</v>
      </c>
      <c r="AB17"/>
      <c r="AC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row>
    <row r="18" spans="1:70" s="74" customFormat="1" ht="26.1" customHeight="1" thickBot="1" x14ac:dyDescent="0.3">
      <c r="A18" s="71">
        <v>1</v>
      </c>
      <c r="B18" s="71">
        <f>'Section 1'!A18</f>
        <v>17</v>
      </c>
      <c r="C18" s="164" t="str">
        <f>'Section 1'!B18</f>
        <v>Sulaiman</v>
      </c>
      <c r="D18" s="149">
        <f>'Section 1'!C18</f>
        <v>9</v>
      </c>
      <c r="E18" s="171">
        <f>'Section 1'!D18</f>
        <v>44535</v>
      </c>
      <c r="F18" s="147">
        <f>'Section 1'!E18</f>
        <v>0.48472222222222222</v>
      </c>
      <c r="G18" s="148">
        <f t="shared" si="0"/>
        <v>44535.484722222223</v>
      </c>
      <c r="H18" s="72">
        <f>'Section 1'!F18</f>
        <v>44540</v>
      </c>
      <c r="I18" s="147">
        <f>'Section 1'!G18</f>
        <v>0.30208333333333331</v>
      </c>
      <c r="J18" s="148">
        <f t="shared" si="1"/>
        <v>44540.302083333336</v>
      </c>
      <c r="K18" s="90">
        <f>'Section 1'!H18</f>
        <v>7.7779829271543601</v>
      </c>
      <c r="L18" s="90">
        <f>'Section 1'!I18</f>
        <v>-10.692905003443499</v>
      </c>
      <c r="M18" s="71" t="str">
        <f>'Section 1'!J18</f>
        <v>20-30 m</v>
      </c>
      <c r="N18" s="71">
        <f>'Section 1'!K18</f>
        <v>0</v>
      </c>
      <c r="O18" s="71">
        <f>'Section 1'!L18</f>
        <v>0</v>
      </c>
      <c r="P18" s="71" t="str">
        <f>'Section 1'!M18</f>
        <v>&gt;60%</v>
      </c>
      <c r="Q18" s="71">
        <f>'Section 1'!N18</f>
        <v>0</v>
      </c>
      <c r="R18" s="71">
        <f>'Section 1'!O18</f>
        <v>0</v>
      </c>
      <c r="S18" s="71">
        <f>'Section 1'!P18</f>
        <v>0</v>
      </c>
      <c r="T18" s="71" t="str">
        <f>'Section 1'!Q18</f>
        <v>No</v>
      </c>
      <c r="U18" s="71" t="str">
        <f>'Section 1'!R18</f>
        <v>No</v>
      </c>
      <c r="V18" s="71" t="str">
        <f>'Section 1'!S18</f>
        <v>No</v>
      </c>
      <c r="W18" s="71" t="str">
        <f>'Section 1'!T18</f>
        <v>Yes</v>
      </c>
      <c r="X18" s="134" t="str">
        <f>'Section 1'!U18</f>
        <v>cocoa farm with one palm tree</v>
      </c>
      <c r="Y18" s="71" t="str">
        <f>'Section 1'!V18</f>
        <v>AB0004</v>
      </c>
      <c r="Z18" s="71" t="str">
        <f>'Section 1'!W18</f>
        <v>NA</v>
      </c>
      <c r="AA18" s="71" t="str">
        <f>'Section 1'!X18</f>
        <v>present</v>
      </c>
      <c r="AB18"/>
      <c r="AC18"/>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row>
    <row r="19" spans="1:70" s="78" customFormat="1" ht="26.1" customHeight="1" thickBot="1" x14ac:dyDescent="0.3">
      <c r="A19" s="77">
        <v>2</v>
      </c>
      <c r="B19" s="77">
        <f>'Section 2'!A2</f>
        <v>1</v>
      </c>
      <c r="C19" s="165" t="str">
        <f>'Section 2'!B2</f>
        <v>Aruna</v>
      </c>
      <c r="D19" s="152">
        <f>'Section 2'!C2</f>
        <v>28</v>
      </c>
      <c r="E19" s="172">
        <f>'Section 2'!D2</f>
        <v>44547</v>
      </c>
      <c r="F19" s="143">
        <f>'Section 2'!E2</f>
        <v>0.39374999999999999</v>
      </c>
      <c r="G19" s="148">
        <f t="shared" si="0"/>
        <v>44547.393750000003</v>
      </c>
      <c r="H19" s="86">
        <f>'Section 2'!F2</f>
        <v>44552</v>
      </c>
      <c r="I19" s="143">
        <f>'Section 2'!G2</f>
        <v>0.40972222222222227</v>
      </c>
      <c r="J19" s="148">
        <f t="shared" si="1"/>
        <v>44552.409722222219</v>
      </c>
      <c r="K19" s="91">
        <f>'Section 2'!H2</f>
        <v>7.7908992157971104</v>
      </c>
      <c r="L19" s="91">
        <f>'Section 2'!I2</f>
        <v>-10.778160563285899</v>
      </c>
      <c r="M19" s="77" t="str">
        <f>'Section 2'!J2</f>
        <v>10-20 m</v>
      </c>
      <c r="N19" s="77">
        <f>'Section 2'!K2</f>
        <v>0</v>
      </c>
      <c r="O19" s="77">
        <f>'Section 2'!L2</f>
        <v>0</v>
      </c>
      <c r="P19" s="77">
        <f>'Section 2'!M2</f>
        <v>1</v>
      </c>
      <c r="Q19" s="77">
        <f>'Section 2'!N2</f>
        <v>0</v>
      </c>
      <c r="R19" s="77">
        <f>'Section 2'!O2</f>
        <v>0</v>
      </c>
      <c r="S19" s="77">
        <f>'Section 2'!P2</f>
        <v>0</v>
      </c>
      <c r="T19" s="77" t="str">
        <f>'Section 2'!Q2</f>
        <v>No</v>
      </c>
      <c r="U19" s="77" t="str">
        <f>'Section 2'!R2</f>
        <v>No</v>
      </c>
      <c r="V19" s="77" t="str">
        <f>'Section 2'!S2</f>
        <v>No</v>
      </c>
      <c r="W19" s="77" t="str">
        <f>'Section 2'!T2</f>
        <v>No</v>
      </c>
      <c r="X19" s="135" t="str">
        <f>'Section 2'!U2</f>
        <v>cocoa plantation</v>
      </c>
      <c r="Y19" s="77" t="str">
        <f>'Section 2'!V2</f>
        <v>AB0008</v>
      </c>
      <c r="Z19" s="77" t="str">
        <f>'Section 2'!W2</f>
        <v>NA</v>
      </c>
      <c r="AA19" s="77" t="str">
        <f>'Section 2'!X2</f>
        <v>present</v>
      </c>
      <c r="AB19"/>
      <c r="AC19"/>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row>
    <row r="20" spans="1:70" s="78" customFormat="1" ht="26.1" customHeight="1" thickBot="1" x14ac:dyDescent="0.3">
      <c r="A20" s="77">
        <v>2</v>
      </c>
      <c r="B20" s="77">
        <f>'Section 2'!A3</f>
        <v>2</v>
      </c>
      <c r="C20" s="165" t="str">
        <f>'Section 2'!B3</f>
        <v>Aruna</v>
      </c>
      <c r="D20" s="152">
        <f>'Section 2'!C3</f>
        <v>27</v>
      </c>
      <c r="E20" s="172">
        <f>'Section 2'!D3</f>
        <v>44547</v>
      </c>
      <c r="F20" s="143">
        <f>'Section 2'!E3</f>
        <v>0.41041666666666665</v>
      </c>
      <c r="G20" s="148">
        <f t="shared" si="0"/>
        <v>44547.410416666666</v>
      </c>
      <c r="H20" s="86">
        <f>'Section 2'!F3</f>
        <v>44552</v>
      </c>
      <c r="I20" s="143">
        <f>'Section 2'!G3</f>
        <v>0.3979166666666667</v>
      </c>
      <c r="J20" s="148">
        <f t="shared" si="1"/>
        <v>44552.397916666669</v>
      </c>
      <c r="K20" s="91">
        <f>'Section 2'!H3</f>
        <v>7.7886210545696297</v>
      </c>
      <c r="L20" s="91">
        <f>'Section 2'!I3</f>
        <v>-10.7820268425791</v>
      </c>
      <c r="M20" s="77" t="str">
        <f>'Section 2'!J3</f>
        <v>10-20 m</v>
      </c>
      <c r="N20" s="77">
        <f>'Section 2'!K3</f>
        <v>0</v>
      </c>
      <c r="O20" s="77">
        <f>'Section 2'!L3</f>
        <v>0</v>
      </c>
      <c r="P20" s="77">
        <f>'Section 2'!M3</f>
        <v>1</v>
      </c>
      <c r="Q20" s="77">
        <f>'Section 2'!N3</f>
        <v>0</v>
      </c>
      <c r="R20" s="77">
        <f>'Section 2'!O3</f>
        <v>0</v>
      </c>
      <c r="S20" s="77">
        <f>'Section 2'!P3</f>
        <v>0</v>
      </c>
      <c r="T20" s="77" t="str">
        <f>'Section 2'!Q3</f>
        <v>No</v>
      </c>
      <c r="U20" s="77" t="str">
        <f>'Section 2'!R3</f>
        <v>yes</v>
      </c>
      <c r="V20" s="77" t="str">
        <f>'Section 2'!S3</f>
        <v>No</v>
      </c>
      <c r="W20" s="77" t="str">
        <f>'Section 2'!T3</f>
        <v>No</v>
      </c>
      <c r="X20" s="135" t="str">
        <f>'Section 2'!U3</f>
        <v>cocoa plantation</v>
      </c>
      <c r="Y20" s="77" t="str">
        <f>'Section 2'!V3</f>
        <v>AB0011</v>
      </c>
      <c r="Z20" s="77" t="str">
        <f>'Section 2'!W3</f>
        <v>NA</v>
      </c>
      <c r="AA20" s="77" t="str">
        <f>'Section 2'!X3</f>
        <v>present</v>
      </c>
      <c r="AB20"/>
      <c r="AC20"/>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row>
    <row r="21" spans="1:70" s="78" customFormat="1" ht="26.1" customHeight="1" thickBot="1" x14ac:dyDescent="0.3">
      <c r="A21" s="77">
        <v>2</v>
      </c>
      <c r="B21" s="77">
        <f>'Section 2'!A4</f>
        <v>3</v>
      </c>
      <c r="C21" s="165" t="str">
        <f>'Section 2'!B4</f>
        <v>Aruna</v>
      </c>
      <c r="D21" s="152">
        <f>'Section 2'!C4</f>
        <v>25</v>
      </c>
      <c r="E21" s="172">
        <f>'Section 2'!D4</f>
        <v>44547</v>
      </c>
      <c r="F21" s="143">
        <f>'Section 2'!E4</f>
        <v>0.43888888888888888</v>
      </c>
      <c r="G21" s="148">
        <f t="shared" si="0"/>
        <v>44547.438888888886</v>
      </c>
      <c r="H21" s="86">
        <f>'Section 2'!F4</f>
        <v>44552</v>
      </c>
      <c r="I21" s="143">
        <f>'Section 2'!G4</f>
        <v>0.38541666666666669</v>
      </c>
      <c r="J21" s="148">
        <f t="shared" si="1"/>
        <v>44552.385416666664</v>
      </c>
      <c r="K21" s="91">
        <f>'Section 2'!H4</f>
        <v>7.7868866453760903</v>
      </c>
      <c r="L21" s="91">
        <f>'Section 2'!I4</f>
        <v>-10.788375231512401</v>
      </c>
      <c r="M21" s="77" t="str">
        <f>'Section 2'!J4</f>
        <v>10-20 m</v>
      </c>
      <c r="N21" s="77">
        <f>'Section 2'!K4</f>
        <v>0</v>
      </c>
      <c r="O21" s="77">
        <f>'Section 2'!L4</f>
        <v>0</v>
      </c>
      <c r="P21" s="77">
        <f>'Section 2'!M4</f>
        <v>1</v>
      </c>
      <c r="Q21" s="77">
        <f>'Section 2'!N4</f>
        <v>0</v>
      </c>
      <c r="R21" s="77">
        <f>'Section 2'!O4</f>
        <v>0</v>
      </c>
      <c r="S21" s="77">
        <f>'Section 2'!P4</f>
        <v>0</v>
      </c>
      <c r="T21" s="77" t="str">
        <f>'Section 2'!Q4</f>
        <v>No</v>
      </c>
      <c r="U21" s="77" t="str">
        <f>'Section 2'!R4</f>
        <v>No</v>
      </c>
      <c r="V21" s="77" t="str">
        <f>'Section 2'!S4</f>
        <v>yes</v>
      </c>
      <c r="W21" s="77" t="str">
        <f>'Section 2'!T4</f>
        <v>No</v>
      </c>
      <c r="X21" s="135" t="str">
        <f>'Section 2'!U4</f>
        <v>cocoa plantation</v>
      </c>
      <c r="Y21" s="77" t="str">
        <f>'Section 2'!V4</f>
        <v>AB0016</v>
      </c>
      <c r="Z21" s="77" t="str">
        <f>'Section 2'!W4</f>
        <v>NA</v>
      </c>
      <c r="AA21" s="77" t="str">
        <f>'Section 2'!X4</f>
        <v>present</v>
      </c>
      <c r="AB21"/>
      <c r="AC21"/>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row>
    <row r="22" spans="1:70" s="78" customFormat="1" ht="26.1" customHeight="1" thickBot="1" x14ac:dyDescent="0.3">
      <c r="A22" s="77">
        <v>2</v>
      </c>
      <c r="B22" s="77">
        <f>'Section 2'!A5</f>
        <v>4</v>
      </c>
      <c r="C22" s="165" t="str">
        <f>'Section 2'!B5</f>
        <v>Aruna</v>
      </c>
      <c r="D22" s="152">
        <f>'Section 2'!C5</f>
        <v>26</v>
      </c>
      <c r="E22" s="172">
        <f>'Section 2'!D5</f>
        <v>44547</v>
      </c>
      <c r="F22" s="143">
        <f>'Section 2'!E5</f>
        <v>0.4548611111111111</v>
      </c>
      <c r="G22" s="148">
        <f t="shared" si="0"/>
        <v>44547.454861111109</v>
      </c>
      <c r="H22" s="86">
        <f>'Section 2'!F5</f>
        <v>44552</v>
      </c>
      <c r="I22" s="143">
        <f>'Section 2'!G5</f>
        <v>0.37847222222222227</v>
      </c>
      <c r="J22" s="148">
        <f t="shared" si="1"/>
        <v>44552.378472222219</v>
      </c>
      <c r="K22" s="91">
        <f>'Section 2'!H5</f>
        <v>7.7890380061330502</v>
      </c>
      <c r="L22" s="91">
        <f>'Section 2'!I5</f>
        <v>-10.7872411180866</v>
      </c>
      <c r="M22" s="77" t="str">
        <f>'Section 2'!J5</f>
        <v>30-40 m</v>
      </c>
      <c r="N22" s="77">
        <f>'Section 2'!K5</f>
        <v>0</v>
      </c>
      <c r="O22" s="77">
        <f>'Section 2'!L5</f>
        <v>0</v>
      </c>
      <c r="P22" s="77">
        <f>'Section 2'!M5</f>
        <v>0.7</v>
      </c>
      <c r="Q22" s="77" t="str">
        <f>'Section 2'!N5</f>
        <v>&lt;5%</v>
      </c>
      <c r="R22" s="77">
        <f>'Section 2'!O5</f>
        <v>0.3</v>
      </c>
      <c r="S22" s="77">
        <f>'Section 2'!P5</f>
        <v>0</v>
      </c>
      <c r="T22" s="77" t="str">
        <f>'Section 2'!Q5</f>
        <v>No</v>
      </c>
      <c r="U22" s="77" t="str">
        <f>'Section 2'!R5</f>
        <v>No</v>
      </c>
      <c r="V22" s="77" t="str">
        <f>'Section 2'!S5</f>
        <v>No</v>
      </c>
      <c r="W22" s="77" t="str">
        <f>'Section 2'!T5</f>
        <v>No</v>
      </c>
      <c r="X22" s="135" t="str">
        <f>'Section 2'!U5</f>
        <v>cocoa mixed with forest</v>
      </c>
      <c r="Y22" s="77" t="str">
        <f>'Section 2'!V5</f>
        <v>AB0012</v>
      </c>
      <c r="Z22" s="77" t="str">
        <f>'Section 2'!W5</f>
        <v>NA</v>
      </c>
      <c r="AA22" s="77" t="str">
        <f>'Section 2'!X5</f>
        <v>present</v>
      </c>
      <c r="AB22"/>
      <c r="AC22"/>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row>
    <row r="23" spans="1:70" s="78" customFormat="1" ht="26.1" customHeight="1" thickBot="1" x14ac:dyDescent="0.3">
      <c r="A23" s="77">
        <v>2</v>
      </c>
      <c r="B23" s="77">
        <f>'Section 2'!A6</f>
        <v>5</v>
      </c>
      <c r="C23" s="165" t="str">
        <f>'Section 2'!B6</f>
        <v>Aruna</v>
      </c>
      <c r="D23" s="152">
        <f>'Section 2'!C6</f>
        <v>32</v>
      </c>
      <c r="E23" s="172">
        <f>'Section 2'!D6</f>
        <v>44547</v>
      </c>
      <c r="F23" s="143">
        <f>'Section 2'!E6</f>
        <v>0.47500000000000003</v>
      </c>
      <c r="G23" s="148">
        <f t="shared" si="0"/>
        <v>44547.474999999999</v>
      </c>
      <c r="H23" s="86">
        <f>'Section 2'!F6</f>
        <v>44552</v>
      </c>
      <c r="I23" s="143">
        <f>'Section 2'!G6</f>
        <v>0.36458333333333331</v>
      </c>
      <c r="J23" s="148">
        <f t="shared" si="1"/>
        <v>44552.364583333336</v>
      </c>
      <c r="K23" s="91">
        <f>'Section 2'!H6</f>
        <v>7.7865641541846298</v>
      </c>
      <c r="L23" s="91">
        <f>'Section 2'!I6</f>
        <v>-10.7951262222387</v>
      </c>
      <c r="M23" s="77" t="str">
        <f>'Section 2'!J6</f>
        <v>30-40 m</v>
      </c>
      <c r="N23" s="77">
        <f>'Section 2'!K6</f>
        <v>0</v>
      </c>
      <c r="O23" s="77">
        <f>'Section 2'!L6</f>
        <v>0</v>
      </c>
      <c r="P23" s="77">
        <f>'Section 2'!M6</f>
        <v>0</v>
      </c>
      <c r="Q23" s="77" t="str">
        <f>'Section 2'!N6</f>
        <v>5-20%</v>
      </c>
      <c r="R23" s="77">
        <f>'Section 2'!O6</f>
        <v>1</v>
      </c>
      <c r="S23" s="77">
        <f>'Section 2'!P6</f>
        <v>0</v>
      </c>
      <c r="T23" s="77" t="str">
        <f>'Section 2'!Q6</f>
        <v>No</v>
      </c>
      <c r="U23" s="77" t="str">
        <f>'Section 2'!R6</f>
        <v>No</v>
      </c>
      <c r="V23" s="77" t="str">
        <f>'Section 2'!S6</f>
        <v>No</v>
      </c>
      <c r="W23" s="77" t="str">
        <f>'Section 2'!T6</f>
        <v>No</v>
      </c>
      <c r="X23" s="135" t="str">
        <f>'Section 2'!U6</f>
        <v>primary forest</v>
      </c>
      <c r="Y23" s="77" t="str">
        <f>'Section 2'!V6</f>
        <v>AB0004</v>
      </c>
      <c r="Z23" s="77" t="str">
        <f>'Section 2'!W6</f>
        <v>NA</v>
      </c>
      <c r="AA23" s="77" t="str">
        <f>'Section 2'!X6</f>
        <v>present</v>
      </c>
      <c r="AB23"/>
      <c r="AC23"/>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row>
    <row r="24" spans="1:70" s="78" customFormat="1" ht="26.1" customHeight="1" thickBot="1" x14ac:dyDescent="0.3">
      <c r="A24" s="77">
        <v>2</v>
      </c>
      <c r="B24" s="77">
        <f>'Section 2'!A7</f>
        <v>6</v>
      </c>
      <c r="C24" s="165" t="str">
        <f>'Section 2'!B7</f>
        <v>Aruna</v>
      </c>
      <c r="D24" s="152">
        <f>'Section 2'!C7</f>
        <v>31</v>
      </c>
      <c r="E24" s="172">
        <f>'Section 2'!D7</f>
        <v>44547</v>
      </c>
      <c r="F24" s="143">
        <f>'Section 2'!E7</f>
        <v>0.48819444444444443</v>
      </c>
      <c r="G24" s="148">
        <f t="shared" si="0"/>
        <v>44547.488194444442</v>
      </c>
      <c r="H24" s="86">
        <f>'Section 2'!F7</f>
        <v>44552</v>
      </c>
      <c r="I24" s="143">
        <f>'Section 2'!G7</f>
        <v>0.35416666666666669</v>
      </c>
      <c r="J24" s="148">
        <f t="shared" si="1"/>
        <v>44552.354166666664</v>
      </c>
      <c r="K24" s="91">
        <f>'Section 2'!H7</f>
        <v>7.78626622027575</v>
      </c>
      <c r="L24" s="91">
        <f>'Section 2'!I7</f>
        <v>-10.7964190781039</v>
      </c>
      <c r="M24" s="77" t="str">
        <f>'Section 2'!J7</f>
        <v>20-30 m</v>
      </c>
      <c r="N24" s="77">
        <f>'Section 2'!K7</f>
        <v>0</v>
      </c>
      <c r="O24" s="77">
        <f>'Section 2'!L7</f>
        <v>0</v>
      </c>
      <c r="P24" s="77">
        <f>'Section 2'!M7</f>
        <v>0</v>
      </c>
      <c r="Q24" s="77" t="str">
        <f>'Section 2'!N7</f>
        <v>5-20%</v>
      </c>
      <c r="R24" s="77">
        <f>'Section 2'!O7</f>
        <v>1</v>
      </c>
      <c r="S24" s="77">
        <f>'Section 2'!P7</f>
        <v>0</v>
      </c>
      <c r="T24" s="77" t="str">
        <f>'Section 2'!Q7</f>
        <v>No</v>
      </c>
      <c r="U24" s="77" t="str">
        <f>'Section 2'!R7</f>
        <v>No</v>
      </c>
      <c r="V24" s="77" t="str">
        <f>'Section 2'!S7</f>
        <v>No</v>
      </c>
      <c r="W24" s="77" t="str">
        <f>'Section 2'!T7</f>
        <v>No</v>
      </c>
      <c r="X24" s="135" t="str">
        <f>'Section 2'!U7</f>
        <v>primary forest</v>
      </c>
      <c r="Y24" s="77" t="str">
        <f>'Section 2'!V7</f>
        <v>AB0015</v>
      </c>
      <c r="Z24" s="77" t="str">
        <f>'Section 2'!W7</f>
        <v>NA</v>
      </c>
      <c r="AA24" s="77" t="str">
        <f>'Section 2'!X7</f>
        <v>present</v>
      </c>
      <c r="AB24"/>
      <c r="AC24"/>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row>
    <row r="25" spans="1:70" s="79" customFormat="1" ht="26.1" customHeight="1" thickBot="1" x14ac:dyDescent="0.3">
      <c r="A25" s="77">
        <v>2</v>
      </c>
      <c r="B25" s="77">
        <f>'Section 2'!A13</f>
        <v>7</v>
      </c>
      <c r="C25" s="165" t="str">
        <f>'Section 2'!B13</f>
        <v>Aruna</v>
      </c>
      <c r="D25" s="152" t="str">
        <f>'Section 2'!C13</f>
        <v>30 new</v>
      </c>
      <c r="E25" s="172">
        <f>'Section 2'!D13</f>
        <v>44547</v>
      </c>
      <c r="F25" s="143">
        <f>'Section 2'!E13</f>
        <v>0.51874999999999993</v>
      </c>
      <c r="G25" s="148">
        <f t="shared" si="0"/>
        <v>44547.518750000003</v>
      </c>
      <c r="H25" s="86">
        <f>'Section 2'!F13</f>
        <v>44552</v>
      </c>
      <c r="I25" s="143">
        <f>'Section 2'!G13</f>
        <v>0.33333333333333331</v>
      </c>
      <c r="J25" s="148">
        <f t="shared" si="1"/>
        <v>44552.333333333336</v>
      </c>
      <c r="K25" s="91">
        <f>'Section 2'!H13</f>
        <v>7.7830680000000001</v>
      </c>
      <c r="L25" s="91">
        <f>'Section 2'!I13</f>
        <v>-10.798213000000001</v>
      </c>
      <c r="M25" s="77" t="str">
        <f>'Section 2'!J13</f>
        <v>20-30 m</v>
      </c>
      <c r="N25" s="77">
        <f>'Section 2'!K13</f>
        <v>0</v>
      </c>
      <c r="O25" s="77">
        <f>'Section 2'!L13</f>
        <v>0</v>
      </c>
      <c r="P25" s="77">
        <f>'Section 2'!M13</f>
        <v>0</v>
      </c>
      <c r="Q25" s="77" t="str">
        <f>'Section 2'!N13</f>
        <v>&lt;5%</v>
      </c>
      <c r="R25" s="77">
        <f>'Section 2'!O13</f>
        <v>1</v>
      </c>
      <c r="S25" s="77">
        <f>'Section 2'!P13</f>
        <v>0</v>
      </c>
      <c r="T25" s="77" t="str">
        <f>'Section 2'!Q13</f>
        <v>No</v>
      </c>
      <c r="U25" s="77" t="str">
        <f>'Section 2'!R13</f>
        <v>No</v>
      </c>
      <c r="V25" s="77" t="str">
        <f>'Section 2'!S13</f>
        <v>yes</v>
      </c>
      <c r="W25" s="77" t="str">
        <f>'Section 2'!T13</f>
        <v>No</v>
      </c>
      <c r="X25" s="135" t="str">
        <f>'Section 2'!U13</f>
        <v>forest next to community farm</v>
      </c>
      <c r="Y25" s="77" t="str">
        <f>'Section 2'!V13</f>
        <v>AB0013</v>
      </c>
      <c r="Z25" s="77" t="str">
        <f>'Section 2'!W13</f>
        <v>NA</v>
      </c>
      <c r="AA25" s="77" t="str">
        <f>'Section 2'!X13</f>
        <v>present</v>
      </c>
      <c r="AB25"/>
      <c r="AC25"/>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row>
    <row r="26" spans="1:70" s="79" customFormat="1" ht="26.1" customHeight="1" thickBot="1" x14ac:dyDescent="0.3">
      <c r="A26" s="77">
        <v>2</v>
      </c>
      <c r="B26" s="77">
        <f>'Section 2'!A14</f>
        <v>8</v>
      </c>
      <c r="C26" s="165" t="str">
        <f>'Section 2'!B14</f>
        <v>Aruna</v>
      </c>
      <c r="D26" s="152" t="str">
        <f>'Section 2'!C14</f>
        <v>36 new</v>
      </c>
      <c r="E26" s="172">
        <f>'Section 2'!D14</f>
        <v>44547</v>
      </c>
      <c r="F26" s="143">
        <f>'Section 2'!E14</f>
        <v>0.60972222222222217</v>
      </c>
      <c r="G26" s="148">
        <f t="shared" si="0"/>
        <v>44547.609722222223</v>
      </c>
      <c r="H26" s="86">
        <f>'Section 2'!F14</f>
        <v>44552</v>
      </c>
      <c r="I26" s="143">
        <f>'Section 2'!G14</f>
        <v>0.3611111111111111</v>
      </c>
      <c r="J26" s="148">
        <f t="shared" si="1"/>
        <v>44552.361111111109</v>
      </c>
      <c r="K26" s="91">
        <f>'Section 2'!H14</f>
        <v>7.7792199999999996</v>
      </c>
      <c r="L26" s="91">
        <f>'Section 2'!I14</f>
        <v>-10.784686000000001</v>
      </c>
      <c r="M26" s="77" t="str">
        <f>'Section 2'!J14</f>
        <v>10-20 m</v>
      </c>
      <c r="N26" s="77">
        <f>'Section 2'!K14</f>
        <v>0</v>
      </c>
      <c r="O26" s="77">
        <f>'Section 2'!L14</f>
        <v>0</v>
      </c>
      <c r="P26" s="77">
        <f>'Section 2'!M14</f>
        <v>0</v>
      </c>
      <c r="Q26" s="77" t="str">
        <f>'Section 2'!N14</f>
        <v>&lt;5%</v>
      </c>
      <c r="R26" s="77">
        <f>'Section 2'!O14</f>
        <v>1</v>
      </c>
      <c r="S26" s="77">
        <f>'Section 2'!P14</f>
        <v>0</v>
      </c>
      <c r="T26" s="77" t="str">
        <f>'Section 2'!Q14</f>
        <v>No</v>
      </c>
      <c r="U26" s="77" t="str">
        <f>'Section 2'!R14</f>
        <v>No</v>
      </c>
      <c r="V26" s="77" t="str">
        <f>'Section 2'!S14</f>
        <v>No</v>
      </c>
      <c r="W26" s="77" t="str">
        <f>'Section 2'!T14</f>
        <v>No</v>
      </c>
      <c r="X26" s="135" t="str">
        <f>'Section 2'!U14</f>
        <v>forest next to community rice farm</v>
      </c>
      <c r="Y26" s="77" t="str">
        <f>'Section 2'!V14</f>
        <v>AB0002</v>
      </c>
      <c r="Z26" s="77" t="str">
        <f>'Section 2'!W14</f>
        <v>NA</v>
      </c>
      <c r="AA26" s="77" t="str">
        <f>'Section 2'!X14</f>
        <v>present</v>
      </c>
      <c r="AB26"/>
      <c r="AC26"/>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row>
    <row r="27" spans="1:70" s="79" customFormat="1" ht="26.1" customHeight="1" thickBot="1" x14ac:dyDescent="0.3">
      <c r="A27" s="77">
        <v>2</v>
      </c>
      <c r="B27" s="77">
        <f>'Section 2'!A15</f>
        <v>9</v>
      </c>
      <c r="C27" s="165" t="str">
        <f>'Section 2'!B15</f>
        <v>Aruna</v>
      </c>
      <c r="D27" s="152" t="str">
        <f>'Section 2'!C15</f>
        <v>37 new</v>
      </c>
      <c r="E27" s="172">
        <f>'Section 2'!D15</f>
        <v>44547</v>
      </c>
      <c r="F27" s="143">
        <f>'Section 2'!E15</f>
        <v>0.625</v>
      </c>
      <c r="G27" s="148">
        <f t="shared" si="0"/>
        <v>44547.625</v>
      </c>
      <c r="H27" s="86">
        <f>'Section 2'!F15</f>
        <v>44552</v>
      </c>
      <c r="I27" s="143">
        <f>'Section 2'!G15</f>
        <v>0.35416666666666669</v>
      </c>
      <c r="J27" s="148">
        <f t="shared" si="1"/>
        <v>44552.354166666664</v>
      </c>
      <c r="K27" s="91">
        <f>'Section 2'!H15</f>
        <v>7.7804180000000001</v>
      </c>
      <c r="L27" s="91">
        <f>'Section 2'!I15</f>
        <v>-10.783874000000001</v>
      </c>
      <c r="M27" s="77" t="str">
        <f>'Section 2'!J15</f>
        <v>10-20 m</v>
      </c>
      <c r="N27" s="77">
        <f>'Section 2'!K15</f>
        <v>0</v>
      </c>
      <c r="O27" s="77">
        <f>'Section 2'!L15</f>
        <v>0</v>
      </c>
      <c r="P27" s="77">
        <f>'Section 2'!M15</f>
        <v>1</v>
      </c>
      <c r="Q27" s="77" t="str">
        <f>'Section 2'!N15</f>
        <v>&lt;5%</v>
      </c>
      <c r="R27" s="77">
        <f>'Section 2'!O15</f>
        <v>0</v>
      </c>
      <c r="S27" s="77">
        <f>'Section 2'!P15</f>
        <v>0</v>
      </c>
      <c r="T27" s="77" t="str">
        <f>'Section 2'!Q15</f>
        <v>No</v>
      </c>
      <c r="U27" s="77" t="str">
        <f>'Section 2'!R15</f>
        <v>No</v>
      </c>
      <c r="V27" s="77" t="str">
        <f>'Section 2'!S15</f>
        <v>No</v>
      </c>
      <c r="W27" s="77" t="str">
        <f>'Section 2'!T15</f>
        <v>No</v>
      </c>
      <c r="X27" s="135" t="str">
        <f>'Section 2'!U15</f>
        <v>cocoa next to rice farm</v>
      </c>
      <c r="Y27" s="77" t="str">
        <f>'Section 2'!V15</f>
        <v>NA</v>
      </c>
      <c r="Z27" s="77" t="str">
        <f>'Section 2'!W15</f>
        <v>NA</v>
      </c>
      <c r="AA27" s="77" t="str">
        <f>'Section 2'!X15</f>
        <v>present</v>
      </c>
      <c r="AB27"/>
      <c r="AC27"/>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row>
    <row r="28" spans="1:70" s="79" customFormat="1" ht="26.1" customHeight="1" thickBot="1" x14ac:dyDescent="0.3">
      <c r="A28" s="77">
        <v>2</v>
      </c>
      <c r="B28" s="77">
        <f>'Section 2'!A16</f>
        <v>10</v>
      </c>
      <c r="C28" s="165" t="str">
        <f>'Section 2'!B16</f>
        <v>Aruna</v>
      </c>
      <c r="D28" s="152" t="str">
        <f>'Section 2'!C16</f>
        <v>35 new</v>
      </c>
      <c r="E28" s="172">
        <f>'Section 2'!D16</f>
        <v>44547</v>
      </c>
      <c r="F28" s="143">
        <f>'Section 2'!E16</f>
        <v>0.64652777777777781</v>
      </c>
      <c r="G28" s="148">
        <f t="shared" si="0"/>
        <v>44547.646527777775</v>
      </c>
      <c r="H28" s="86">
        <f>'Section 2'!F16</f>
        <v>44552</v>
      </c>
      <c r="I28" s="143">
        <f>'Section 2'!G16</f>
        <v>0.34097222222222223</v>
      </c>
      <c r="J28" s="148">
        <f t="shared" si="1"/>
        <v>44552.34097222222</v>
      </c>
      <c r="K28" s="91">
        <f>'Section 2'!H16</f>
        <v>7.7835479999999997</v>
      </c>
      <c r="L28" s="91">
        <f>'Section 2'!I16</f>
        <v>-10.779629</v>
      </c>
      <c r="M28" s="77" t="str">
        <f>'Section 2'!J16</f>
        <v>20-30 m</v>
      </c>
      <c r="N28" s="77">
        <f>'Section 2'!K16</f>
        <v>0</v>
      </c>
      <c r="O28" s="77">
        <f>'Section 2'!L16</f>
        <v>0</v>
      </c>
      <c r="P28" s="77">
        <f>'Section 2'!M16</f>
        <v>0</v>
      </c>
      <c r="Q28" s="77">
        <f>'Section 2'!N16</f>
        <v>0</v>
      </c>
      <c r="R28" s="77">
        <f>'Section 2'!O16</f>
        <v>1</v>
      </c>
      <c r="S28" s="77">
        <f>'Section 2'!P16</f>
        <v>0</v>
      </c>
      <c r="T28" s="77" t="str">
        <f>'Section 2'!Q16</f>
        <v>No</v>
      </c>
      <c r="U28" s="77" t="str">
        <f>'Section 2'!R16</f>
        <v>No</v>
      </c>
      <c r="V28" s="77" t="str">
        <f>'Section 2'!S16</f>
        <v>No</v>
      </c>
      <c r="W28" s="77" t="str">
        <f>'Section 2'!T16</f>
        <v>No</v>
      </c>
      <c r="X28" s="135" t="str">
        <f>'Section 2'!U16</f>
        <v>forest to farm bush less than 2 years</v>
      </c>
      <c r="Y28" s="77" t="str">
        <f>'Section 2'!V16</f>
        <v>NA</v>
      </c>
      <c r="Z28" s="77" t="str">
        <f>'Section 2'!W16</f>
        <v>NA</v>
      </c>
      <c r="AA28" s="77" t="str">
        <f>'Section 2'!X16</f>
        <v>present</v>
      </c>
      <c r="AB28"/>
      <c r="AC28"/>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row>
    <row r="29" spans="1:70" s="79" customFormat="1" ht="26.1" customHeight="1" thickBot="1" x14ac:dyDescent="0.25">
      <c r="A29" s="77">
        <v>2</v>
      </c>
      <c r="B29" s="77">
        <f>'Section 2'!A17</f>
        <v>11</v>
      </c>
      <c r="C29" s="165" t="str">
        <f>'Section 2'!B17</f>
        <v>Aruna</v>
      </c>
      <c r="D29" s="152" t="str">
        <f>'Section 2'!C17</f>
        <v>23 new</v>
      </c>
      <c r="E29" s="172">
        <f>'Section 2'!D17</f>
        <v>44548</v>
      </c>
      <c r="F29" s="143">
        <f>'Section 2'!E17</f>
        <v>0.4201388888888889</v>
      </c>
      <c r="G29" s="148">
        <f t="shared" si="0"/>
        <v>44548.420138888891</v>
      </c>
      <c r="H29" s="86">
        <f>'Section 2'!F17</f>
        <v>44553</v>
      </c>
      <c r="I29" s="143">
        <f>'Section 2'!G17</f>
        <v>0.30555555555555552</v>
      </c>
      <c r="J29" s="148">
        <f t="shared" si="1"/>
        <v>44553.305555555555</v>
      </c>
      <c r="K29" s="91">
        <f>'Section 2'!H17</f>
        <v>7.7774130000000001</v>
      </c>
      <c r="L29" s="91">
        <f>'Section 2'!I17</f>
        <v>-10.755334</v>
      </c>
      <c r="M29" s="77" t="str">
        <f>'Section 2'!J17</f>
        <v>20-30 m</v>
      </c>
      <c r="N29" s="77">
        <f>'Section 2'!K17</f>
        <v>0</v>
      </c>
      <c r="O29" s="77">
        <f>'Section 2'!L17</f>
        <v>0</v>
      </c>
      <c r="P29" s="77">
        <f>'Section 2'!M17</f>
        <v>0</v>
      </c>
      <c r="Q29" s="77" t="str">
        <f>'Section 2'!N17</f>
        <v>&lt;5%</v>
      </c>
      <c r="R29" s="77">
        <f>'Section 2'!O17</f>
        <v>1</v>
      </c>
      <c r="S29" s="77">
        <f>'Section 2'!P17</f>
        <v>0</v>
      </c>
      <c r="T29" s="77" t="str">
        <f>'Section 2'!Q17</f>
        <v>No</v>
      </c>
      <c r="U29" s="77" t="str">
        <f>'Section 2'!R17</f>
        <v>No</v>
      </c>
      <c r="V29" s="77" t="str">
        <f>'Section 2'!S17</f>
        <v>No</v>
      </c>
      <c r="W29" s="77" t="str">
        <f>'Section 2'!T17</f>
        <v>No</v>
      </c>
      <c r="X29" s="135" t="str">
        <f>'Section 2'!U17</f>
        <v>forest next to community swamp (project)</v>
      </c>
      <c r="Y29" s="77" t="str">
        <f>'Section 2'!V17</f>
        <v>AB0009</v>
      </c>
      <c r="Z29" s="77" t="str">
        <f>'Section 2'!W17</f>
        <v>NA</v>
      </c>
      <c r="AA29" s="77" t="str">
        <f>'Section 2'!X17</f>
        <v>present</v>
      </c>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row>
    <row r="30" spans="1:70" s="79" customFormat="1" ht="26.1" customHeight="1" thickBot="1" x14ac:dyDescent="0.25">
      <c r="A30" s="77">
        <v>2</v>
      </c>
      <c r="B30" s="77">
        <f>'Section 2'!A18</f>
        <v>12</v>
      </c>
      <c r="C30" s="165" t="str">
        <f>'Section 2'!B18</f>
        <v>Aruna</v>
      </c>
      <c r="D30" s="152" t="str">
        <f>'Section 2'!C18</f>
        <v>24 new</v>
      </c>
      <c r="E30" s="172">
        <f>'Section 2'!D18</f>
        <v>44548</v>
      </c>
      <c r="F30" s="143">
        <f>'Section 2'!E18</f>
        <v>0.44791666666666669</v>
      </c>
      <c r="G30" s="148">
        <f t="shared" si="0"/>
        <v>44548.447916666664</v>
      </c>
      <c r="H30" s="86">
        <f>'Section 2'!F18</f>
        <v>44553</v>
      </c>
      <c r="I30" s="143">
        <f>'Section 2'!G18</f>
        <v>0.31736111111111115</v>
      </c>
      <c r="J30" s="148">
        <f t="shared" si="1"/>
        <v>44553.317361111112</v>
      </c>
      <c r="K30" s="91">
        <f>'Section 2'!H18</f>
        <v>7.7836220000000003</v>
      </c>
      <c r="L30" s="91">
        <f>'Section 2'!I18</f>
        <v>-10.75878</v>
      </c>
      <c r="M30" s="77" t="str">
        <f>'Section 2'!J18</f>
        <v>20-30 m</v>
      </c>
      <c r="N30" s="77">
        <f>'Section 2'!K18</f>
        <v>0</v>
      </c>
      <c r="O30" s="77">
        <f>'Section 2'!L18</f>
        <v>0</v>
      </c>
      <c r="P30" s="77">
        <f>'Section 2'!M18</f>
        <v>0</v>
      </c>
      <c r="Q30" s="77" t="str">
        <f>'Section 2'!N18</f>
        <v>&lt;5%</v>
      </c>
      <c r="R30" s="77">
        <f>'Section 2'!O18</f>
        <v>1</v>
      </c>
      <c r="S30" s="77">
        <f>'Section 2'!P18</f>
        <v>0</v>
      </c>
      <c r="T30" s="77" t="str">
        <f>'Section 2'!Q18</f>
        <v>No</v>
      </c>
      <c r="U30" s="77" t="str">
        <f>'Section 2'!R18</f>
        <v>yes</v>
      </c>
      <c r="V30" s="77" t="str">
        <f>'Section 2'!S18</f>
        <v>yes</v>
      </c>
      <c r="W30" s="77" t="str">
        <f>'Section 2'!T18</f>
        <v>No</v>
      </c>
      <c r="X30" s="135" t="str">
        <f>'Section 2'!U18</f>
        <v>waypoint falls into new rice farm</v>
      </c>
      <c r="Y30" s="77" t="str">
        <f>'Section 2'!V18</f>
        <v>AB0001</v>
      </c>
      <c r="Z30" s="77" t="str">
        <f>'Section 2'!W18</f>
        <v>NA</v>
      </c>
      <c r="AA30" s="77" t="str">
        <f>'Section 2'!X18</f>
        <v>present</v>
      </c>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row>
    <row r="31" spans="1:70" s="79" customFormat="1" ht="26.1" customHeight="1" thickBot="1" x14ac:dyDescent="0.25">
      <c r="A31" s="77">
        <v>2</v>
      </c>
      <c r="B31" s="77">
        <f>'Section 2'!A8</f>
        <v>13</v>
      </c>
      <c r="C31" s="165" t="str">
        <f>'Section 2'!B8</f>
        <v>Aruna</v>
      </c>
      <c r="D31" s="152">
        <f>'Section 2'!C8</f>
        <v>22</v>
      </c>
      <c r="E31" s="172">
        <f>'Section 2'!D8</f>
        <v>44548</v>
      </c>
      <c r="F31" s="143">
        <f>'Section 2'!E8</f>
        <v>0.50763888888888886</v>
      </c>
      <c r="G31" s="148">
        <f t="shared" si="0"/>
        <v>44548.507638888892</v>
      </c>
      <c r="H31" s="86">
        <f>'Section 2'!F8</f>
        <v>44553</v>
      </c>
      <c r="I31" s="143">
        <f>'Section 2'!G8</f>
        <v>0.34027777777777773</v>
      </c>
      <c r="J31" s="148">
        <f t="shared" si="1"/>
        <v>44553.340277777781</v>
      </c>
      <c r="K31" s="91">
        <f>'Section 2'!H8</f>
        <v>7.7942907592472901</v>
      </c>
      <c r="L31" s="91">
        <f>'Section 2'!I8</f>
        <v>-10.750517715816899</v>
      </c>
      <c r="M31" s="77" t="str">
        <f>'Section 2'!J8</f>
        <v>30-40 m</v>
      </c>
      <c r="N31" s="77">
        <f>'Section 2'!K8</f>
        <v>0</v>
      </c>
      <c r="O31" s="77">
        <f>'Section 2'!L8</f>
        <v>0</v>
      </c>
      <c r="P31" s="77">
        <f>'Section 2'!M8</f>
        <v>0</v>
      </c>
      <c r="Q31" s="77" t="str">
        <f>'Section 2'!N8</f>
        <v>5-20%</v>
      </c>
      <c r="R31" s="77">
        <f>'Section 2'!O8</f>
        <v>1</v>
      </c>
      <c r="S31" s="77">
        <f>'Section 2'!P8</f>
        <v>0</v>
      </c>
      <c r="T31" s="77" t="str">
        <f>'Section 2'!Q8</f>
        <v>No</v>
      </c>
      <c r="U31" s="77" t="str">
        <f>'Section 2'!R8</f>
        <v>No</v>
      </c>
      <c r="V31" s="77" t="str">
        <f>'Section 2'!S8</f>
        <v>yes</v>
      </c>
      <c r="W31" s="77" t="str">
        <f>'Section 2'!T8</f>
        <v>No</v>
      </c>
      <c r="X31" s="135" t="str">
        <f>'Section 2'!U8</f>
        <v>primary forest</v>
      </c>
      <c r="Y31" s="77" t="str">
        <f>'Section 2'!V8</f>
        <v>AB0005</v>
      </c>
      <c r="Z31" s="77" t="str">
        <f>'Section 2'!W8</f>
        <v>NA</v>
      </c>
      <c r="AA31" s="77" t="str">
        <f>'Section 2'!X8</f>
        <v>present</v>
      </c>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row>
    <row r="32" spans="1:70" s="79" customFormat="1" ht="26.1" customHeight="1" thickBot="1" x14ac:dyDescent="0.25">
      <c r="A32" s="77">
        <v>2</v>
      </c>
      <c r="B32" s="77">
        <f>'Section 2'!A9</f>
        <v>14</v>
      </c>
      <c r="C32" s="165" t="str">
        <f>'Section 2'!B9</f>
        <v>Sulaiman</v>
      </c>
      <c r="D32" s="152">
        <f>'Section 2'!C9</f>
        <v>34</v>
      </c>
      <c r="E32" s="172">
        <f>'Section 2'!D9</f>
        <v>44547</v>
      </c>
      <c r="F32" s="143">
        <f>'Section 2'!E9</f>
        <v>0.6</v>
      </c>
      <c r="G32" s="148">
        <f t="shared" si="0"/>
        <v>44547.6</v>
      </c>
      <c r="H32" s="86">
        <f>'Section 2'!F9</f>
        <v>44552</v>
      </c>
      <c r="I32" s="143">
        <f>'Section 2'!G9</f>
        <v>0.3923611111111111</v>
      </c>
      <c r="J32" s="148">
        <f t="shared" si="1"/>
        <v>44552.392361111109</v>
      </c>
      <c r="K32" s="91">
        <f>'Section 2'!H9</f>
        <v>7.7986118222333598</v>
      </c>
      <c r="L32" s="91">
        <f>'Section 2'!I9</f>
        <v>-10.782473743939899</v>
      </c>
      <c r="M32" s="77" t="str">
        <f>'Section 2'!J9</f>
        <v>5-10 m</v>
      </c>
      <c r="N32" s="77">
        <f>'Section 2'!K9</f>
        <v>0</v>
      </c>
      <c r="O32" s="77">
        <f>'Section 2'!L9</f>
        <v>0</v>
      </c>
      <c r="P32" s="77">
        <f>'Section 2'!M9</f>
        <v>1</v>
      </c>
      <c r="Q32" s="77">
        <f>'Section 2'!N9</f>
        <v>0</v>
      </c>
      <c r="R32" s="77">
        <f>'Section 2'!O9</f>
        <v>0</v>
      </c>
      <c r="S32" s="77">
        <f>'Section 2'!P9</f>
        <v>0</v>
      </c>
      <c r="T32" s="77" t="str">
        <f>'Section 2'!Q9</f>
        <v>No</v>
      </c>
      <c r="U32" s="77" t="str">
        <f>'Section 2'!R9</f>
        <v>No</v>
      </c>
      <c r="V32" s="77" t="str">
        <f>'Section 2'!S9</f>
        <v>No</v>
      </c>
      <c r="W32" s="77" t="str">
        <f>'Section 2'!T9</f>
        <v>No</v>
      </c>
      <c r="X32" s="135" t="str">
        <f>'Section 2'!U9</f>
        <v>Cocoa farm plantation 10 m</v>
      </c>
      <c r="Y32" s="77" t="str">
        <f>'Section 2'!V9</f>
        <v>NA</v>
      </c>
      <c r="Z32" s="77" t="str">
        <f>'Section 2'!W9</f>
        <v>NA</v>
      </c>
      <c r="AA32" s="77" t="str">
        <f>'Section 2'!X9</f>
        <v>present</v>
      </c>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row>
    <row r="33" spans="1:71" s="79" customFormat="1" ht="26.1" customHeight="1" thickBot="1" x14ac:dyDescent="0.25">
      <c r="A33" s="77">
        <v>2</v>
      </c>
      <c r="B33" s="77">
        <f>'Section 2'!A10</f>
        <v>15</v>
      </c>
      <c r="C33" s="165" t="str">
        <f>'Section 2'!B10</f>
        <v>Sulaiman</v>
      </c>
      <c r="D33" s="152">
        <f>'Section 2'!C10</f>
        <v>33</v>
      </c>
      <c r="E33" s="172">
        <f>'Section 2'!D10</f>
        <v>44547</v>
      </c>
      <c r="F33" s="143">
        <f>'Section 2'!E10</f>
        <v>0.61111111111111105</v>
      </c>
      <c r="G33" s="148">
        <f t="shared" si="0"/>
        <v>44547.611111111109</v>
      </c>
      <c r="H33" s="86">
        <f>'Section 2'!F10</f>
        <v>44552</v>
      </c>
      <c r="I33" s="143">
        <f>'Section 2'!G10</f>
        <v>0.40277777777777773</v>
      </c>
      <c r="J33" s="148">
        <f t="shared" si="1"/>
        <v>44552.402777777781</v>
      </c>
      <c r="K33" s="91">
        <f>'Section 2'!H10</f>
        <v>7.8004477443562701</v>
      </c>
      <c r="L33" s="91">
        <f>'Section 2'!I10</f>
        <v>-10.7820182252641</v>
      </c>
      <c r="M33" s="77" t="str">
        <f>'Section 2'!J10</f>
        <v>10-20 m</v>
      </c>
      <c r="N33" s="77">
        <f>'Section 2'!K10</f>
        <v>0</v>
      </c>
      <c r="O33" s="77">
        <f>'Section 2'!L10</f>
        <v>0</v>
      </c>
      <c r="P33" s="77">
        <f>'Section 2'!M10</f>
        <v>1</v>
      </c>
      <c r="Q33" s="77">
        <f>'Section 2'!N10</f>
        <v>0</v>
      </c>
      <c r="R33" s="77">
        <f>'Section 2'!O10</f>
        <v>0</v>
      </c>
      <c r="S33" s="77">
        <f>'Section 2'!P10</f>
        <v>0</v>
      </c>
      <c r="T33" s="77" t="str">
        <f>'Section 2'!Q10</f>
        <v>No</v>
      </c>
      <c r="U33" s="77" t="str">
        <f>'Section 2'!R10</f>
        <v>No</v>
      </c>
      <c r="V33" s="77" t="str">
        <f>'Section 2'!S10</f>
        <v>No</v>
      </c>
      <c r="W33" s="77" t="str">
        <f>'Section 2'!T10</f>
        <v>No</v>
      </c>
      <c r="X33" s="135" t="str">
        <f>'Section 2'!U10</f>
        <v>cocoa farm bush more than 15 years ago</v>
      </c>
      <c r="Y33" s="77" t="str">
        <f>'Section 2'!V10</f>
        <v>NA</v>
      </c>
      <c r="Z33" s="77" t="str">
        <f>'Section 2'!W10</f>
        <v>NA</v>
      </c>
      <c r="AA33" s="77" t="str">
        <f>'Section 2'!X10</f>
        <v>present</v>
      </c>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row>
    <row r="34" spans="1:71" s="79" customFormat="1" ht="26.1" customHeight="1" thickBot="1" x14ac:dyDescent="0.25">
      <c r="A34" s="77">
        <v>2</v>
      </c>
      <c r="B34" s="77">
        <f>'Section 2'!A19</f>
        <v>16</v>
      </c>
      <c r="C34" s="165" t="str">
        <f>'Section 2'!B19</f>
        <v>Sulaiman</v>
      </c>
      <c r="D34" s="152" t="str">
        <f>'Section 2'!C19</f>
        <v>29 new</v>
      </c>
      <c r="E34" s="172">
        <f>'Section 2'!D19</f>
        <v>44547</v>
      </c>
      <c r="F34" s="143">
        <f>'Section 2'!E19</f>
        <v>0.63194444444444442</v>
      </c>
      <c r="G34" s="148">
        <f t="shared" ref="G34:G65" si="2">E34+F34</f>
        <v>44547.631944444445</v>
      </c>
      <c r="H34" s="86">
        <f>'Section 2'!F19</f>
        <v>44552</v>
      </c>
      <c r="I34" s="143">
        <f>'Section 2'!G19</f>
        <v>0.41666666666666669</v>
      </c>
      <c r="J34" s="148">
        <f t="shared" ref="J34:J65" si="3">H34+I34</f>
        <v>44552.416666666664</v>
      </c>
      <c r="K34" s="91">
        <f>'Section 2'!H19</f>
        <v>7.7966129999999998</v>
      </c>
      <c r="L34" s="91">
        <f>'Section 2'!I19</f>
        <v>-10.775736999999999</v>
      </c>
      <c r="M34" s="77" t="str">
        <f>'Section 2'!J19</f>
        <v>10-20 m</v>
      </c>
      <c r="N34" s="77">
        <f>'Section 2'!K19</f>
        <v>0</v>
      </c>
      <c r="O34" s="77">
        <f>'Section 2'!L19</f>
        <v>0</v>
      </c>
      <c r="P34" s="77">
        <f>'Section 2'!M19</f>
        <v>1</v>
      </c>
      <c r="Q34" s="77">
        <f>'Section 2'!N19</f>
        <v>0</v>
      </c>
      <c r="R34" s="77">
        <f>'Section 2'!O19</f>
        <v>0</v>
      </c>
      <c r="S34" s="77">
        <f>'Section 2'!P19</f>
        <v>0</v>
      </c>
      <c r="T34" s="77" t="str">
        <f>'Section 2'!Q19</f>
        <v>No</v>
      </c>
      <c r="U34" s="77" t="str">
        <f>'Section 2'!R19</f>
        <v>No</v>
      </c>
      <c r="V34" s="77" t="str">
        <f>'Section 2'!S19</f>
        <v>No</v>
      </c>
      <c r="W34" s="77" t="str">
        <f>'Section 2'!T19</f>
        <v>No</v>
      </c>
      <c r="X34" s="135" t="str">
        <f>'Section 2'!U19</f>
        <v>cocoa farm more than 10 years ago</v>
      </c>
      <c r="Y34" s="77" t="str">
        <f>'Section 2'!V19</f>
        <v>NA</v>
      </c>
      <c r="Z34" s="77" t="str">
        <f>'Section 2'!W19</f>
        <v>NA</v>
      </c>
      <c r="AA34" s="77" t="str">
        <f>'Section 2'!X19</f>
        <v>present</v>
      </c>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row>
    <row r="35" spans="1:71" s="79" customFormat="1" ht="26.1" customHeight="1" thickBot="1" x14ac:dyDescent="0.25">
      <c r="A35" s="77">
        <v>2</v>
      </c>
      <c r="B35" s="77">
        <f>'Section 2'!A20</f>
        <v>17</v>
      </c>
      <c r="C35" s="165" t="str">
        <f>'Section 2'!B20</f>
        <v>Sulaiman</v>
      </c>
      <c r="D35" s="152" t="str">
        <f>'Section 2'!C20</f>
        <v>20 new</v>
      </c>
      <c r="E35" s="172">
        <f>'Section 2'!D20</f>
        <v>44548</v>
      </c>
      <c r="F35" s="143">
        <f>'Section 2'!E20</f>
        <v>0.40833333333333338</v>
      </c>
      <c r="G35" s="148">
        <f t="shared" si="2"/>
        <v>44548.408333333333</v>
      </c>
      <c r="H35" s="86">
        <f>'Section 2'!F20</f>
        <v>44553</v>
      </c>
      <c r="I35" s="143">
        <f>'Section 2'!G20</f>
        <v>0.30208333333333331</v>
      </c>
      <c r="J35" s="148">
        <f t="shared" si="3"/>
        <v>44553.302083333336</v>
      </c>
      <c r="K35" s="91">
        <f>'Section 2'!H20</f>
        <v>7.8018830000000001</v>
      </c>
      <c r="L35" s="91">
        <f>'Section 2'!I20</f>
        <v>-10.750083999999999</v>
      </c>
      <c r="M35" s="77" t="str">
        <f>'Section 2'!J20</f>
        <v>10-20 m</v>
      </c>
      <c r="N35" s="77">
        <f>'Section 2'!K20</f>
        <v>0</v>
      </c>
      <c r="O35" s="77">
        <f>'Section 2'!L20</f>
        <v>0</v>
      </c>
      <c r="P35" s="77">
        <f>'Section 2'!M20</f>
        <v>0</v>
      </c>
      <c r="Q35" s="77">
        <f>'Section 2'!N20</f>
        <v>0</v>
      </c>
      <c r="R35" s="77">
        <f>'Section 2'!O20</f>
        <v>0</v>
      </c>
      <c r="S35" s="77">
        <f>'Section 2'!P20</f>
        <v>0</v>
      </c>
      <c r="T35" s="77" t="str">
        <f>'Section 2'!Q20</f>
        <v>No</v>
      </c>
      <c r="U35" s="77" t="str">
        <f>'Section 2'!R20</f>
        <v>No</v>
      </c>
      <c r="V35" s="77" t="str">
        <f>'Section 2'!S20</f>
        <v>No</v>
      </c>
      <c r="W35" s="77" t="str">
        <f>'Section 2'!T20</f>
        <v>No</v>
      </c>
      <c r="X35" s="135" t="str">
        <f>'Section 2'!U20</f>
        <v>farm bush more than 10 years ago</v>
      </c>
      <c r="Y35" s="77" t="str">
        <f>'Section 2'!V20</f>
        <v>AB0006</v>
      </c>
      <c r="Z35" s="77" t="str">
        <f>'Section 2'!W20</f>
        <v>NA</v>
      </c>
      <c r="AA35" s="77" t="str">
        <f>'Section 2'!X20</f>
        <v>present</v>
      </c>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row>
    <row r="36" spans="1:71" s="79" customFormat="1" ht="26.1" customHeight="1" thickBot="1" x14ac:dyDescent="0.25">
      <c r="A36" s="77">
        <v>2</v>
      </c>
      <c r="B36" s="77">
        <f>'Section 2'!A21</f>
        <v>18</v>
      </c>
      <c r="C36" s="165" t="str">
        <f>'Section 2'!B21</f>
        <v>Sulaiman</v>
      </c>
      <c r="D36" s="152" t="str">
        <f>'Section 2'!C21</f>
        <v>21 new</v>
      </c>
      <c r="E36" s="172">
        <f>'Section 2'!D21</f>
        <v>44548</v>
      </c>
      <c r="F36" s="143">
        <f>'Section 2'!E21</f>
        <v>0.43263888888888885</v>
      </c>
      <c r="G36" s="148">
        <f t="shared" si="2"/>
        <v>44548.432638888888</v>
      </c>
      <c r="H36" s="86">
        <f>'Section 2'!F21</f>
        <v>44553</v>
      </c>
      <c r="I36" s="143">
        <f>'Section 2'!G21</f>
        <v>0.3215277777777778</v>
      </c>
      <c r="J36" s="148">
        <f t="shared" si="3"/>
        <v>44553.321527777778</v>
      </c>
      <c r="K36" s="91">
        <f>'Section 2'!H21</f>
        <v>7.8045119999999999</v>
      </c>
      <c r="L36" s="91">
        <f>'Section 2'!I21</f>
        <v>-10.750367000000001</v>
      </c>
      <c r="M36" s="77" t="str">
        <f>'Section 2'!J21</f>
        <v>30-40 m</v>
      </c>
      <c r="N36" s="77">
        <f>'Section 2'!K21</f>
        <v>0</v>
      </c>
      <c r="O36" s="77">
        <f>'Section 2'!L21</f>
        <v>0</v>
      </c>
      <c r="P36" s="77">
        <f>'Section 2'!M21</f>
        <v>0</v>
      </c>
      <c r="Q36" s="77" t="str">
        <f>'Section 2'!N21</f>
        <v>5-10%</v>
      </c>
      <c r="R36" s="77">
        <f>'Section 2'!O21</f>
        <v>1</v>
      </c>
      <c r="S36" s="77">
        <f>'Section 2'!P21</f>
        <v>0</v>
      </c>
      <c r="T36" s="77" t="str">
        <f>'Section 2'!Q21</f>
        <v>No</v>
      </c>
      <c r="U36" s="77" t="str">
        <f>'Section 2'!R21</f>
        <v>No</v>
      </c>
      <c r="V36" s="77" t="str">
        <f>'Section 2'!S21</f>
        <v>No</v>
      </c>
      <c r="W36" s="77" t="str">
        <f>'Section 2'!T21</f>
        <v>No</v>
      </c>
      <c r="X36" s="135" t="str">
        <f>'Section 2'!U21</f>
        <v>primary forest</v>
      </c>
      <c r="Y36" s="77" t="str">
        <f>'Section 2'!V21</f>
        <v>AB0003</v>
      </c>
      <c r="Z36" s="77" t="str">
        <f>'Section 2'!W21</f>
        <v>NA</v>
      </c>
      <c r="AA36" s="77" t="str">
        <f>'Section 2'!X21</f>
        <v>present</v>
      </c>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row>
    <row r="37" spans="1:71" s="79" customFormat="1" ht="26.1" customHeight="1" thickBot="1" x14ac:dyDescent="0.25">
      <c r="A37" s="77">
        <v>2</v>
      </c>
      <c r="B37" s="77">
        <f>'Section 2'!A22</f>
        <v>19</v>
      </c>
      <c r="C37" s="165" t="str">
        <f>'Section 2'!B22</f>
        <v>Sulaiman</v>
      </c>
      <c r="D37" s="152" t="str">
        <f>'Section 2'!C22</f>
        <v>19 new</v>
      </c>
      <c r="E37" s="172">
        <f>'Section 2'!D22</f>
        <v>44548</v>
      </c>
      <c r="F37" s="143">
        <f>'Section 2'!E22</f>
        <v>0.45416666666666666</v>
      </c>
      <c r="G37" s="148">
        <f t="shared" si="2"/>
        <v>44548.45416666667</v>
      </c>
      <c r="H37" s="86">
        <f>'Section 2'!F22</f>
        <v>44553</v>
      </c>
      <c r="I37" s="143">
        <f>'Section 2'!G22</f>
        <v>0.3125</v>
      </c>
      <c r="J37" s="148">
        <f t="shared" si="3"/>
        <v>44553.3125</v>
      </c>
      <c r="K37" s="91">
        <f>'Section 2'!H22</f>
        <v>7.8026359999999997</v>
      </c>
      <c r="L37" s="91">
        <f>'Section 2'!I22</f>
        <v>-10.749045000000001</v>
      </c>
      <c r="M37" s="77" t="str">
        <f>'Section 2'!J22</f>
        <v>5-10 m</v>
      </c>
      <c r="N37" s="77">
        <f>'Section 2'!K22</f>
        <v>0</v>
      </c>
      <c r="O37" s="77">
        <f>'Section 2'!L22</f>
        <v>0</v>
      </c>
      <c r="P37" s="77">
        <f>'Section 2'!M22</f>
        <v>0</v>
      </c>
      <c r="Q37" s="77">
        <f>'Section 2'!N22</f>
        <v>0</v>
      </c>
      <c r="R37" s="77">
        <f>'Section 2'!O22</f>
        <v>0</v>
      </c>
      <c r="S37" s="77">
        <f>'Section 2'!P22</f>
        <v>0</v>
      </c>
      <c r="T37" s="77" t="str">
        <f>'Section 2'!Q22</f>
        <v>No</v>
      </c>
      <c r="U37" s="77" t="str">
        <f>'Section 2'!R22</f>
        <v>No</v>
      </c>
      <c r="V37" s="77" t="str">
        <f>'Section 2'!S22</f>
        <v>No</v>
      </c>
      <c r="W37" s="77" t="str">
        <f>'Section 2'!T22</f>
        <v>No</v>
      </c>
      <c r="X37" s="135" t="str">
        <f>'Section 2'!U22</f>
        <v>farm bush more than 7 years ago</v>
      </c>
      <c r="Y37" s="77" t="str">
        <f>'Section 2'!V22</f>
        <v>AB0014</v>
      </c>
      <c r="Z37" s="77" t="str">
        <f>'Section 2'!W22</f>
        <v>NA</v>
      </c>
      <c r="AA37" s="77" t="str">
        <f>'Section 2'!X22</f>
        <v>present</v>
      </c>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row>
    <row r="38" spans="1:71" s="79" customFormat="1" ht="26.1" customHeight="1" thickBot="1" x14ac:dyDescent="0.25">
      <c r="A38" s="77">
        <v>2</v>
      </c>
      <c r="B38" s="77">
        <f>'Section 2'!A11</f>
        <v>20</v>
      </c>
      <c r="C38" s="165" t="str">
        <f>'Section 2'!B11</f>
        <v>Sulaiman</v>
      </c>
      <c r="D38" s="152">
        <f>'Section 2'!C11</f>
        <v>18</v>
      </c>
      <c r="E38" s="172">
        <f>'Section 2'!D11</f>
        <v>44548</v>
      </c>
      <c r="F38" s="143">
        <f>'Section 2'!E11</f>
        <v>0.47638888888888892</v>
      </c>
      <c r="G38" s="148">
        <f t="shared" si="2"/>
        <v>44548.476388888892</v>
      </c>
      <c r="H38" s="86">
        <f>'Section 2'!F11</f>
        <v>44553</v>
      </c>
      <c r="I38" s="143">
        <f>'Section 2'!G11</f>
        <v>0.33333333333333331</v>
      </c>
      <c r="J38" s="148">
        <f t="shared" si="3"/>
        <v>44553.333333333336</v>
      </c>
      <c r="K38" s="91">
        <f>'Section 2'!H11</f>
        <v>7.8054299280716402</v>
      </c>
      <c r="L38" s="91">
        <f>'Section 2'!I11</f>
        <v>-10.7452592621216</v>
      </c>
      <c r="M38" s="77" t="str">
        <f>'Section 2'!J11</f>
        <v>5-10 m</v>
      </c>
      <c r="N38" s="77">
        <f>'Section 2'!K11</f>
        <v>0</v>
      </c>
      <c r="O38" s="77">
        <f>'Section 2'!L11</f>
        <v>0</v>
      </c>
      <c r="P38" s="77">
        <f>'Section 2'!M11</f>
        <v>1</v>
      </c>
      <c r="Q38" s="77">
        <f>'Section 2'!N11</f>
        <v>0</v>
      </c>
      <c r="R38" s="77">
        <f>'Section 2'!O11</f>
        <v>0</v>
      </c>
      <c r="S38" s="77">
        <f>'Section 2'!P11</f>
        <v>0</v>
      </c>
      <c r="T38" s="77" t="str">
        <f>'Section 2'!Q11</f>
        <v>No</v>
      </c>
      <c r="U38" s="77" t="str">
        <f>'Section 2'!R11</f>
        <v>No</v>
      </c>
      <c r="V38" s="77" t="str">
        <f>'Section 2'!S11</f>
        <v>No</v>
      </c>
      <c r="W38" s="77" t="str">
        <f>'Section 2'!T11</f>
        <v>Yes</v>
      </c>
      <c r="X38" s="135" t="str">
        <f>'Section 2'!U11</f>
        <v>cocoa farm with one palm trees</v>
      </c>
      <c r="Y38" s="77" t="str">
        <f>'Section 2'!V11</f>
        <v>AB0007</v>
      </c>
      <c r="Z38" s="77" t="str">
        <f>'Section 2'!W11</f>
        <v>NA</v>
      </c>
      <c r="AA38" s="77" t="str">
        <f>'Section 2'!X11</f>
        <v>present</v>
      </c>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row>
    <row r="39" spans="1:71" s="79" customFormat="1" ht="26.1" customHeight="1" thickBot="1" x14ac:dyDescent="0.25">
      <c r="A39" s="77">
        <v>2</v>
      </c>
      <c r="B39" s="77">
        <f>'Section 2'!A12</f>
        <v>21</v>
      </c>
      <c r="C39" s="165" t="str">
        <f>'Section 2'!B12</f>
        <v>Sulaiman</v>
      </c>
      <c r="D39" s="152">
        <f>'Section 2'!C12</f>
        <v>17</v>
      </c>
      <c r="E39" s="172">
        <f>'Section 2'!D12</f>
        <v>44548</v>
      </c>
      <c r="F39" s="143">
        <f>'Section 2'!E12</f>
        <v>0.5229166666666667</v>
      </c>
      <c r="G39" s="148">
        <f t="shared" si="2"/>
        <v>44548.522916666669</v>
      </c>
      <c r="H39" s="86">
        <f>'Section 2'!F12</f>
        <v>44553</v>
      </c>
      <c r="I39" s="143">
        <f>'Section 2'!G12</f>
        <v>0.34861111111111115</v>
      </c>
      <c r="J39" s="148">
        <f t="shared" si="3"/>
        <v>44553.348611111112</v>
      </c>
      <c r="K39" s="91">
        <f>'Section 2'!H12</f>
        <v>7.8102017217539403</v>
      </c>
      <c r="L39" s="91">
        <f>'Section 2'!I12</f>
        <v>-10.7429290541134</v>
      </c>
      <c r="M39" s="77" t="str">
        <f>'Section 2'!J12</f>
        <v>5-10 m</v>
      </c>
      <c r="N39" s="77">
        <f>'Section 2'!K12</f>
        <v>0</v>
      </c>
      <c r="O39" s="77">
        <f>'Section 2'!L12</f>
        <v>0</v>
      </c>
      <c r="P39" s="77">
        <f>'Section 2'!M12</f>
        <v>0</v>
      </c>
      <c r="Q39" s="77">
        <f>'Section 2'!N12</f>
        <v>0</v>
      </c>
      <c r="R39" s="77">
        <f>'Section 2'!O12</f>
        <v>0</v>
      </c>
      <c r="S39" s="77">
        <f>'Section 2'!P12</f>
        <v>0</v>
      </c>
      <c r="T39" s="77" t="str">
        <f>'Section 2'!Q12</f>
        <v>No</v>
      </c>
      <c r="U39" s="77" t="str">
        <f>'Section 2'!R12</f>
        <v>No</v>
      </c>
      <c r="V39" s="77" t="str">
        <f>'Section 2'!S12</f>
        <v>No</v>
      </c>
      <c r="W39" s="77" t="str">
        <f>'Section 2'!T12</f>
        <v>No</v>
      </c>
      <c r="X39" s="135" t="str">
        <f>'Section 2'!U12</f>
        <v>farm bush more than 5 years ago</v>
      </c>
      <c r="Y39" s="77" t="str">
        <f>'Section 2'!V12</f>
        <v>AB0017</v>
      </c>
      <c r="Z39" s="77" t="str">
        <f>'Section 2'!W12</f>
        <v>NA</v>
      </c>
      <c r="AA39" s="77" t="str">
        <f>'Section 2'!X12</f>
        <v>present</v>
      </c>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row>
    <row r="40" spans="1:71" s="81" customFormat="1" ht="26.1" customHeight="1" thickBot="1" x14ac:dyDescent="0.25">
      <c r="A40" s="80">
        <v>3</v>
      </c>
      <c r="B40" s="80">
        <f>'Section 3'!A9</f>
        <v>1</v>
      </c>
      <c r="C40" s="166" t="str">
        <f>'Section 3'!B9</f>
        <v>Aruna</v>
      </c>
      <c r="D40" s="151">
        <f>'Section 3'!C9</f>
        <v>50</v>
      </c>
      <c r="E40" s="173">
        <f>'Section 3'!D9</f>
        <v>44520</v>
      </c>
      <c r="F40" s="144">
        <f>'Section 3'!E9</f>
        <v>0.45347222222222222</v>
      </c>
      <c r="G40" s="148">
        <f t="shared" si="2"/>
        <v>44520.453472222223</v>
      </c>
      <c r="H40" s="87">
        <f>'Section 3'!F9</f>
        <v>44525</v>
      </c>
      <c r="I40" s="144">
        <f>'Section 3'!G9</f>
        <v>0.3611111111111111</v>
      </c>
      <c r="J40" s="148">
        <f t="shared" si="3"/>
        <v>44525.361111111109</v>
      </c>
      <c r="K40" s="92">
        <f>'Section 3'!H9</f>
        <v>7.7477817372900004</v>
      </c>
      <c r="L40" s="92">
        <f>'Section 3'!I9</f>
        <v>-10.8146299767686</v>
      </c>
      <c r="M40" s="80" t="str">
        <f>'Section 3'!J9</f>
        <v>20-30 m</v>
      </c>
      <c r="N40" s="80">
        <f>'Section 3'!K9</f>
        <v>0</v>
      </c>
      <c r="O40" s="80">
        <f>'Section 3'!L9</f>
        <v>0</v>
      </c>
      <c r="P40" s="80">
        <f>'Section 3'!M9</f>
        <v>0.25</v>
      </c>
      <c r="Q40" s="80" t="str">
        <f>'Section 3'!N9</f>
        <v>&lt;5%</v>
      </c>
      <c r="R40" s="80">
        <f>'Section 3'!O9</f>
        <v>0.75</v>
      </c>
      <c r="S40" s="80">
        <f>'Section 3'!P9</f>
        <v>0</v>
      </c>
      <c r="T40" s="80" t="str">
        <f>'Section 3'!Q9</f>
        <v>No</v>
      </c>
      <c r="U40" s="80" t="str">
        <f>'Section 3'!R9</f>
        <v>No</v>
      </c>
      <c r="V40" s="80" t="str">
        <f>'Section 3'!S9</f>
        <v>No</v>
      </c>
      <c r="W40" s="80" t="str">
        <f>'Section 3'!T9</f>
        <v>No</v>
      </c>
      <c r="X40" s="136" t="str">
        <f>'Section 3'!U9</f>
        <v>abandoned cocoa plantation and forest mixture (i.e. old and understorey filled, and overstorey partially intact)</v>
      </c>
      <c r="Y40" s="80" t="str">
        <f>'Section 3'!V9</f>
        <v>AB0008</v>
      </c>
      <c r="Z40" s="80" t="str">
        <f>'Section 3'!W9</f>
        <v>NA</v>
      </c>
      <c r="AA40" s="80" t="str">
        <f>'Section 3'!X9</f>
        <v>present</v>
      </c>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row>
    <row r="41" spans="1:71" s="81" customFormat="1" ht="26.1" customHeight="1" thickBot="1" x14ac:dyDescent="0.25">
      <c r="A41" s="80">
        <v>3</v>
      </c>
      <c r="B41" s="80">
        <f>'Section 3'!A10</f>
        <v>2</v>
      </c>
      <c r="C41" s="166" t="str">
        <f>'Section 3'!B10</f>
        <v>Aruna</v>
      </c>
      <c r="D41" s="151">
        <f>'Section 3'!C10</f>
        <v>49</v>
      </c>
      <c r="E41" s="173">
        <f>'Section 3'!D10</f>
        <v>44520</v>
      </c>
      <c r="F41" s="144">
        <f>'Section 3'!E10</f>
        <v>0.46736111111111112</v>
      </c>
      <c r="G41" s="148">
        <f t="shared" si="2"/>
        <v>44520.467361111114</v>
      </c>
      <c r="H41" s="87">
        <f>'Section 3'!F10</f>
        <v>44525</v>
      </c>
      <c r="I41" s="144">
        <f>'Section 3'!G10</f>
        <v>0.36805555555555558</v>
      </c>
      <c r="J41" s="148">
        <f t="shared" si="3"/>
        <v>44525.368055555555</v>
      </c>
      <c r="K41" s="92">
        <f>'Section 3'!H10</f>
        <v>7.7477451902134202</v>
      </c>
      <c r="L41" s="92">
        <f>'Section 3'!I10</f>
        <v>-10.816041648482001</v>
      </c>
      <c r="M41" s="80" t="str">
        <f>'Section 3'!J10</f>
        <v>10-20 m</v>
      </c>
      <c r="N41" s="80">
        <f>'Section 3'!K10</f>
        <v>0</v>
      </c>
      <c r="O41" s="80">
        <f>'Section 3'!L10</f>
        <v>0</v>
      </c>
      <c r="P41" s="80">
        <f>'Section 3'!M10</f>
        <v>1</v>
      </c>
      <c r="Q41" s="80">
        <f>'Section 3'!N10</f>
        <v>0</v>
      </c>
      <c r="R41" s="80">
        <f>'Section 3'!O10</f>
        <v>0</v>
      </c>
      <c r="S41" s="80">
        <f>'Section 3'!P10</f>
        <v>0</v>
      </c>
      <c r="T41" s="80" t="str">
        <f>'Section 3'!Q10</f>
        <v>No</v>
      </c>
      <c r="U41" s="80" t="str">
        <f>'Section 3'!R10</f>
        <v>No</v>
      </c>
      <c r="V41" s="80" t="str">
        <f>'Section 3'!S10</f>
        <v>Yes</v>
      </c>
      <c r="W41" s="80" t="str">
        <f>'Section 3'!T10</f>
        <v>No</v>
      </c>
      <c r="X41" s="136" t="str">
        <f>'Section 3'!U10</f>
        <v>cocoa plantation, understorey recently cleared</v>
      </c>
      <c r="Y41" s="80" t="str">
        <f>'Section 3'!V10</f>
        <v>AB0023</v>
      </c>
      <c r="Z41" s="80" t="str">
        <f>'Section 3'!W10</f>
        <v>NA</v>
      </c>
      <c r="AA41" s="80" t="str">
        <f>'Section 3'!X10</f>
        <v>present</v>
      </c>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row>
    <row r="42" spans="1:71" s="81" customFormat="1" ht="26.1" customHeight="1" thickBot="1" x14ac:dyDescent="0.25">
      <c r="A42" s="80">
        <v>3</v>
      </c>
      <c r="B42" s="80">
        <f>'Section 3'!A11</f>
        <v>3</v>
      </c>
      <c r="C42" s="166" t="str">
        <f>'Section 3'!B11</f>
        <v>Aruna</v>
      </c>
      <c r="D42" s="151">
        <f>'Section 3'!C11</f>
        <v>47</v>
      </c>
      <c r="E42" s="173">
        <f>'Section 3'!D11</f>
        <v>44520</v>
      </c>
      <c r="F42" s="144">
        <f>'Section 3'!E11</f>
        <v>0.48472222222222222</v>
      </c>
      <c r="G42" s="148">
        <f t="shared" si="2"/>
        <v>44520.484722222223</v>
      </c>
      <c r="H42" s="87">
        <f>'Section 3'!F11</f>
        <v>44525</v>
      </c>
      <c r="I42" s="144">
        <f>'Section 3'!G11</f>
        <v>0.36458333333333331</v>
      </c>
      <c r="J42" s="148">
        <f t="shared" si="3"/>
        <v>44525.364583333336</v>
      </c>
      <c r="K42" s="92">
        <f>'Section 3'!H11</f>
        <v>7.74858447453148</v>
      </c>
      <c r="L42" s="92">
        <f>'Section 3'!I11</f>
        <v>-10.817128878304199</v>
      </c>
      <c r="M42" s="80" t="str">
        <f>'Section 3'!J11</f>
        <v>10-20 m</v>
      </c>
      <c r="N42" s="80">
        <f>'Section 3'!K11</f>
        <v>0</v>
      </c>
      <c r="O42" s="80">
        <f>'Section 3'!L11</f>
        <v>0</v>
      </c>
      <c r="P42" s="80">
        <f>'Section 3'!M11</f>
        <v>0.5</v>
      </c>
      <c r="Q42" s="80">
        <f>'Section 3'!N11</f>
        <v>0</v>
      </c>
      <c r="R42" s="80">
        <f>'Section 3'!O11</f>
        <v>0.5</v>
      </c>
      <c r="S42" s="80">
        <f>'Section 3'!P11</f>
        <v>0</v>
      </c>
      <c r="T42" s="80" t="str">
        <f>'Section 3'!Q11</f>
        <v>No</v>
      </c>
      <c r="U42" s="80" t="str">
        <f>'Section 3'!R11</f>
        <v>Yes</v>
      </c>
      <c r="V42" s="80" t="str">
        <f>'Section 3'!S11</f>
        <v>No</v>
      </c>
      <c r="W42" s="80" t="str">
        <f>'Section 3'!T11</f>
        <v>No</v>
      </c>
      <c r="X42" s="136" t="str">
        <f>'Section 3'!U11</f>
        <v>new cocoa plantation</v>
      </c>
      <c r="Y42" s="80" t="str">
        <f>'Section 3'!V11</f>
        <v>AB0022</v>
      </c>
      <c r="Z42" s="80" t="str">
        <f>'Section 3'!W11</f>
        <v>NA</v>
      </c>
      <c r="AA42" s="80" t="str">
        <f>'Section 3'!X11</f>
        <v>present</v>
      </c>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row>
    <row r="43" spans="1:71" s="81" customFormat="1" ht="26.1" customHeight="1" thickBot="1" x14ac:dyDescent="0.25">
      <c r="A43" s="80">
        <v>3</v>
      </c>
      <c r="B43" s="80">
        <f>'Section 3'!A12</f>
        <v>4</v>
      </c>
      <c r="C43" s="166" t="str">
        <f>'Section 3'!B12</f>
        <v>Aruna</v>
      </c>
      <c r="D43" s="151">
        <f>'Section 3'!C12</f>
        <v>48</v>
      </c>
      <c r="E43" s="173">
        <f>'Section 3'!D12</f>
        <v>44520</v>
      </c>
      <c r="F43" s="144">
        <f>'Section 3'!E12</f>
        <v>0.5</v>
      </c>
      <c r="G43" s="148">
        <f t="shared" si="2"/>
        <v>44520.5</v>
      </c>
      <c r="H43" s="87">
        <f>'Section 3'!F12</f>
        <v>44525</v>
      </c>
      <c r="I43" s="144">
        <f>'Section 3'!G12</f>
        <v>0.36805555555555558</v>
      </c>
      <c r="J43" s="148">
        <f t="shared" si="3"/>
        <v>44525.368055555555</v>
      </c>
      <c r="K43" s="92">
        <f>'Section 3'!H12</f>
        <v>7.74721338277008</v>
      </c>
      <c r="L43" s="92">
        <f>'Section 3'!I12</f>
        <v>-10.8178075420744</v>
      </c>
      <c r="M43" s="80" t="str">
        <f>'Section 3'!J12</f>
        <v>10-20 m</v>
      </c>
      <c r="N43" s="80">
        <f>'Section 3'!K12</f>
        <v>0</v>
      </c>
      <c r="O43" s="80">
        <f>'Section 3'!L12</f>
        <v>0</v>
      </c>
      <c r="P43" s="80">
        <f>'Section 3'!M12</f>
        <v>1</v>
      </c>
      <c r="Q43" s="80">
        <f>'Section 3'!N12</f>
        <v>0</v>
      </c>
      <c r="R43" s="80">
        <f>'Section 3'!O12</f>
        <v>0</v>
      </c>
      <c r="S43" s="80">
        <f>'Section 3'!P12</f>
        <v>0</v>
      </c>
      <c r="T43" s="80" t="str">
        <f>'Section 3'!Q12</f>
        <v>No</v>
      </c>
      <c r="U43" s="80" t="str">
        <f>'Section 3'!R12</f>
        <v>Yes</v>
      </c>
      <c r="V43" s="80" t="str">
        <f>'Section 3'!S12</f>
        <v>No</v>
      </c>
      <c r="W43" s="80" t="str">
        <f>'Section 3'!T12</f>
        <v>No</v>
      </c>
      <c r="X43" s="136" t="str">
        <f>'Section 3'!U12</f>
        <v>old cocoa farm over 40 years old</v>
      </c>
      <c r="Y43" s="80" t="str">
        <f>'Section 3'!V12</f>
        <v>AB0007</v>
      </c>
      <c r="Z43" s="80" t="str">
        <f>'Section 3'!W12</f>
        <v>NA</v>
      </c>
      <c r="AA43" s="80" t="str">
        <f>'Section 3'!X12</f>
        <v>present</v>
      </c>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row>
    <row r="44" spans="1:71" s="82" customFormat="1" ht="26.1" customHeight="1" thickBot="1" x14ac:dyDescent="0.3">
      <c r="A44" s="80">
        <v>3</v>
      </c>
      <c r="B44" s="80">
        <f>'Section 3'!A13</f>
        <v>5</v>
      </c>
      <c r="C44" s="166" t="str">
        <f>'Section 3'!B13</f>
        <v>Aruna</v>
      </c>
      <c r="D44" s="151">
        <f>'Section 3'!C13</f>
        <v>46</v>
      </c>
      <c r="E44" s="173">
        <f>'Section 3'!D13</f>
        <v>44520</v>
      </c>
      <c r="F44" s="144">
        <f>'Section 3'!E13</f>
        <v>0.52916666666666667</v>
      </c>
      <c r="G44" s="148">
        <f t="shared" si="2"/>
        <v>44520.529166666667</v>
      </c>
      <c r="H44" s="87">
        <f>'Section 3'!F13</f>
        <v>44525</v>
      </c>
      <c r="I44" s="144">
        <f>'Section 3'!G13</f>
        <v>0.3756944444444445</v>
      </c>
      <c r="J44" s="148">
        <f t="shared" si="3"/>
        <v>44525.375694444447</v>
      </c>
      <c r="K44" s="92">
        <f>'Section 3'!H13</f>
        <v>7.7444396025579696</v>
      </c>
      <c r="L44" s="92">
        <f>'Section 3'!I13</f>
        <v>-10.820867550865801</v>
      </c>
      <c r="M44" s="80" t="str">
        <f>'Section 3'!J13</f>
        <v>10-20 m</v>
      </c>
      <c r="N44" s="80">
        <f>'Section 3'!K13</f>
        <v>0</v>
      </c>
      <c r="O44" s="80">
        <f>'Section 3'!L13</f>
        <v>0</v>
      </c>
      <c r="P44" s="80">
        <f>'Section 3'!M13</f>
        <v>0.25</v>
      </c>
      <c r="Q44" s="80">
        <f>'Section 3'!N13</f>
        <v>0</v>
      </c>
      <c r="R44" s="80">
        <f>'Section 3'!O13</f>
        <v>0.75</v>
      </c>
      <c r="S44" s="80">
        <f>'Section 3'!P13</f>
        <v>0</v>
      </c>
      <c r="T44" s="80" t="str">
        <f>'Section 3'!Q13</f>
        <v>No</v>
      </c>
      <c r="U44" s="80" t="str">
        <f>'Section 3'!R13</f>
        <v>No</v>
      </c>
      <c r="V44" s="80" t="str">
        <f>'Section 3'!S13</f>
        <v>No</v>
      </c>
      <c r="W44" s="80" t="str">
        <f>'Section 3'!T13</f>
        <v>No</v>
      </c>
      <c r="X44" s="136" t="str">
        <f>'Section 3'!U13</f>
        <v>mixture of cocoa farm and forest</v>
      </c>
      <c r="Y44" s="80" t="str">
        <f>'Section 3'!V13</f>
        <v>AB0006</v>
      </c>
      <c r="Z44" s="80" t="str">
        <f>'Section 3'!W13</f>
        <v>NA</v>
      </c>
      <c r="AA44" s="80" t="str">
        <f>'Section 3'!X13</f>
        <v>present</v>
      </c>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192"/>
    </row>
    <row r="45" spans="1:71" s="82" customFormat="1" ht="26.1" customHeight="1" thickBot="1" x14ac:dyDescent="0.3">
      <c r="A45" s="80">
        <v>3</v>
      </c>
      <c r="B45" s="80">
        <f>'Section 3'!A14</f>
        <v>6</v>
      </c>
      <c r="C45" s="166" t="str">
        <f>'Section 3'!B14</f>
        <v>Aruna</v>
      </c>
      <c r="D45" s="151">
        <f>'Section 3'!C14</f>
        <v>44</v>
      </c>
      <c r="E45" s="173">
        <f>'Section 3'!D14</f>
        <v>44520</v>
      </c>
      <c r="F45" s="144">
        <f>'Section 3'!E14</f>
        <v>0.54722222222222217</v>
      </c>
      <c r="G45" s="148">
        <f t="shared" si="2"/>
        <v>44520.547222222223</v>
      </c>
      <c r="H45" s="87">
        <f>'Section 3'!F14</f>
        <v>44525</v>
      </c>
      <c r="I45" s="144">
        <f>'Section 3'!G14</f>
        <v>0.38472222222222219</v>
      </c>
      <c r="J45" s="148">
        <f t="shared" si="3"/>
        <v>44525.384722222225</v>
      </c>
      <c r="K45" s="92">
        <f>'Section 3'!H14</f>
        <v>7.7433962064904502</v>
      </c>
      <c r="L45" s="92">
        <f>'Section 3'!I14</f>
        <v>-10.8229404924943</v>
      </c>
      <c r="M45" s="80" t="str">
        <f>'Section 3'!J14</f>
        <v>30-40 m</v>
      </c>
      <c r="N45" s="80">
        <f>'Section 3'!K14</f>
        <v>0</v>
      </c>
      <c r="O45" s="80">
        <f>'Section 3'!L14</f>
        <v>0</v>
      </c>
      <c r="P45" s="80">
        <f>'Section 3'!M14</f>
        <v>0</v>
      </c>
      <c r="Q45" s="80" t="str">
        <f>'Section 3'!N14</f>
        <v>5-20%</v>
      </c>
      <c r="R45" s="80">
        <f>'Section 3'!O14</f>
        <v>1</v>
      </c>
      <c r="S45" s="80">
        <f>'Section 3'!P14</f>
        <v>0</v>
      </c>
      <c r="T45" s="80" t="str">
        <f>'Section 3'!Q14</f>
        <v>No</v>
      </c>
      <c r="U45" s="80" t="str">
        <f>'Section 3'!R14</f>
        <v>No</v>
      </c>
      <c r="V45" s="80" t="str">
        <f>'Section 3'!S14</f>
        <v>No</v>
      </c>
      <c r="W45" s="80" t="str">
        <f>'Section 3'!T14</f>
        <v>No</v>
      </c>
      <c r="X45" s="136" t="str">
        <f>'Section 3'!U14</f>
        <v>secondary forest</v>
      </c>
      <c r="Y45" s="80" t="str">
        <f>'Section 3'!V14</f>
        <v>AB0016</v>
      </c>
      <c r="Z45" s="80" t="str">
        <f>'Section 3'!W14</f>
        <v>NA</v>
      </c>
      <c r="AA45" s="80" t="str">
        <f>'Section 3'!X14</f>
        <v>present</v>
      </c>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192"/>
    </row>
    <row r="46" spans="1:71" s="82" customFormat="1" ht="26.1" customHeight="1" thickBot="1" x14ac:dyDescent="0.3">
      <c r="A46" s="80">
        <v>3</v>
      </c>
      <c r="B46" s="80">
        <f>'Section 3'!A4</f>
        <v>7</v>
      </c>
      <c r="C46" s="166" t="str">
        <f>'Section 3'!B4</f>
        <v>Aruna</v>
      </c>
      <c r="D46" s="151" t="str">
        <f>'Section 3'!C4</f>
        <v>45 new</v>
      </c>
      <c r="E46" s="173">
        <f>'Section 3'!D4</f>
        <v>44520</v>
      </c>
      <c r="F46" s="144">
        <f>'Section 3'!E4</f>
        <v>0.57638888888888895</v>
      </c>
      <c r="G46" s="148">
        <f t="shared" si="2"/>
        <v>44520.576388888891</v>
      </c>
      <c r="H46" s="87">
        <f>'Section 3'!F4</f>
        <v>44525</v>
      </c>
      <c r="I46" s="144">
        <f>'Section 3'!G4</f>
        <v>0.40625</v>
      </c>
      <c r="J46" s="148">
        <f t="shared" si="3"/>
        <v>44525.40625</v>
      </c>
      <c r="K46" s="92">
        <f>'Section 3'!H4</f>
        <v>7.739288328161976</v>
      </c>
      <c r="L46" s="92">
        <f>'Section 3'!I4</f>
        <v>-10.818462449110847</v>
      </c>
      <c r="M46" s="80" t="str">
        <f>'Section 3'!J4</f>
        <v>10-20 m</v>
      </c>
      <c r="N46" s="80">
        <f>'Section 3'!K4</f>
        <v>0</v>
      </c>
      <c r="O46" s="80">
        <f>'Section 3'!L4</f>
        <v>0</v>
      </c>
      <c r="P46" s="80">
        <f>'Section 3'!M4</f>
        <v>0</v>
      </c>
      <c r="Q46" s="80" t="str">
        <f>'Section 3'!N4</f>
        <v>&lt;5%</v>
      </c>
      <c r="R46" s="80">
        <f>'Section 3'!O4</f>
        <v>1</v>
      </c>
      <c r="S46" s="80">
        <f>'Section 3'!P4</f>
        <v>0</v>
      </c>
      <c r="T46" s="80" t="str">
        <f>'Section 3'!Q4</f>
        <v>No</v>
      </c>
      <c r="U46" s="80" t="str">
        <f>'Section 3'!R4</f>
        <v>No</v>
      </c>
      <c r="V46" s="80" t="str">
        <f>'Section 3'!S4</f>
        <v>No</v>
      </c>
      <c r="W46" s="80" t="str">
        <f>'Section 3'!T4</f>
        <v>No</v>
      </c>
      <c r="X46" s="136" t="str">
        <f>'Section 3'!U4</f>
        <v>forest patch next to new rice farm, 29N 0299449, 855905</v>
      </c>
      <c r="Y46" s="80" t="str">
        <f>'Section 3'!V4</f>
        <v>AB0002</v>
      </c>
      <c r="Z46" s="80" t="str">
        <f>'Section 3'!W4</f>
        <v>NA</v>
      </c>
      <c r="AA46" s="80" t="str">
        <f>'Section 3'!X4</f>
        <v>present</v>
      </c>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192"/>
    </row>
    <row r="47" spans="1:71" s="82" customFormat="1" ht="26.1" customHeight="1" thickBot="1" x14ac:dyDescent="0.3">
      <c r="A47" s="80">
        <v>3</v>
      </c>
      <c r="B47" s="80">
        <f>'Section 3'!A15</f>
        <v>8</v>
      </c>
      <c r="C47" s="166" t="str">
        <f>'Section 3'!B15</f>
        <v>Aruna</v>
      </c>
      <c r="D47" s="151">
        <f>'Section 3'!C15</f>
        <v>42</v>
      </c>
      <c r="E47" s="173">
        <f>'Section 3'!D15</f>
        <v>44520</v>
      </c>
      <c r="F47" s="144">
        <f>'Section 3'!E15</f>
        <v>0.62777777777777777</v>
      </c>
      <c r="G47" s="148">
        <f t="shared" si="2"/>
        <v>44520.62777777778</v>
      </c>
      <c r="H47" s="87">
        <f>'Section 3'!F15</f>
        <v>44525</v>
      </c>
      <c r="I47" s="144">
        <f>'Section 3'!G15</f>
        <v>0.3923611111111111</v>
      </c>
      <c r="J47" s="148">
        <f t="shared" si="3"/>
        <v>44525.392361111109</v>
      </c>
      <c r="K47" s="92">
        <f>'Section 3'!H15</f>
        <v>7.7392596693486597</v>
      </c>
      <c r="L47" s="92">
        <f>'Section 3'!I15</f>
        <v>-10.8138809149305</v>
      </c>
      <c r="M47" s="80" t="str">
        <f>'Section 3'!J15</f>
        <v>30-40 m</v>
      </c>
      <c r="N47" s="80">
        <f>'Section 3'!K15</f>
        <v>0</v>
      </c>
      <c r="O47" s="80">
        <f>'Section 3'!L15</f>
        <v>0</v>
      </c>
      <c r="P47" s="80">
        <f>'Section 3'!M15</f>
        <v>0</v>
      </c>
      <c r="Q47" s="80" t="str">
        <f>'Section 3'!N15</f>
        <v>5-20%</v>
      </c>
      <c r="R47" s="80">
        <f>'Section 3'!O15</f>
        <v>1</v>
      </c>
      <c r="S47" s="80">
        <f>'Section 3'!P15</f>
        <v>0</v>
      </c>
      <c r="T47" s="80" t="str">
        <f>'Section 3'!Q15</f>
        <v>No</v>
      </c>
      <c r="U47" s="80" t="str">
        <f>'Section 3'!R15</f>
        <v>Yes</v>
      </c>
      <c r="V47" s="80" t="str">
        <f>'Section 3'!S15</f>
        <v>Yes</v>
      </c>
      <c r="W47" s="80" t="str">
        <f>'Section 3'!T15</f>
        <v>No</v>
      </c>
      <c r="X47" s="136" t="str">
        <f>'Section 3'!U15</f>
        <v>primary forest</v>
      </c>
      <c r="Y47" s="80" t="str">
        <f>'Section 3'!V15</f>
        <v>AB0013</v>
      </c>
      <c r="Z47" s="80" t="str">
        <f>'Section 3'!W15</f>
        <v>NA</v>
      </c>
      <c r="AA47" s="80" t="str">
        <f>'Section 3'!X15</f>
        <v>present</v>
      </c>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192"/>
    </row>
    <row r="48" spans="1:71" s="82" customFormat="1" ht="26.1" customHeight="1" thickBot="1" x14ac:dyDescent="0.3">
      <c r="A48" s="80">
        <v>3</v>
      </c>
      <c r="B48" s="80">
        <f>'Section 3'!A16</f>
        <v>9</v>
      </c>
      <c r="C48" s="166" t="str">
        <f>'Section 3'!B16</f>
        <v>Nyallay</v>
      </c>
      <c r="D48" s="151">
        <f>'Section 3'!C16</f>
        <v>53</v>
      </c>
      <c r="E48" s="173">
        <f>'Section 3'!D16</f>
        <v>44520</v>
      </c>
      <c r="F48" s="144">
        <f>'Section 3'!E16</f>
        <v>0.43194444444444446</v>
      </c>
      <c r="G48" s="148">
        <f t="shared" si="2"/>
        <v>44520.431944444441</v>
      </c>
      <c r="H48" s="87">
        <f>'Section 3'!F16</f>
        <v>44525</v>
      </c>
      <c r="I48" s="144">
        <f>'Section 3'!G16</f>
        <v>0.46249999999999997</v>
      </c>
      <c r="J48" s="148">
        <f t="shared" si="3"/>
        <v>44525.462500000001</v>
      </c>
      <c r="K48" s="92">
        <f>'Section 3'!H16</f>
        <v>7.7651846924459802</v>
      </c>
      <c r="L48" s="92">
        <f>'Section 3'!I16</f>
        <v>-10.8241019897174</v>
      </c>
      <c r="M48" s="80" t="str">
        <f>'Section 3'!J16</f>
        <v>20-30 m</v>
      </c>
      <c r="N48" s="80" t="str">
        <f>'Section 3'!K16</f>
        <v>&lt;5%</v>
      </c>
      <c r="O48" s="80" t="str">
        <f>'Section 3'!L16</f>
        <v>&gt;60%</v>
      </c>
      <c r="P48" s="80">
        <f>'Section 3'!M16</f>
        <v>0</v>
      </c>
      <c r="Q48" s="80" t="str">
        <f>'Section 3'!N16</f>
        <v>5-20%</v>
      </c>
      <c r="R48" s="80">
        <f>'Section 3'!O16</f>
        <v>0</v>
      </c>
      <c r="S48" s="80">
        <f>'Section 3'!P16</f>
        <v>0</v>
      </c>
      <c r="T48" s="80" t="str">
        <f>'Section 3'!Q16</f>
        <v>No</v>
      </c>
      <c r="U48" s="80" t="str">
        <f>'Section 3'!R16</f>
        <v>No</v>
      </c>
      <c r="V48" s="80" t="str">
        <f>'Section 3'!S16</f>
        <v>Yes</v>
      </c>
      <c r="W48" s="80" t="str">
        <f>'Section 3'!T16</f>
        <v>Yes</v>
      </c>
      <c r="X48" s="136" t="str">
        <f>'Section 3'!U16</f>
        <v>only one oil palm tree presentq</v>
      </c>
      <c r="Y48" s="80" t="str">
        <f>'Section 3'!V16</f>
        <v>AB0011</v>
      </c>
      <c r="Z48" s="80" t="str">
        <f>'Section 3'!W16</f>
        <v>BAR04/04</v>
      </c>
      <c r="AA48" s="80" t="str">
        <f>'Section 3'!X16</f>
        <v>present</v>
      </c>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192"/>
    </row>
    <row r="49" spans="1:71" s="82" customFormat="1" ht="26.1" customHeight="1" thickBot="1" x14ac:dyDescent="0.3">
      <c r="A49" s="80">
        <v>3</v>
      </c>
      <c r="B49" s="80">
        <f>'Section 3'!A17</f>
        <v>10</v>
      </c>
      <c r="C49" s="166" t="str">
        <f>'Section 3'!B17</f>
        <v>Nyallay</v>
      </c>
      <c r="D49" s="151">
        <f>'Section 3'!C17</f>
        <v>54</v>
      </c>
      <c r="E49" s="173">
        <f>'Section 3'!D17</f>
        <v>44520</v>
      </c>
      <c r="F49" s="144">
        <f>'Section 3'!E17</f>
        <v>0.44444444444444442</v>
      </c>
      <c r="G49" s="148">
        <f t="shared" si="2"/>
        <v>44520.444444444445</v>
      </c>
      <c r="H49" s="87">
        <f>'Section 3'!F17</f>
        <v>44525</v>
      </c>
      <c r="I49" s="144">
        <f>'Section 3'!G17</f>
        <v>0.45694444444444443</v>
      </c>
      <c r="J49" s="148">
        <f t="shared" si="3"/>
        <v>44525.456944444442</v>
      </c>
      <c r="K49" s="92">
        <f>'Section 3'!H17</f>
        <v>7.7650151725844596</v>
      </c>
      <c r="L49" s="92">
        <f>'Section 3'!I17</f>
        <v>-10.8230524625515</v>
      </c>
      <c r="M49" s="80" t="str">
        <f>'Section 3'!J17</f>
        <v>20-30 m</v>
      </c>
      <c r="N49" s="80" t="str">
        <f>'Section 3'!K17</f>
        <v>&lt;5%</v>
      </c>
      <c r="O49" s="80">
        <f>'Section 3'!L17</f>
        <v>0</v>
      </c>
      <c r="P49" s="80" t="str">
        <f>'Section 3'!M17</f>
        <v>&gt;60%</v>
      </c>
      <c r="Q49" s="80">
        <f>'Section 3'!N17</f>
        <v>0</v>
      </c>
      <c r="R49" s="80" t="str">
        <f>'Section 3'!O17</f>
        <v>5-20%</v>
      </c>
      <c r="S49" s="80">
        <f>'Section 3'!P17</f>
        <v>0</v>
      </c>
      <c r="T49" s="80" t="str">
        <f>'Section 3'!Q17</f>
        <v>No</v>
      </c>
      <c r="U49" s="80" t="str">
        <f>'Section 3'!R17</f>
        <v>No</v>
      </c>
      <c r="V49" s="80" t="str">
        <f>'Section 3'!S17</f>
        <v>Yes</v>
      </c>
      <c r="W49" s="80" t="str">
        <f>'Section 3'!T17</f>
        <v>Yes</v>
      </c>
      <c r="X49" s="136" t="str">
        <f>'Section 3'!U17</f>
        <v>four oil palm trees.  location next to forest patch</v>
      </c>
      <c r="Y49" s="80" t="str">
        <f>'Section 3'!V17</f>
        <v>AB0019</v>
      </c>
      <c r="Z49" s="80" t="str">
        <f>'Section 3'!W17</f>
        <v>NA</v>
      </c>
      <c r="AA49" s="80" t="str">
        <f>'Section 3'!X17</f>
        <v>present</v>
      </c>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192"/>
    </row>
    <row r="50" spans="1:71" s="82" customFormat="1" ht="26.1" customHeight="1" thickBot="1" x14ac:dyDescent="0.3">
      <c r="A50" s="80">
        <v>3</v>
      </c>
      <c r="B50" s="80">
        <f>'Section 3'!A18</f>
        <v>11</v>
      </c>
      <c r="C50" s="166" t="str">
        <f>'Section 3'!B18</f>
        <v>Nyallay</v>
      </c>
      <c r="D50" s="151">
        <f>'Section 3'!C18</f>
        <v>56</v>
      </c>
      <c r="E50" s="173">
        <f>'Section 3'!D18</f>
        <v>44520</v>
      </c>
      <c r="F50" s="144">
        <f>'Section 3'!E18</f>
        <v>0.4513888888888889</v>
      </c>
      <c r="G50" s="148">
        <f t="shared" si="2"/>
        <v>44520.451388888891</v>
      </c>
      <c r="H50" s="87">
        <f>'Section 3'!F18</f>
        <v>44525</v>
      </c>
      <c r="I50" s="144">
        <f>'Section 3'!G18</f>
        <v>0.45347222222222222</v>
      </c>
      <c r="J50" s="148">
        <f t="shared" si="3"/>
        <v>44525.453472222223</v>
      </c>
      <c r="K50" s="92">
        <f>'Section 3'!H18</f>
        <v>7.7644378712177602</v>
      </c>
      <c r="L50" s="92">
        <f>'Section 3'!I18</f>
        <v>-10.822094806229501</v>
      </c>
      <c r="M50" s="80" t="str">
        <f>'Section 3'!J18</f>
        <v>20-30 m</v>
      </c>
      <c r="N50" s="80">
        <f>'Section 3'!K18</f>
        <v>0</v>
      </c>
      <c r="O50" s="80">
        <f>'Section 3'!L18</f>
        <v>0</v>
      </c>
      <c r="P50" s="80" t="str">
        <f>'Section 3'!M18</f>
        <v>&gt;60%</v>
      </c>
      <c r="Q50" s="80">
        <f>'Section 3'!N18</f>
        <v>0</v>
      </c>
      <c r="R50" s="80" t="str">
        <f>'Section 3'!O18</f>
        <v>5-20%</v>
      </c>
      <c r="S50" s="80">
        <f>'Section 3'!P18</f>
        <v>0</v>
      </c>
      <c r="T50" s="80" t="str">
        <f>'Section 3'!Q18</f>
        <v>No</v>
      </c>
      <c r="U50" s="80" t="str">
        <f>'Section 3'!R18</f>
        <v>No</v>
      </c>
      <c r="V50" s="80" t="str">
        <f>'Section 3'!S18</f>
        <v>No</v>
      </c>
      <c r="W50" s="80" t="str">
        <f>'Section 3'!T18</f>
        <v>No</v>
      </c>
      <c r="X50" s="136" t="str">
        <f>'Section 3'!U18</f>
        <v>1 palm tree, not oil palm. next to forest patch</v>
      </c>
      <c r="Y50" s="80" t="str">
        <f>'Section 3'!V18</f>
        <v>AB0024</v>
      </c>
      <c r="Z50" s="80" t="str">
        <f>'Section 3'!W18</f>
        <v>NA</v>
      </c>
      <c r="AA50" s="80" t="str">
        <f>'Section 3'!X18</f>
        <v>present</v>
      </c>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192"/>
    </row>
    <row r="51" spans="1:71" s="82" customFormat="1" ht="26.1" customHeight="1" thickBot="1" x14ac:dyDescent="0.3">
      <c r="A51" s="80">
        <v>3</v>
      </c>
      <c r="B51" s="80">
        <f>'Section 3'!A19</f>
        <v>12</v>
      </c>
      <c r="C51" s="166" t="str">
        <f>'Section 3'!B19</f>
        <v>Nyallay</v>
      </c>
      <c r="D51" s="151">
        <f>'Section 3'!C19</f>
        <v>55</v>
      </c>
      <c r="E51" s="173">
        <f>'Section 3'!D19</f>
        <v>44520</v>
      </c>
      <c r="F51" s="144">
        <f>'Section 3'!E19</f>
        <v>0.46249999999999997</v>
      </c>
      <c r="G51" s="148">
        <f t="shared" si="2"/>
        <v>44520.462500000001</v>
      </c>
      <c r="H51" s="87">
        <f>'Section 3'!F19</f>
        <v>44525</v>
      </c>
      <c r="I51" s="144">
        <f>'Section 3'!G19</f>
        <v>0.44861111111111113</v>
      </c>
      <c r="J51" s="148">
        <f t="shared" si="3"/>
        <v>44525.448611111111</v>
      </c>
      <c r="K51" s="92">
        <f>'Section 3'!H19</f>
        <v>7.7635165811030804</v>
      </c>
      <c r="L51" s="92">
        <f>'Section 3'!I19</f>
        <v>-10.8221404763602</v>
      </c>
      <c r="M51" s="80" t="str">
        <f>'Section 3'!J19</f>
        <v>20-30 m</v>
      </c>
      <c r="N51" s="80">
        <f>'Section 3'!K19</f>
        <v>0</v>
      </c>
      <c r="O51" s="80">
        <f>'Section 3'!L19</f>
        <v>0</v>
      </c>
      <c r="P51" s="80">
        <f>'Section 3'!M19</f>
        <v>0</v>
      </c>
      <c r="Q51" s="80" t="str">
        <f>'Section 3'!N19</f>
        <v>&lt;5%</v>
      </c>
      <c r="R51" s="80" t="str">
        <f>'Section 3'!O19</f>
        <v>&lt;5%</v>
      </c>
      <c r="S51" s="80">
        <f>'Section 3'!P19</f>
        <v>0</v>
      </c>
      <c r="T51" s="80" t="str">
        <f>'Section 3'!Q19</f>
        <v>No</v>
      </c>
      <c r="U51" s="80" t="str">
        <f>'Section 3'!R19</f>
        <v>Yes</v>
      </c>
      <c r="V51" s="80" t="str">
        <f>'Section 3'!S19</f>
        <v>Yes</v>
      </c>
      <c r="W51" s="80" t="str">
        <f>'Section 3'!T19</f>
        <v>No</v>
      </c>
      <c r="X51" s="136" t="str">
        <f>'Section 3'!U19</f>
        <v>next to cocoa plantation</v>
      </c>
      <c r="Y51" s="80" t="str">
        <f>'Section 3'!V19</f>
        <v>AB0001</v>
      </c>
      <c r="Z51" s="80" t="str">
        <f>'Section 3'!W19</f>
        <v>BAR03/03</v>
      </c>
      <c r="AA51" s="80" t="str">
        <f>'Section 3'!X19</f>
        <v>present</v>
      </c>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192"/>
    </row>
    <row r="52" spans="1:71" s="82" customFormat="1" ht="26.1" customHeight="1" thickBot="1" x14ac:dyDescent="0.3">
      <c r="A52" s="80">
        <v>3</v>
      </c>
      <c r="B52" s="80">
        <f>'Section 3'!A20</f>
        <v>13</v>
      </c>
      <c r="C52" s="166" t="str">
        <f>'Section 3'!B20</f>
        <v>Nyallay</v>
      </c>
      <c r="D52" s="151">
        <f>'Section 3'!C20</f>
        <v>57</v>
      </c>
      <c r="E52" s="173">
        <f>'Section 3'!D20</f>
        <v>44520</v>
      </c>
      <c r="F52" s="144">
        <f>'Section 3'!E20</f>
        <v>0.51736111111111105</v>
      </c>
      <c r="G52" s="148">
        <f t="shared" si="2"/>
        <v>44520.517361111109</v>
      </c>
      <c r="H52" s="87">
        <f>'Section 3'!F20</f>
        <v>44525</v>
      </c>
      <c r="I52" s="144">
        <f>'Section 3'!G20</f>
        <v>0.41180555555555554</v>
      </c>
      <c r="J52" s="148">
        <f t="shared" si="3"/>
        <v>44525.411805555559</v>
      </c>
      <c r="K52" s="92">
        <f>'Section 3'!H20</f>
        <v>7.7584057769117001</v>
      </c>
      <c r="L52" s="92">
        <f>'Section 3'!I20</f>
        <v>-10.8315792465285</v>
      </c>
      <c r="M52" s="80" t="str">
        <f>'Section 3'!J20</f>
        <v>20-30 m</v>
      </c>
      <c r="N52" s="80">
        <f>'Section 3'!K20</f>
        <v>0</v>
      </c>
      <c r="O52" s="80">
        <f>'Section 3'!L20</f>
        <v>0</v>
      </c>
      <c r="P52" s="80">
        <f>'Section 3'!M20</f>
        <v>0</v>
      </c>
      <c r="Q52" s="80" t="str">
        <f>'Section 3'!N20</f>
        <v>5-20%</v>
      </c>
      <c r="R52" s="80" t="str">
        <f>'Section 3'!O20</f>
        <v>&gt;60%</v>
      </c>
      <c r="S52" s="80">
        <f>'Section 3'!P20</f>
        <v>0</v>
      </c>
      <c r="T52" s="80" t="str">
        <f>'Section 3'!Q20</f>
        <v>No</v>
      </c>
      <c r="U52" s="80" t="str">
        <f>'Section 3'!R20</f>
        <v>No</v>
      </c>
      <c r="V52" s="80" t="str">
        <f>'Section 3'!S20</f>
        <v>No</v>
      </c>
      <c r="W52" s="80" t="str">
        <f>'Section 3'!T20</f>
        <v>Yes</v>
      </c>
      <c r="X52" s="136" t="str">
        <f>'Section 3'!U20</f>
        <v>1 palm tree in the plot with old coffee plantation</v>
      </c>
      <c r="Y52" s="80" t="str">
        <f>'Section 3'!V20</f>
        <v>AB0004</v>
      </c>
      <c r="Z52" s="80" t="str">
        <f>'Section 3'!W20</f>
        <v>BAR05/05</v>
      </c>
      <c r="AA52" s="80" t="str">
        <f>'Section 3'!X20</f>
        <v>present</v>
      </c>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192"/>
    </row>
    <row r="53" spans="1:71" s="82" customFormat="1" ht="26.1" customHeight="1" thickBot="1" x14ac:dyDescent="0.3">
      <c r="A53" s="80">
        <v>3</v>
      </c>
      <c r="B53" s="80">
        <f>'Section 3'!A3</f>
        <v>14</v>
      </c>
      <c r="C53" s="166" t="str">
        <f>'Section 3'!B3</f>
        <v>Nyallay</v>
      </c>
      <c r="D53" s="151" t="str">
        <f>'Section 3'!C3</f>
        <v>58 new</v>
      </c>
      <c r="E53" s="173">
        <f>'Section 3'!D3</f>
        <v>44520</v>
      </c>
      <c r="F53" s="144">
        <f>'Section 3'!E3</f>
        <v>0.53472222222222221</v>
      </c>
      <c r="G53" s="148">
        <f t="shared" si="2"/>
        <v>44520.534722222219</v>
      </c>
      <c r="H53" s="87">
        <f>'Section 3'!F3</f>
        <v>44525</v>
      </c>
      <c r="I53" s="144">
        <f>'Section 3'!G3</f>
        <v>0.40138888888888885</v>
      </c>
      <c r="J53" s="148">
        <f t="shared" si="3"/>
        <v>44525.401388888888</v>
      </c>
      <c r="K53" s="92">
        <f>'Section 3'!H3</f>
        <v>7.759541759470471</v>
      </c>
      <c r="L53" s="92">
        <f>'Section 3'!I3</f>
        <v>-10.835029136097674</v>
      </c>
      <c r="M53" s="80" t="str">
        <f>'Section 3'!J3</f>
        <v>20-30 m</v>
      </c>
      <c r="N53" s="80">
        <f>'Section 3'!K3</f>
        <v>0</v>
      </c>
      <c r="O53" s="80">
        <f>'Section 3'!L3</f>
        <v>0</v>
      </c>
      <c r="P53" s="80" t="str">
        <f>'Section 3'!M3</f>
        <v>&gt;60%</v>
      </c>
      <c r="Q53" s="80">
        <f>'Section 3'!N3</f>
        <v>0</v>
      </c>
      <c r="R53" s="80" t="str">
        <f>'Section 3'!O3</f>
        <v>5-20%</v>
      </c>
      <c r="S53" s="80">
        <f>'Section 3'!P3</f>
        <v>0</v>
      </c>
      <c r="T53" s="80" t="str">
        <f>'Section 3'!Q3</f>
        <v>No</v>
      </c>
      <c r="U53" s="80" t="str">
        <f>'Section 3'!R3</f>
        <v>No</v>
      </c>
      <c r="V53" s="80" t="str">
        <f>'Section 3'!S3</f>
        <v>No</v>
      </c>
      <c r="W53" s="80" t="str">
        <f>'Section 3'!T3</f>
        <v>Yes</v>
      </c>
      <c r="X53" s="136" t="str">
        <f>'Section 3'!U3</f>
        <v>1 oil palm, new point made due to new farm, 29N 0297631, 858153</v>
      </c>
      <c r="Y53" s="80" t="str">
        <f>'Section 3'!V3</f>
        <v>AB0017</v>
      </c>
      <c r="Z53" s="80" t="str">
        <f>'Section 3'!W3</f>
        <v>NA</v>
      </c>
      <c r="AA53" s="80" t="str">
        <f>'Section 3'!X3</f>
        <v>present</v>
      </c>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192"/>
    </row>
    <row r="54" spans="1:71" s="82" customFormat="1" ht="26.1" customHeight="1" thickBot="1" x14ac:dyDescent="0.3">
      <c r="A54" s="80">
        <v>3</v>
      </c>
      <c r="B54" s="80">
        <f>'Section 3'!A21</f>
        <v>15</v>
      </c>
      <c r="C54" s="166" t="str">
        <f>'Section 3'!B21</f>
        <v>Nyallay</v>
      </c>
      <c r="D54" s="151">
        <f>'Section 3'!C21</f>
        <v>60</v>
      </c>
      <c r="E54" s="173">
        <f>'Section 3'!D21</f>
        <v>44520</v>
      </c>
      <c r="F54" s="144">
        <f>'Section 3'!E21</f>
        <v>0.54513888888888895</v>
      </c>
      <c r="G54" s="148">
        <f t="shared" si="2"/>
        <v>44520.545138888891</v>
      </c>
      <c r="H54" s="87">
        <f>'Section 3'!F21</f>
        <v>44525</v>
      </c>
      <c r="I54" s="144">
        <f>'Section 3'!G21</f>
        <v>0.3972222222222222</v>
      </c>
      <c r="J54" s="148">
        <f t="shared" si="3"/>
        <v>44525.397222222222</v>
      </c>
      <c r="K54" s="92">
        <f>'Section 3'!H21</f>
        <v>7.7610774201497703</v>
      </c>
      <c r="L54" s="92">
        <f>'Section 3'!I21</f>
        <v>-10.835699860106001</v>
      </c>
      <c r="M54" s="80" t="str">
        <f>'Section 3'!J21</f>
        <v>20-30 m</v>
      </c>
      <c r="N54" s="80">
        <f>'Section 3'!K21</f>
        <v>0</v>
      </c>
      <c r="O54" s="80">
        <f>'Section 3'!L21</f>
        <v>0</v>
      </c>
      <c r="P54" s="80" t="str">
        <f>'Section 3'!M21</f>
        <v>&gt;60%</v>
      </c>
      <c r="Q54" s="80">
        <f>'Section 3'!N21</f>
        <v>0</v>
      </c>
      <c r="R54" s="80" t="str">
        <f>'Section 3'!O21</f>
        <v>&lt;5%</v>
      </c>
      <c r="S54" s="80">
        <f>'Section 3'!P21</f>
        <v>0</v>
      </c>
      <c r="T54" s="80" t="str">
        <f>'Section 3'!Q21</f>
        <v>No</v>
      </c>
      <c r="U54" s="80" t="str">
        <f>'Section 3'!R21</f>
        <v>No</v>
      </c>
      <c r="V54" s="80" t="str">
        <f>'Section 3'!S21</f>
        <v>No</v>
      </c>
      <c r="W54" s="80" t="str">
        <f>'Section 3'!T21</f>
        <v>Yes</v>
      </c>
      <c r="X54" s="136" t="str">
        <f>'Section 3'!U21</f>
        <v>only 1 palm tree</v>
      </c>
      <c r="Y54" s="80" t="str">
        <f>'Section 3'!V21</f>
        <v>AB0020</v>
      </c>
      <c r="Z54" s="80" t="str">
        <f>'Section 3'!W21</f>
        <v>NA</v>
      </c>
      <c r="AA54" s="80" t="str">
        <f>'Section 3'!X21</f>
        <v>present</v>
      </c>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192"/>
    </row>
    <row r="55" spans="1:71" s="82" customFormat="1" ht="26.1" customHeight="1" thickBot="1" x14ac:dyDescent="0.3">
      <c r="A55" s="80">
        <v>3</v>
      </c>
      <c r="B55" s="80">
        <f>'Section 3'!A22</f>
        <v>16</v>
      </c>
      <c r="C55" s="166" t="str">
        <f>'Section 3'!B22</f>
        <v>Nyallay</v>
      </c>
      <c r="D55" s="151">
        <f>'Section 3'!C22</f>
        <v>59</v>
      </c>
      <c r="E55" s="173">
        <f>'Section 3'!D22</f>
        <v>44520</v>
      </c>
      <c r="F55" s="144">
        <f>'Section 3'!E22</f>
        <v>0.56458333333333333</v>
      </c>
      <c r="G55" s="148">
        <f t="shared" si="2"/>
        <v>44520.564583333333</v>
      </c>
      <c r="H55" s="87">
        <f>'Section 3'!F22</f>
        <v>44525</v>
      </c>
      <c r="I55" s="144">
        <f>'Section 3'!G22</f>
        <v>0.42291666666666666</v>
      </c>
      <c r="J55" s="148">
        <f t="shared" si="3"/>
        <v>44525.42291666667</v>
      </c>
      <c r="K55" s="92">
        <f>'Section 3'!H22</f>
        <v>7.7632507864761404</v>
      </c>
      <c r="L55" s="92">
        <f>'Section 3'!I22</f>
        <v>-10.8316164820659</v>
      </c>
      <c r="M55" s="80" t="str">
        <f>'Section 3'!J22</f>
        <v>10-20 m</v>
      </c>
      <c r="N55" s="80">
        <f>'Section 3'!K22</f>
        <v>0</v>
      </c>
      <c r="O55" s="80">
        <f>'Section 3'!L22</f>
        <v>0</v>
      </c>
      <c r="P55" s="80" t="str">
        <f>'Section 3'!M22</f>
        <v>&lt;60%</v>
      </c>
      <c r="Q55" s="80">
        <f>'Section 3'!N22</f>
        <v>0</v>
      </c>
      <c r="R55" s="80" t="str">
        <f>'Section 3'!O22</f>
        <v>&lt;5%</v>
      </c>
      <c r="S55" s="80">
        <f>'Section 3'!P22</f>
        <v>0</v>
      </c>
      <c r="T55" s="80" t="str">
        <f>'Section 3'!Q22</f>
        <v>No</v>
      </c>
      <c r="U55" s="80" t="str">
        <f>'Section 3'!R22</f>
        <v>No</v>
      </c>
      <c r="V55" s="80" t="str">
        <f>'Section 3'!S22</f>
        <v>No</v>
      </c>
      <c r="W55" s="80" t="str">
        <f>'Section 3'!T22</f>
        <v>No</v>
      </c>
      <c r="X55" s="136" t="str">
        <f>'Section 3'!U22</f>
        <v>next to a stream</v>
      </c>
      <c r="Y55" s="80" t="str">
        <f>'Section 3'!V22</f>
        <v>AB0015</v>
      </c>
      <c r="Z55" s="80" t="str">
        <f>'Section 3'!W22</f>
        <v>NA</v>
      </c>
      <c r="AA55" s="80" t="str">
        <f>'Section 3'!X22</f>
        <v>present</v>
      </c>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192"/>
    </row>
    <row r="56" spans="1:71" s="82" customFormat="1" ht="26.1" customHeight="1" thickBot="1" x14ac:dyDescent="0.3">
      <c r="A56" s="80">
        <v>3</v>
      </c>
      <c r="B56" s="80">
        <f>'Section 3'!A23</f>
        <v>17</v>
      </c>
      <c r="C56" s="166" t="str">
        <f>'Section 3'!B23</f>
        <v>Aruna</v>
      </c>
      <c r="D56" s="151">
        <f>'Section 3'!C23</f>
        <v>51</v>
      </c>
      <c r="E56" s="173">
        <f>'Section 3'!D23</f>
        <v>44521</v>
      </c>
      <c r="F56" s="144">
        <f>'Section 3'!E23</f>
        <v>0.39305555555555555</v>
      </c>
      <c r="G56" s="148">
        <f t="shared" si="2"/>
        <v>44521.393055555556</v>
      </c>
      <c r="H56" s="87">
        <f>'Section 3'!F23</f>
        <v>44526</v>
      </c>
      <c r="I56" s="144">
        <f>'Section 3'!G23</f>
        <v>0.31736111111111115</v>
      </c>
      <c r="J56" s="148">
        <f t="shared" si="3"/>
        <v>44526.317361111112</v>
      </c>
      <c r="K56" s="92">
        <f>'Section 3'!H23</f>
        <v>7.7509600918655801</v>
      </c>
      <c r="L56" s="92">
        <f>'Section 3'!I23</f>
        <v>-10.804850957369</v>
      </c>
      <c r="M56" s="80" t="str">
        <f>'Section 3'!J23</f>
        <v>10-20 m</v>
      </c>
      <c r="N56" s="80">
        <f>'Section 3'!K23</f>
        <v>0</v>
      </c>
      <c r="O56" s="80">
        <f>'Section 3'!L23</f>
        <v>0</v>
      </c>
      <c r="P56" s="80">
        <f>'Section 3'!M23</f>
        <v>0.8</v>
      </c>
      <c r="Q56" s="80">
        <f>'Section 3'!N23</f>
        <v>0</v>
      </c>
      <c r="R56" s="80">
        <f>'Section 3'!O23</f>
        <v>0.2</v>
      </c>
      <c r="S56" s="80">
        <f>'Section 3'!P23</f>
        <v>0</v>
      </c>
      <c r="T56" s="80" t="str">
        <f>'Section 3'!Q23</f>
        <v>No</v>
      </c>
      <c r="U56" s="80" t="str">
        <f>'Section 3'!R23</f>
        <v>Yes</v>
      </c>
      <c r="V56" s="80" t="str">
        <f>'Section 3'!S23</f>
        <v>Yes</v>
      </c>
      <c r="W56" s="80" t="str">
        <f>'Section 3'!T23</f>
        <v>No</v>
      </c>
      <c r="X56" s="136" t="str">
        <f>'Section 3'!U23</f>
        <v>cocoa plantation</v>
      </c>
      <c r="Y56" s="80" t="str">
        <f>'Section 3'!V23</f>
        <v>AB0005</v>
      </c>
      <c r="Z56" s="80" t="str">
        <f>'Section 3'!W23</f>
        <v>NA</v>
      </c>
      <c r="AA56" s="80" t="str">
        <f>'Section 3'!X23</f>
        <v>present</v>
      </c>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192"/>
    </row>
    <row r="57" spans="1:71" s="82" customFormat="1" ht="26.1" customHeight="1" thickBot="1" x14ac:dyDescent="0.3">
      <c r="A57" s="80">
        <v>3</v>
      </c>
      <c r="B57" s="80">
        <f>'Section 3'!A24</f>
        <v>18</v>
      </c>
      <c r="C57" s="166" t="str">
        <f>'Section 3'!B24</f>
        <v>Aruna</v>
      </c>
      <c r="D57" s="151">
        <f>'Section 3'!C24</f>
        <v>52</v>
      </c>
      <c r="E57" s="173">
        <f>'Section 3'!D24</f>
        <v>44521</v>
      </c>
      <c r="F57" s="144">
        <f>'Section 3'!E24</f>
        <v>0.41041666666666665</v>
      </c>
      <c r="G57" s="148">
        <f t="shared" si="2"/>
        <v>44521.410416666666</v>
      </c>
      <c r="H57" s="87">
        <f>'Section 3'!F24</f>
        <v>44526</v>
      </c>
      <c r="I57" s="144">
        <f>'Section 3'!G24</f>
        <v>0.32291666666666669</v>
      </c>
      <c r="J57" s="148">
        <f t="shared" si="3"/>
        <v>44526.322916666664</v>
      </c>
      <c r="K57" s="92">
        <f>'Section 3'!H24</f>
        <v>7.7502006599359401</v>
      </c>
      <c r="L57" s="92">
        <f>'Section 3'!I24</f>
        <v>-10.8066203853934</v>
      </c>
      <c r="M57" s="80" t="str">
        <f>'Section 3'!J24</f>
        <v>10-20 m</v>
      </c>
      <c r="N57" s="80">
        <f>'Section 3'!K24</f>
        <v>0</v>
      </c>
      <c r="O57" s="80">
        <f>'Section 3'!L24</f>
        <v>0</v>
      </c>
      <c r="P57" s="80">
        <f>'Section 3'!M24</f>
        <v>0.8</v>
      </c>
      <c r="Q57" s="80">
        <f>'Section 3'!N24</f>
        <v>0</v>
      </c>
      <c r="R57" s="80">
        <f>'Section 3'!O24</f>
        <v>0.2</v>
      </c>
      <c r="S57" s="80">
        <f>'Section 3'!P24</f>
        <v>0</v>
      </c>
      <c r="T57" s="80" t="str">
        <f>'Section 3'!Q24</f>
        <v>No</v>
      </c>
      <c r="U57" s="80" t="str">
        <f>'Section 3'!R24</f>
        <v>Yes</v>
      </c>
      <c r="V57" s="80" t="str">
        <f>'Section 3'!S24</f>
        <v>yes</v>
      </c>
      <c r="W57" s="80" t="str">
        <f>'Section 3'!T24</f>
        <v>No</v>
      </c>
      <c r="X57" s="136" t="str">
        <f>'Section 3'!U24</f>
        <v>broken pole</v>
      </c>
      <c r="Y57" s="80" t="str">
        <f>'Section 3'!V24</f>
        <v>AB0021</v>
      </c>
      <c r="Z57" s="80" t="str">
        <f>'Section 3'!W24</f>
        <v>NA</v>
      </c>
      <c r="AA57" s="80" t="str">
        <f>'Section 3'!X24</f>
        <v>present</v>
      </c>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192"/>
    </row>
    <row r="58" spans="1:71" s="82" customFormat="1" ht="26.1" customHeight="1" thickBot="1" x14ac:dyDescent="0.3">
      <c r="A58" s="80">
        <v>3</v>
      </c>
      <c r="B58" s="80">
        <f>'Section 3'!A7</f>
        <v>19</v>
      </c>
      <c r="C58" s="166" t="str">
        <f>'Section 3'!B7</f>
        <v>Aruna</v>
      </c>
      <c r="D58" s="151" t="str">
        <f>'Section 3'!C7</f>
        <v>39 new</v>
      </c>
      <c r="E58" s="173">
        <f>'Section 3'!D7</f>
        <v>44521</v>
      </c>
      <c r="F58" s="144">
        <f>'Section 3'!E7</f>
        <v>0.44722222222222219</v>
      </c>
      <c r="G58" s="148">
        <f t="shared" si="2"/>
        <v>44521.447222222225</v>
      </c>
      <c r="H58" s="87">
        <f>'Section 3'!F7</f>
        <v>44526</v>
      </c>
      <c r="I58" s="144">
        <f>'Section 3'!G7</f>
        <v>0.33888888888888885</v>
      </c>
      <c r="J58" s="148">
        <f t="shared" si="3"/>
        <v>44526.338888888888</v>
      </c>
      <c r="K58" s="92">
        <f>'Section 3'!H7</f>
        <v>7.7541972884750452</v>
      </c>
      <c r="L58" s="92">
        <f>'Section 3'!I7</f>
        <v>-10.803623997225827</v>
      </c>
      <c r="M58" s="80" t="str">
        <f>'Section 3'!J7</f>
        <v>30-40 m</v>
      </c>
      <c r="N58" s="80">
        <f>'Section 3'!K7</f>
        <v>0</v>
      </c>
      <c r="O58" s="80">
        <f>'Section 3'!L7</f>
        <v>0</v>
      </c>
      <c r="P58" s="80">
        <f>'Section 3'!M7</f>
        <v>0</v>
      </c>
      <c r="Q58" s="80" t="str">
        <f>'Section 3'!N7</f>
        <v>&lt;5%</v>
      </c>
      <c r="R58" s="80">
        <f>'Section 3'!O7</f>
        <v>1</v>
      </c>
      <c r="S58" s="80">
        <f>'Section 3'!P7</f>
        <v>0</v>
      </c>
      <c r="T58" s="80" t="str">
        <f>'Section 3'!Q7</f>
        <v>No</v>
      </c>
      <c r="U58" s="80" t="str">
        <f>'Section 3'!R7</f>
        <v>No</v>
      </c>
      <c r="V58" s="80" t="str">
        <f>'Section 3'!S7</f>
        <v>No</v>
      </c>
      <c r="W58" s="80" t="str">
        <f>'Section 3'!T7</f>
        <v>No</v>
      </c>
      <c r="X58" s="136" t="str">
        <f>'Section 3'!U7</f>
        <v>no comment, 29N 0301093, 857547</v>
      </c>
      <c r="Y58" s="80" t="str">
        <f>'Section 3'!V7</f>
        <v>NA</v>
      </c>
      <c r="Z58" s="80" t="str">
        <f>'Section 3'!W7</f>
        <v>NA</v>
      </c>
      <c r="AA58" s="80" t="str">
        <f>'Section 3'!X7</f>
        <v>present</v>
      </c>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192"/>
    </row>
    <row r="59" spans="1:71" s="82" customFormat="1" ht="26.1" customHeight="1" thickBot="1" x14ac:dyDescent="0.3">
      <c r="A59" s="80">
        <v>3</v>
      </c>
      <c r="B59" s="80">
        <f>'Section 3'!A25</f>
        <v>20</v>
      </c>
      <c r="C59" s="166" t="str">
        <f>'Section 3'!B25</f>
        <v>Aruna</v>
      </c>
      <c r="D59" s="151">
        <f>'Section 3'!C25</f>
        <v>40</v>
      </c>
      <c r="E59" s="173">
        <f>'Section 3'!D25</f>
        <v>44521</v>
      </c>
      <c r="F59" s="144">
        <f>'Section 3'!E25</f>
        <v>0.45833333333333331</v>
      </c>
      <c r="G59" s="148">
        <f t="shared" si="2"/>
        <v>44521.458333333336</v>
      </c>
      <c r="H59" s="87">
        <f>'Section 3'!F25</f>
        <v>44526</v>
      </c>
      <c r="I59" s="144">
        <f>'Section 3'!G25</f>
        <v>0.33333333333333331</v>
      </c>
      <c r="J59" s="148">
        <f t="shared" si="3"/>
        <v>44526.333333333336</v>
      </c>
      <c r="K59" s="92">
        <f>'Section 3'!H25</f>
        <v>7.7547003257178204</v>
      </c>
      <c r="L59" s="92">
        <f>'Section 3'!I25</f>
        <v>-10.8029802375021</v>
      </c>
      <c r="M59" s="80" t="str">
        <f>'Section 3'!J25</f>
        <v>10-20 m</v>
      </c>
      <c r="N59" s="80">
        <f>'Section 3'!K25</f>
        <v>0</v>
      </c>
      <c r="O59" s="80">
        <f>'Section 3'!L25</f>
        <v>0</v>
      </c>
      <c r="P59" s="80">
        <f>'Section 3'!M25</f>
        <v>0.9</v>
      </c>
      <c r="Q59" s="80">
        <f>'Section 3'!N25</f>
        <v>0</v>
      </c>
      <c r="R59" s="80">
        <f>'Section 3'!O25</f>
        <v>0.1</v>
      </c>
      <c r="S59" s="80">
        <f>'Section 3'!P25</f>
        <v>0</v>
      </c>
      <c r="T59" s="80" t="str">
        <f>'Section 3'!Q25</f>
        <v>No</v>
      </c>
      <c r="U59" s="80" t="str">
        <f>'Section 3'!R25</f>
        <v>yes</v>
      </c>
      <c r="V59" s="80" t="str">
        <f>'Section 3'!S25</f>
        <v>No</v>
      </c>
      <c r="W59" s="80" t="str">
        <f>'Section 3'!T25</f>
        <v>No</v>
      </c>
      <c r="X59" s="136" t="str">
        <f>'Section 3'!U25</f>
        <v>cocoa plantation</v>
      </c>
      <c r="Y59" s="80" t="str">
        <f>'Section 3'!V25</f>
        <v>AB0012</v>
      </c>
      <c r="Z59" s="80" t="str">
        <f>'Section 3'!W25</f>
        <v>NA</v>
      </c>
      <c r="AA59" s="80" t="str">
        <f>'Section 3'!X25</f>
        <v>present</v>
      </c>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192"/>
    </row>
    <row r="60" spans="1:71" s="82" customFormat="1" ht="26.1" customHeight="1" thickBot="1" x14ac:dyDescent="0.3">
      <c r="A60" s="80">
        <v>3</v>
      </c>
      <c r="B60" s="80">
        <f>'Section 3'!A8</f>
        <v>21</v>
      </c>
      <c r="C60" s="166" t="str">
        <f>'Section 3'!B8</f>
        <v>Aruna</v>
      </c>
      <c r="D60" s="151" t="str">
        <f>'Section 3'!C8</f>
        <v>41 new</v>
      </c>
      <c r="E60" s="173">
        <f>'Section 3'!D8</f>
        <v>44521</v>
      </c>
      <c r="F60" s="144">
        <f>'Section 3'!E8</f>
        <v>0.52777777777777779</v>
      </c>
      <c r="G60" s="148">
        <f t="shared" si="2"/>
        <v>44521.527777777781</v>
      </c>
      <c r="H60" s="87">
        <f>'Section 3'!F8</f>
        <v>44526</v>
      </c>
      <c r="I60" s="144">
        <f>'Section 3'!G8</f>
        <v>0.42152777777777778</v>
      </c>
      <c r="J60" s="148">
        <f t="shared" si="3"/>
        <v>44526.421527777777</v>
      </c>
      <c r="K60" s="92">
        <f>'Section 3'!H8</f>
        <v>7.7423342955516814</v>
      </c>
      <c r="L60" s="92">
        <f>'Section 3'!I8</f>
        <v>-10.797400558544847</v>
      </c>
      <c r="M60" s="80" t="str">
        <f>'Section 3'!J8</f>
        <v>10-20 m</v>
      </c>
      <c r="N60" s="80">
        <f>'Section 3'!K8</f>
        <v>0</v>
      </c>
      <c r="O60" s="80">
        <f>'Section 3'!L8</f>
        <v>0</v>
      </c>
      <c r="P60" s="80">
        <f>'Section 3'!M8</f>
        <v>0.25</v>
      </c>
      <c r="Q60" s="80">
        <f>'Section 3'!N8</f>
        <v>0</v>
      </c>
      <c r="R60" s="80">
        <f>'Section 3'!O8</f>
        <v>0.75</v>
      </c>
      <c r="S60" s="80">
        <f>'Section 3'!P8</f>
        <v>0</v>
      </c>
      <c r="T60" s="80" t="str">
        <f>'Section 3'!Q8</f>
        <v>No</v>
      </c>
      <c r="U60" s="80" t="str">
        <f>'Section 3'!R8</f>
        <v>No</v>
      </c>
      <c r="V60" s="80" t="str">
        <f>'Section 3'!S8</f>
        <v>No</v>
      </c>
      <c r="W60" s="80" t="str">
        <f>'Section 3'!T8</f>
        <v>No</v>
      </c>
      <c r="X60" s="136" t="str">
        <f>'Section 3'!U8</f>
        <v>cocoa plantation next to farm bush, 29N 0301774, 856232</v>
      </c>
      <c r="Y60" s="80" t="str">
        <f>'Section 3'!V8</f>
        <v>AB0025</v>
      </c>
      <c r="Z60" s="80" t="str">
        <f>'Section 3'!W8</f>
        <v>NA</v>
      </c>
      <c r="AA60" s="80" t="str">
        <f>'Section 3'!X8</f>
        <v>present</v>
      </c>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192"/>
    </row>
    <row r="61" spans="1:71" s="82" customFormat="1" ht="26.1" customHeight="1" thickBot="1" x14ac:dyDescent="0.3">
      <c r="A61" s="80">
        <v>3</v>
      </c>
      <c r="B61" s="80">
        <f>'Section 3'!A6</f>
        <v>22</v>
      </c>
      <c r="C61" s="166" t="str">
        <f>'Section 3'!B6</f>
        <v>Sulaiman</v>
      </c>
      <c r="D61" s="151" t="str">
        <f>'Section 3'!C6</f>
        <v>38 new</v>
      </c>
      <c r="E61" s="173">
        <f>'Section 3'!D6</f>
        <v>44521</v>
      </c>
      <c r="F61" s="144">
        <f>'Section 3'!E6</f>
        <v>0.41180555555555554</v>
      </c>
      <c r="G61" s="148">
        <f t="shared" si="2"/>
        <v>44521.411805555559</v>
      </c>
      <c r="H61" s="87">
        <f>'Section 3'!F6</f>
        <v>44526</v>
      </c>
      <c r="I61" s="144">
        <f>'Section 3'!G6</f>
        <v>0.28125</v>
      </c>
      <c r="J61" s="148">
        <f t="shared" si="3"/>
        <v>44526.28125</v>
      </c>
      <c r="K61" s="92">
        <f>'Section 3'!H6</f>
        <v>7.7596173147031102</v>
      </c>
      <c r="L61" s="92">
        <f>'Section 3'!I6</f>
        <v>-10.804743944290264</v>
      </c>
      <c r="M61" s="80" t="str">
        <f>'Section 3'!J6</f>
        <v>5-10 m</v>
      </c>
      <c r="N61" s="80">
        <f>'Section 3'!K6</f>
        <v>0</v>
      </c>
      <c r="O61" s="80">
        <f>'Section 3'!L6</f>
        <v>0</v>
      </c>
      <c r="P61" s="80">
        <f>'Section 3'!M6</f>
        <v>0</v>
      </c>
      <c r="Q61" s="80">
        <f>'Section 3'!N6</f>
        <v>0.3</v>
      </c>
      <c r="R61" s="80">
        <f>'Section 3'!O6</f>
        <v>0.7</v>
      </c>
      <c r="S61" s="80">
        <f>'Section 3'!P6</f>
        <v>0</v>
      </c>
      <c r="T61" s="80" t="str">
        <f>'Section 3'!Q6</f>
        <v>No</v>
      </c>
      <c r="U61" s="80" t="str">
        <f>'Section 3'!R6</f>
        <v>No</v>
      </c>
      <c r="V61" s="80" t="str">
        <f>'Section 3'!S6</f>
        <v>Yes</v>
      </c>
      <c r="W61" s="80" t="str">
        <f>'Section 3'!T6</f>
        <v>Yes</v>
      </c>
      <c r="X61" s="136" t="str">
        <f>'Section 3'!U6</f>
        <v>1 natural oil palm. new site because orig 38 was in farmbush and inaccessible, 29N 0300972,858147</v>
      </c>
      <c r="Y61" s="80" t="str">
        <f>'Section 3'!V6</f>
        <v>AB0026</v>
      </c>
      <c r="Z61" s="80" t="str">
        <f>'Section 3'!W6</f>
        <v>NA</v>
      </c>
      <c r="AA61" s="80" t="str">
        <f>'Section 3'!X6</f>
        <v>present</v>
      </c>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192"/>
    </row>
    <row r="62" spans="1:71" s="82" customFormat="1" ht="26.1" customHeight="1" thickBot="1" x14ac:dyDescent="0.3">
      <c r="A62" s="80">
        <v>3</v>
      </c>
      <c r="B62" s="80">
        <f>'Section 3'!A5</f>
        <v>23</v>
      </c>
      <c r="C62" s="166" t="str">
        <f>'Section 3'!B5</f>
        <v>Sulaiman</v>
      </c>
      <c r="D62" s="151" t="str">
        <f>'Section 3'!C5</f>
        <v>43 new</v>
      </c>
      <c r="E62" s="173">
        <f>'Section 3'!D5</f>
        <v>44521</v>
      </c>
      <c r="F62" s="144">
        <f>'Section 3'!E5</f>
        <v>0.47361111111111115</v>
      </c>
      <c r="G62" s="148">
        <f t="shared" si="2"/>
        <v>44521.473611111112</v>
      </c>
      <c r="H62" s="87">
        <f>'Section 3'!F5</f>
        <v>44526</v>
      </c>
      <c r="I62" s="144">
        <f>'Section 3'!G5</f>
        <v>0.30555555555555552</v>
      </c>
      <c r="J62" s="148">
        <f t="shared" si="3"/>
        <v>44526.305555555555</v>
      </c>
      <c r="K62" s="92">
        <f>'Section 3'!H5</f>
        <v>7.7382347073215429</v>
      </c>
      <c r="L62" s="92">
        <f>'Section 3'!I5</f>
        <v>-10.813236856970388</v>
      </c>
      <c r="M62" s="80" t="str">
        <f>'Section 3'!J5</f>
        <v>20-30 m</v>
      </c>
      <c r="N62" s="80">
        <f>'Section 3'!K5</f>
        <v>0</v>
      </c>
      <c r="O62" s="80">
        <f>'Section 3'!L5</f>
        <v>0</v>
      </c>
      <c r="P62" s="80">
        <f>'Section 3'!M5</f>
        <v>0</v>
      </c>
      <c r="Q62" s="80">
        <f>'Section 3'!N5</f>
        <v>0.2</v>
      </c>
      <c r="R62" s="80">
        <f>'Section 3'!O5</f>
        <v>0.8</v>
      </c>
      <c r="S62" s="80">
        <f>'Section 3'!P5</f>
        <v>0</v>
      </c>
      <c r="T62" s="80" t="str">
        <f>'Section 3'!Q5</f>
        <v>No</v>
      </c>
      <c r="U62" s="80" t="str">
        <f>'Section 3'!R5</f>
        <v>No</v>
      </c>
      <c r="V62" s="80" t="str">
        <f>'Section 3'!S5</f>
        <v>No</v>
      </c>
      <c r="W62" s="80" t="str">
        <f>'Section 3'!T5</f>
        <v>No</v>
      </c>
      <c r="X62" s="136" t="str">
        <f>'Section 3'!U5</f>
        <v>forest, 29N 0300025, 855786</v>
      </c>
      <c r="Y62" s="80" t="str">
        <f>'Section 3'!V5</f>
        <v>AB0018</v>
      </c>
      <c r="Z62" s="80" t="str">
        <f>'Section 3'!W5</f>
        <v>NA</v>
      </c>
      <c r="AA62" s="80" t="str">
        <f>'Section 3'!X5</f>
        <v>present</v>
      </c>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192"/>
    </row>
    <row r="63" spans="1:71" s="82" customFormat="1" ht="26.1" customHeight="1" thickBot="1" x14ac:dyDescent="0.3">
      <c r="A63" s="80">
        <v>3</v>
      </c>
      <c r="B63" s="80">
        <f>'Section 3'!A26</f>
        <v>24</v>
      </c>
      <c r="C63" s="166" t="str">
        <f>'Section 3'!B26</f>
        <v>Nyallay</v>
      </c>
      <c r="D63" s="151">
        <f>'Section 3'!C26</f>
        <v>64</v>
      </c>
      <c r="E63" s="173">
        <f>'Section 3'!D26</f>
        <v>44521</v>
      </c>
      <c r="F63" s="144">
        <f>'Section 3'!E26</f>
        <v>0.4465277777777778</v>
      </c>
      <c r="G63" s="148">
        <f t="shared" si="2"/>
        <v>44521.446527777778</v>
      </c>
      <c r="H63" s="87">
        <f>'Section 3'!F26</f>
        <v>44526</v>
      </c>
      <c r="I63" s="144">
        <f>'Section 3'!G26</f>
        <v>0.33333333333333331</v>
      </c>
      <c r="J63" s="148">
        <f t="shared" si="3"/>
        <v>44526.333333333336</v>
      </c>
      <c r="K63" s="92">
        <f>'Section 3'!H26</f>
        <v>7.7570005755824196</v>
      </c>
      <c r="L63" s="92">
        <f>'Section 3'!I26</f>
        <v>-10.842067378144</v>
      </c>
      <c r="M63" s="80" t="str">
        <f>'Section 3'!J26</f>
        <v>10-20 m</v>
      </c>
      <c r="N63" s="80">
        <f>'Section 3'!K26</f>
        <v>0</v>
      </c>
      <c r="O63" s="80">
        <f>'Section 3'!L26</f>
        <v>0</v>
      </c>
      <c r="P63" s="80">
        <f>'Section 3'!M26</f>
        <v>0</v>
      </c>
      <c r="Q63" s="80" t="str">
        <f>'Section 3'!N26</f>
        <v>5-20%</v>
      </c>
      <c r="R63" s="80" t="str">
        <f>'Section 3'!O26</f>
        <v>&gt;60%</v>
      </c>
      <c r="S63" s="80">
        <f>'Section 3'!P26</f>
        <v>0</v>
      </c>
      <c r="T63" s="80" t="str">
        <f>'Section 3'!Q26</f>
        <v>No</v>
      </c>
      <c r="U63" s="80" t="str">
        <f>'Section 3'!R26</f>
        <v>No</v>
      </c>
      <c r="V63" s="80" t="str">
        <f>'Section 3'!S26</f>
        <v>No</v>
      </c>
      <c r="W63" s="80" t="str">
        <f>'Section 3'!T26</f>
        <v>Yes</v>
      </c>
      <c r="X63" s="136" t="str">
        <f>'Section 3'!U26</f>
        <v>1 old palm tree inside the plot degraded forest, collection time approx</v>
      </c>
      <c r="Y63" s="80" t="str">
        <f>'Section 3'!V26</f>
        <v>AB0010</v>
      </c>
      <c r="Z63" s="80" t="str">
        <f>'Section 3'!W26</f>
        <v>BAR-11-06</v>
      </c>
      <c r="AA63" s="80" t="str">
        <f>'Section 3'!X26</f>
        <v>present</v>
      </c>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192"/>
    </row>
    <row r="64" spans="1:71" s="82" customFormat="1" ht="26.1" customHeight="1" thickBot="1" x14ac:dyDescent="0.3">
      <c r="A64" s="80">
        <v>3</v>
      </c>
      <c r="B64" s="80">
        <f>'Section 3'!A27</f>
        <v>25</v>
      </c>
      <c r="C64" s="166" t="str">
        <f>'Section 3'!B27</f>
        <v>Nyallay</v>
      </c>
      <c r="D64" s="151">
        <f>'Section 3'!C27</f>
        <v>62</v>
      </c>
      <c r="E64" s="173">
        <f>'Section 3'!D27</f>
        <v>44521</v>
      </c>
      <c r="F64" s="144">
        <f>'Section 3'!E27</f>
        <v>0.46249999999999997</v>
      </c>
      <c r="G64" s="148">
        <f t="shared" si="2"/>
        <v>44521.462500000001</v>
      </c>
      <c r="H64" s="87">
        <f>'Section 3'!F27</f>
        <v>44526</v>
      </c>
      <c r="I64" s="144">
        <f>'Section 3'!G27</f>
        <v>0.33333333333333331</v>
      </c>
      <c r="J64" s="148">
        <f t="shared" si="3"/>
        <v>44526.333333333336</v>
      </c>
      <c r="K64" s="92">
        <f>'Section 3'!H27</f>
        <v>7.7549829484202801</v>
      </c>
      <c r="L64" s="92">
        <f>'Section 3'!I27</f>
        <v>-10.8421449738481</v>
      </c>
      <c r="M64" s="80" t="str">
        <f>'Section 3'!J27</f>
        <v>10-20 m</v>
      </c>
      <c r="N64" s="80">
        <f>'Section 3'!K27</f>
        <v>0</v>
      </c>
      <c r="O64" s="80">
        <f>'Section 3'!L27</f>
        <v>0</v>
      </c>
      <c r="P64" s="80">
        <f>'Section 3'!M27</f>
        <v>0</v>
      </c>
      <c r="Q64" s="80" t="str">
        <f>'Section 3'!N27</f>
        <v>5-20%</v>
      </c>
      <c r="R64" s="80" t="str">
        <f>'Section 3'!O27</f>
        <v>&gt;60%</v>
      </c>
      <c r="S64" s="80">
        <f>'Section 3'!P27</f>
        <v>0</v>
      </c>
      <c r="T64" s="80" t="str">
        <f>'Section 3'!Q27</f>
        <v>No</v>
      </c>
      <c r="U64" s="80" t="str">
        <f>'Section 3'!R27</f>
        <v>No</v>
      </c>
      <c r="V64" s="80" t="str">
        <f>'Section 3'!S27</f>
        <v>No</v>
      </c>
      <c r="W64" s="80" t="str">
        <f>'Section 3'!T27</f>
        <v>No</v>
      </c>
      <c r="X64" s="136" t="str">
        <f>'Section 3'!U27</f>
        <v>collection time approx</v>
      </c>
      <c r="Y64" s="80" t="str">
        <f>'Section 3'!V27</f>
        <v>AB0009</v>
      </c>
      <c r="Z64" s="80" t="str">
        <f>'Section 3'!W27</f>
        <v>NA</v>
      </c>
      <c r="AA64" s="80" t="str">
        <f>'Section 3'!X27</f>
        <v>present</v>
      </c>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192"/>
    </row>
    <row r="65" spans="1:71" s="82" customFormat="1" ht="26.1" customHeight="1" thickBot="1" x14ac:dyDescent="0.3">
      <c r="A65" s="80">
        <v>3</v>
      </c>
      <c r="B65" s="80">
        <f>'Section 3'!A28</f>
        <v>26</v>
      </c>
      <c r="C65" s="166" t="str">
        <f>'Section 3'!B28</f>
        <v>Nyallay</v>
      </c>
      <c r="D65" s="151">
        <f>'Section 3'!C28</f>
        <v>63</v>
      </c>
      <c r="E65" s="173">
        <f>'Section 3'!D28</f>
        <v>44521</v>
      </c>
      <c r="F65" s="144">
        <f>'Section 3'!E28</f>
        <v>0.48749999999999999</v>
      </c>
      <c r="G65" s="148">
        <f t="shared" si="2"/>
        <v>44521.487500000003</v>
      </c>
      <c r="H65" s="87">
        <f>'Section 3'!F28</f>
        <v>44526</v>
      </c>
      <c r="I65" s="144">
        <f>'Section 3'!G28</f>
        <v>0.33333333333333331</v>
      </c>
      <c r="J65" s="148">
        <f t="shared" si="3"/>
        <v>44526.333333333336</v>
      </c>
      <c r="K65" s="92">
        <f>'Section 3'!H28</f>
        <v>7.7509669195211099</v>
      </c>
      <c r="L65" s="92">
        <f>'Section 3'!I28</f>
        <v>-10.8431790929393</v>
      </c>
      <c r="M65" s="80" t="str">
        <f>'Section 3'!J28</f>
        <v>20-30 m</v>
      </c>
      <c r="N65" s="80">
        <f>'Section 3'!K28</f>
        <v>0</v>
      </c>
      <c r="O65" s="80">
        <f>'Section 3'!L28</f>
        <v>0</v>
      </c>
      <c r="P65" s="80">
        <f>'Section 3'!M28</f>
        <v>0</v>
      </c>
      <c r="Q65" s="80" t="str">
        <f>'Section 3'!N28</f>
        <v>5-20%</v>
      </c>
      <c r="R65" s="80" t="str">
        <f>'Section 3'!O28</f>
        <v>&gt;60%</v>
      </c>
      <c r="S65" s="80">
        <f>'Section 3'!P28</f>
        <v>0</v>
      </c>
      <c r="T65" s="80" t="str">
        <f>'Section 3'!Q28</f>
        <v>No</v>
      </c>
      <c r="U65" s="80" t="str">
        <f>'Section 3'!R28</f>
        <v>No</v>
      </c>
      <c r="V65" s="80" t="str">
        <f>'Section 3'!S28</f>
        <v>No</v>
      </c>
      <c r="W65" s="80" t="str">
        <f>'Section 3'!T28</f>
        <v>Yes</v>
      </c>
      <c r="X65" s="136" t="str">
        <f>'Section 3'!U28</f>
        <v>2 palm trees inside the plot next to farm bush, collection time approx</v>
      </c>
      <c r="Y65" s="80" t="str">
        <f>'Section 3'!V28</f>
        <v>AB0003</v>
      </c>
      <c r="Z65" s="80" t="str">
        <f>'Section 3'!W28</f>
        <v>BAR-9-02</v>
      </c>
      <c r="AA65" s="80" t="str">
        <f>'Section 3'!X28</f>
        <v>present</v>
      </c>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192"/>
    </row>
    <row r="66" spans="1:71" s="82" customFormat="1" ht="26.1" customHeight="1" thickBot="1" x14ac:dyDescent="0.3">
      <c r="A66" s="80">
        <v>3</v>
      </c>
      <c r="B66" s="80">
        <f>'Section 3'!A29</f>
        <v>27</v>
      </c>
      <c r="C66" s="166" t="str">
        <f>'Section 3'!B29</f>
        <v>Nyallay</v>
      </c>
      <c r="D66" s="151">
        <f>'Section 3'!C29</f>
        <v>65</v>
      </c>
      <c r="E66" s="173">
        <f>'Section 3'!D29</f>
        <v>44521</v>
      </c>
      <c r="F66" s="144">
        <f>'Section 3'!E29</f>
        <v>0.50138888888888888</v>
      </c>
      <c r="G66" s="148">
        <f t="shared" ref="G66:G97" si="4">E66+F66</f>
        <v>44521.501388888886</v>
      </c>
      <c r="H66" s="87">
        <f>'Section 3'!F29</f>
        <v>44526</v>
      </c>
      <c r="I66" s="144">
        <f>'Section 3'!G29</f>
        <v>0.33333333333333331</v>
      </c>
      <c r="J66" s="148">
        <f t="shared" ref="J66:J97" si="5">H66+I66</f>
        <v>44526.333333333336</v>
      </c>
      <c r="K66" s="92">
        <f>'Section 3'!H29</f>
        <v>7.7502286771162003</v>
      </c>
      <c r="L66" s="92">
        <f>'Section 3'!I29</f>
        <v>-10.843513290806101</v>
      </c>
      <c r="M66" s="80" t="str">
        <f>'Section 3'!J29</f>
        <v>20-30 m</v>
      </c>
      <c r="N66" s="80">
        <f>'Section 3'!K29</f>
        <v>0</v>
      </c>
      <c r="O66" s="80">
        <f>'Section 3'!L29</f>
        <v>0</v>
      </c>
      <c r="P66" s="80">
        <f>'Section 3'!M29</f>
        <v>0</v>
      </c>
      <c r="Q66" s="80" t="str">
        <f>'Section 3'!N29</f>
        <v>5-20%</v>
      </c>
      <c r="R66" s="80" t="str">
        <f>'Section 3'!O29</f>
        <v>&gt;60%</v>
      </c>
      <c r="S66" s="80">
        <f>'Section 3'!P29</f>
        <v>0</v>
      </c>
      <c r="T66" s="80" t="str">
        <f>'Section 3'!Q29</f>
        <v>No</v>
      </c>
      <c r="U66" s="80" t="str">
        <f>'Section 3'!R29</f>
        <v>No</v>
      </c>
      <c r="V66" s="80" t="str">
        <f>'Section 3'!S29</f>
        <v>No</v>
      </c>
      <c r="W66" s="80" t="str">
        <f>'Section 3'!T29</f>
        <v>No</v>
      </c>
      <c r="X66" s="136" t="str">
        <f>'Section 3'!U29</f>
        <v>collection time approx</v>
      </c>
      <c r="Y66" s="80" t="str">
        <f>'Section 3'!V29</f>
        <v>NA</v>
      </c>
      <c r="Z66" s="80" t="str">
        <f>'Section 3'!W29</f>
        <v>NA</v>
      </c>
      <c r="AA66" s="80" t="str">
        <f>'Section 3'!X29</f>
        <v>present</v>
      </c>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192"/>
    </row>
    <row r="67" spans="1:71" s="82" customFormat="1" ht="26.1" customHeight="1" thickBot="1" x14ac:dyDescent="0.3">
      <c r="A67" s="80">
        <v>3</v>
      </c>
      <c r="B67" s="80">
        <f>'Section 3'!A2</f>
        <v>28</v>
      </c>
      <c r="C67" s="166" t="str">
        <f>'Section 3'!B2</f>
        <v>Nyallay</v>
      </c>
      <c r="D67" s="151" t="str">
        <f>'Section 3'!C2</f>
        <v>61 new</v>
      </c>
      <c r="E67" s="173">
        <f>'Section 3'!D2</f>
        <v>44521</v>
      </c>
      <c r="F67" s="144">
        <f>'Section 3'!E2</f>
        <v>0.53749999999999998</v>
      </c>
      <c r="G67" s="148">
        <f t="shared" si="4"/>
        <v>44521.537499999999</v>
      </c>
      <c r="H67" s="87">
        <f>'Section 3'!F2</f>
        <v>44526</v>
      </c>
      <c r="I67" s="144">
        <f>'Section 3'!G2</f>
        <v>0.33333333333333331</v>
      </c>
      <c r="J67" s="148">
        <f t="shared" si="5"/>
        <v>44526.333333333336</v>
      </c>
      <c r="K67" s="92">
        <f>'Section 3'!H2</f>
        <v>7.7455625847872422</v>
      </c>
      <c r="L67" s="92">
        <f>'Section 3'!I2</f>
        <v>-10.839573290462225</v>
      </c>
      <c r="M67" s="80" t="str">
        <f>'Section 3'!J2</f>
        <v>20-30 m</v>
      </c>
      <c r="N67" s="80">
        <f>'Section 3'!K2</f>
        <v>0</v>
      </c>
      <c r="O67" s="80">
        <f>'Section 3'!L2</f>
        <v>0</v>
      </c>
      <c r="P67" s="80">
        <f>'Section 3'!M2</f>
        <v>0</v>
      </c>
      <c r="Q67" s="80" t="str">
        <f>'Section 3'!N2</f>
        <v>5-20%</v>
      </c>
      <c r="R67" s="80" t="str">
        <f>'Section 3'!O2</f>
        <v>40-60%</v>
      </c>
      <c r="S67" s="80">
        <f>'Section 3'!P2</f>
        <v>0</v>
      </c>
      <c r="T67" s="80" t="str">
        <f>'Section 3'!Q2</f>
        <v>No</v>
      </c>
      <c r="U67" s="80" t="str">
        <f>'Section 3'!R2</f>
        <v>No</v>
      </c>
      <c r="V67" s="80" t="str">
        <f>'Section 3'!S2</f>
        <v>No</v>
      </c>
      <c r="W67" s="80" t="str">
        <f>'Section 3'!T2</f>
        <v>No</v>
      </c>
      <c r="X67" s="136" t="str">
        <f>'Section 3'!U2</f>
        <v>collection time approx, 29N 0297123, 856609</v>
      </c>
      <c r="Y67" s="80" t="str">
        <f>'Section 3'!V2</f>
        <v>AB0014</v>
      </c>
      <c r="Z67" s="80" t="str">
        <f>'Section 3'!W2</f>
        <v>BAR-7-01</v>
      </c>
      <c r="AA67" s="80" t="str">
        <f>'Section 3'!X2</f>
        <v>present</v>
      </c>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192"/>
    </row>
    <row r="68" spans="1:71" s="84" customFormat="1" ht="26.1" customHeight="1" thickBot="1" x14ac:dyDescent="0.3">
      <c r="A68" s="83">
        <v>4</v>
      </c>
      <c r="B68" s="83">
        <f>'Section 4'!A2</f>
        <v>1</v>
      </c>
      <c r="C68" s="167" t="str">
        <f>'Section 4'!B2</f>
        <v>Nyallay</v>
      </c>
      <c r="D68" s="153">
        <f>'Section 4'!C2</f>
        <v>82</v>
      </c>
      <c r="E68" s="174">
        <f>'Section 4'!D2</f>
        <v>44551</v>
      </c>
      <c r="F68" s="145">
        <f>'Section 4'!E2</f>
        <v>0.43541666666666662</v>
      </c>
      <c r="G68" s="148">
        <f t="shared" si="4"/>
        <v>44551.435416666667</v>
      </c>
      <c r="H68" s="88">
        <f>'Section 4'!F2</f>
        <v>44556</v>
      </c>
      <c r="I68" s="145">
        <f>'Section 4'!G2</f>
        <v>0.5</v>
      </c>
      <c r="J68" s="148">
        <f t="shared" si="5"/>
        <v>44556.5</v>
      </c>
      <c r="K68" s="93">
        <f>'Section 4'!H2</f>
        <v>7.7582295285854599</v>
      </c>
      <c r="L68" s="93">
        <f>'Section 4'!I2</f>
        <v>-10.9312483029681</v>
      </c>
      <c r="M68" s="83" t="str">
        <f>'Section 4'!J2</f>
        <v>20-30 m</v>
      </c>
      <c r="N68" s="83">
        <f>'Section 4'!K2</f>
        <v>0</v>
      </c>
      <c r="O68" s="83">
        <f>'Section 4'!L2</f>
        <v>0</v>
      </c>
      <c r="P68" s="83">
        <f>'Section 4'!M2</f>
        <v>0</v>
      </c>
      <c r="Q68" s="83" t="str">
        <f>'Section 4'!N2</f>
        <v>&lt;5%</v>
      </c>
      <c r="R68" s="83" t="str">
        <f>'Section 4'!O2</f>
        <v>&gt;60%</v>
      </c>
      <c r="S68" s="83">
        <f>'Section 4'!P2</f>
        <v>0</v>
      </c>
      <c r="T68" s="83" t="str">
        <f>'Section 4'!Q2</f>
        <v>No</v>
      </c>
      <c r="U68" s="83" t="str">
        <f>'Section 4'!R2</f>
        <v>No</v>
      </c>
      <c r="V68" s="83" t="str">
        <f>'Section 4'!S2</f>
        <v>No</v>
      </c>
      <c r="W68" s="83" t="str">
        <f>'Section 4'!T2</f>
        <v>Yes</v>
      </c>
      <c r="X68" s="137" t="str">
        <f>'Section 4'!U2</f>
        <v>one palm tree fall in the plot</v>
      </c>
      <c r="Y68" s="83" t="str">
        <f>'Section 4'!V2</f>
        <v>NA</v>
      </c>
      <c r="Z68" s="83" t="str">
        <f>'Section 4'!W2</f>
        <v>NA</v>
      </c>
      <c r="AA68" s="83" t="str">
        <f>'Section 4'!X2</f>
        <v>absent</v>
      </c>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193"/>
    </row>
    <row r="69" spans="1:71" s="84" customFormat="1" ht="26.1" customHeight="1" thickBot="1" x14ac:dyDescent="0.3">
      <c r="A69" s="83">
        <v>4</v>
      </c>
      <c r="B69" s="83">
        <f>'Section 4'!A3</f>
        <v>2</v>
      </c>
      <c r="C69" s="167" t="str">
        <f>'Section 4'!B3</f>
        <v>Nyallay</v>
      </c>
      <c r="D69" s="153">
        <f>'Section 4'!C3</f>
        <v>83</v>
      </c>
      <c r="E69" s="174">
        <f>'Section 4'!D3</f>
        <v>44551</v>
      </c>
      <c r="F69" s="145">
        <f>'Section 4'!E3</f>
        <v>0.45763888888888887</v>
      </c>
      <c r="G69" s="148">
        <f t="shared" si="4"/>
        <v>44551.457638888889</v>
      </c>
      <c r="H69" s="88">
        <f>'Section 4'!F3</f>
        <v>44556</v>
      </c>
      <c r="I69" s="145">
        <f>'Section 4'!G3</f>
        <v>0.4916666666666667</v>
      </c>
      <c r="J69" s="148">
        <f t="shared" si="5"/>
        <v>44556.491666666669</v>
      </c>
      <c r="K69" s="93">
        <f>'Section 4'!H3</f>
        <v>7.7584073710348598</v>
      </c>
      <c r="L69" s="93">
        <f>'Section 4'!I3</f>
        <v>-10.934430691661101</v>
      </c>
      <c r="M69" s="83" t="str">
        <f>'Section 4'!J3</f>
        <v>10-20 m</v>
      </c>
      <c r="N69" s="83">
        <f>'Section 4'!K3</f>
        <v>0</v>
      </c>
      <c r="O69" s="83">
        <f>'Section 4'!L3</f>
        <v>0</v>
      </c>
      <c r="P69" s="83">
        <f>'Section 4'!M3</f>
        <v>0</v>
      </c>
      <c r="Q69" s="83" t="str">
        <f>'Section 4'!N3</f>
        <v>&lt;5%</v>
      </c>
      <c r="R69" s="83" t="str">
        <f>'Section 4'!O3</f>
        <v>40-60%</v>
      </c>
      <c r="S69" s="83">
        <f>'Section 4'!P3</f>
        <v>0</v>
      </c>
      <c r="T69" s="83" t="str">
        <f>'Section 4'!Q3</f>
        <v>No</v>
      </c>
      <c r="U69" s="83" t="str">
        <f>'Section 4'!R3</f>
        <v>No</v>
      </c>
      <c r="V69" s="83" t="str">
        <f>'Section 4'!S3</f>
        <v>No</v>
      </c>
      <c r="W69" s="83" t="str">
        <f>'Section 4'!T3</f>
        <v>Yes</v>
      </c>
      <c r="X69" s="137" t="str">
        <f>'Section 4'!U3</f>
        <v>one palm tree fall in the plot</v>
      </c>
      <c r="Y69" s="83" t="str">
        <f>'Section 4'!V3</f>
        <v>NA</v>
      </c>
      <c r="Z69" s="83" t="str">
        <f>'Section 4'!W3</f>
        <v>NA</v>
      </c>
      <c r="AA69" s="83" t="str">
        <f>'Section 4'!X3</f>
        <v>absent</v>
      </c>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193"/>
    </row>
    <row r="70" spans="1:71" s="84" customFormat="1" ht="26.1" customHeight="1" thickBot="1" x14ac:dyDescent="0.3">
      <c r="A70" s="83">
        <v>4</v>
      </c>
      <c r="B70" s="83">
        <f>'Section 4'!A4</f>
        <v>3</v>
      </c>
      <c r="C70" s="167" t="str">
        <f>'Section 4'!B4</f>
        <v>Nyallay</v>
      </c>
      <c r="D70" s="153">
        <f>'Section 4'!C4</f>
        <v>66</v>
      </c>
      <c r="E70" s="174">
        <f>'Section 4'!D4</f>
        <v>44551</v>
      </c>
      <c r="F70" s="145">
        <f>'Section 4'!E4</f>
        <v>0.4694444444444445</v>
      </c>
      <c r="G70" s="148">
        <f t="shared" si="4"/>
        <v>44551.469444444447</v>
      </c>
      <c r="H70" s="88">
        <f>'Section 4'!F4</f>
        <v>44556</v>
      </c>
      <c r="I70" s="145">
        <f>'Section 4'!G4</f>
        <v>0.4597222222222222</v>
      </c>
      <c r="J70" s="148">
        <f t="shared" si="5"/>
        <v>44556.459722222222</v>
      </c>
      <c r="K70" s="93">
        <f>'Section 4'!H4</f>
        <v>7.7293394838328702</v>
      </c>
      <c r="L70" s="93">
        <f>'Section 4'!I4</f>
        <v>-10.9344467186264</v>
      </c>
      <c r="M70" s="83" t="str">
        <f>'Section 4'!J4</f>
        <v>&gt;40 m</v>
      </c>
      <c r="N70" s="83">
        <f>'Section 4'!K4</f>
        <v>0</v>
      </c>
      <c r="O70" s="83">
        <f>'Section 4'!L4</f>
        <v>0</v>
      </c>
      <c r="P70" s="83">
        <f>'Section 4'!M4</f>
        <v>0</v>
      </c>
      <c r="Q70" s="83" t="str">
        <f>'Section 4'!N4</f>
        <v>&lt;5%</v>
      </c>
      <c r="R70" s="83" t="str">
        <f>'Section 4'!O4</f>
        <v>40-60%</v>
      </c>
      <c r="S70" s="83">
        <f>'Section 4'!P4</f>
        <v>0</v>
      </c>
      <c r="T70" s="83" t="str">
        <f>'Section 4'!Q4</f>
        <v>No</v>
      </c>
      <c r="U70" s="83" t="str">
        <f>'Section 4'!R4</f>
        <v>No</v>
      </c>
      <c r="V70" s="83" t="str">
        <f>'Section 4'!S4</f>
        <v>No</v>
      </c>
      <c r="W70" s="83" t="str">
        <f>'Section 4'!T4</f>
        <v>No</v>
      </c>
      <c r="X70" s="137" t="str">
        <f>'Section 4'!U4</f>
        <v>old secondary forest</v>
      </c>
      <c r="Y70" s="83" t="str">
        <f>'Section 4'!V4</f>
        <v>NA</v>
      </c>
      <c r="Z70" s="83" t="str">
        <f>'Section 4'!W4</f>
        <v>NA</v>
      </c>
      <c r="AA70" s="83" t="str">
        <f>'Section 4'!X4</f>
        <v>present</v>
      </c>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193"/>
    </row>
    <row r="71" spans="1:71" s="84" customFormat="1" ht="26.1" customHeight="1" thickBot="1" x14ac:dyDescent="0.3">
      <c r="A71" s="83">
        <v>4</v>
      </c>
      <c r="B71" s="83">
        <f>'Section 4'!A5</f>
        <v>4</v>
      </c>
      <c r="C71" s="167" t="str">
        <f>'Section 4'!B5</f>
        <v>Nyallay</v>
      </c>
      <c r="D71" s="153" t="str">
        <f>'Section 4'!C5</f>
        <v>67 new</v>
      </c>
      <c r="E71" s="174">
        <f>'Section 4'!D5</f>
        <v>44551</v>
      </c>
      <c r="F71" s="145">
        <f>'Section 4'!E5</f>
        <v>0.47916666666666669</v>
      </c>
      <c r="G71" s="148">
        <f t="shared" si="4"/>
        <v>44551.479166666664</v>
      </c>
      <c r="H71" s="88">
        <f>'Section 4'!F5</f>
        <v>44556</v>
      </c>
      <c r="I71" s="145">
        <f>'Section 4'!G5</f>
        <v>0.4694444444444445</v>
      </c>
      <c r="J71" s="148">
        <f t="shared" si="5"/>
        <v>44556.469444444447</v>
      </c>
      <c r="K71" s="22" t="str">
        <f>'Section 4'!H5</f>
        <v>NA</v>
      </c>
      <c r="L71" s="22" t="str">
        <f>'Section 4'!I5</f>
        <v>NA</v>
      </c>
      <c r="M71" s="83" t="str">
        <f>'Section 4'!J5</f>
        <v>30-40 m</v>
      </c>
      <c r="N71" s="83">
        <f>'Section 4'!K5</f>
        <v>0</v>
      </c>
      <c r="O71" s="83">
        <f>'Section 4'!L5</f>
        <v>0</v>
      </c>
      <c r="P71" s="83">
        <f>'Section 4'!M5</f>
        <v>0</v>
      </c>
      <c r="Q71" s="83">
        <f>'Section 4'!N5</f>
        <v>0</v>
      </c>
      <c r="R71" s="83" t="str">
        <f>'Section 4'!O5</f>
        <v>40-60%</v>
      </c>
      <c r="S71" s="83">
        <f>'Section 4'!P5</f>
        <v>0</v>
      </c>
      <c r="T71" s="83" t="str">
        <f>'Section 4'!Q5</f>
        <v>No</v>
      </c>
      <c r="U71" s="83" t="str">
        <f>'Section 4'!R5</f>
        <v>No</v>
      </c>
      <c r="V71" s="83" t="str">
        <f>'Section 4'!S5</f>
        <v>No</v>
      </c>
      <c r="W71" s="83" t="str">
        <f>'Section 4'!T5</f>
        <v>No</v>
      </c>
      <c r="X71" s="137" t="str">
        <f>'Section 4'!U5</f>
        <v>we do not have the 67 New latlong, so should use the planned 67 latlong. the plot fall I recent farm, moved to nearby forest patch</v>
      </c>
      <c r="Y71" s="83" t="str">
        <f>'Section 4'!V5</f>
        <v>NA</v>
      </c>
      <c r="Z71" s="83" t="str">
        <f>'Section 4'!W5</f>
        <v>NA</v>
      </c>
      <c r="AA71" s="83" t="str">
        <f>'Section 4'!X5</f>
        <v>absent</v>
      </c>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193"/>
    </row>
    <row r="72" spans="1:71" s="84" customFormat="1" ht="26.1" customHeight="1" thickBot="1" x14ac:dyDescent="0.3">
      <c r="A72" s="83">
        <v>4</v>
      </c>
      <c r="B72" s="83">
        <f>'Section 4'!A6</f>
        <v>5</v>
      </c>
      <c r="C72" s="167" t="str">
        <f>'Section 4'!B6</f>
        <v>Nyallay</v>
      </c>
      <c r="D72" s="153">
        <f>'Section 4'!C6</f>
        <v>68</v>
      </c>
      <c r="E72" s="174">
        <f>'Section 4'!D6</f>
        <v>44551</v>
      </c>
      <c r="F72" s="145">
        <f>'Section 4'!E6</f>
        <v>0.49722222222222223</v>
      </c>
      <c r="G72" s="148">
        <f t="shared" si="4"/>
        <v>44551.49722222222</v>
      </c>
      <c r="H72" s="88">
        <f>'Section 4'!F6</f>
        <v>44556</v>
      </c>
      <c r="I72" s="145">
        <f>'Section 4'!G6</f>
        <v>0.47500000000000003</v>
      </c>
      <c r="J72" s="148">
        <f t="shared" si="5"/>
        <v>44556.474999999999</v>
      </c>
      <c r="K72" s="93">
        <f>'Section 4'!H6</f>
        <v>7.7222652479555398</v>
      </c>
      <c r="L72" s="93">
        <f>'Section 4'!I6</f>
        <v>-10.937778592612</v>
      </c>
      <c r="M72" s="83" t="str">
        <f>'Section 4'!J6</f>
        <v>20-30 m</v>
      </c>
      <c r="N72" s="83">
        <f>'Section 4'!K6</f>
        <v>0</v>
      </c>
      <c r="O72" s="83">
        <f>'Section 4'!L6</f>
        <v>0</v>
      </c>
      <c r="P72" s="83">
        <f>'Section 4'!M6</f>
        <v>0</v>
      </c>
      <c r="Q72" s="83">
        <f>'Section 4'!N6</f>
        <v>0</v>
      </c>
      <c r="R72" s="83" t="str">
        <f>'Section 4'!O6</f>
        <v>&gt;60%</v>
      </c>
      <c r="S72" s="83">
        <f>'Section 4'!P6</f>
        <v>0</v>
      </c>
      <c r="T72" s="83" t="str">
        <f>'Section 4'!Q6</f>
        <v>No</v>
      </c>
      <c r="U72" s="83" t="str">
        <f>'Section 4'!R6</f>
        <v>No</v>
      </c>
      <c r="V72" s="83" t="str">
        <f>'Section 4'!S6</f>
        <v>No</v>
      </c>
      <c r="W72" s="83" t="str">
        <f>'Section 4'!T6</f>
        <v>Yes</v>
      </c>
      <c r="X72" s="137" t="str">
        <f>'Section 4'!U6</f>
        <v>1 palm tree present in the plot</v>
      </c>
      <c r="Y72" s="83" t="str">
        <f>'Section 4'!V6</f>
        <v>NA</v>
      </c>
      <c r="Z72" s="83" t="str">
        <f>'Section 4'!W6</f>
        <v>NA</v>
      </c>
      <c r="AA72" s="83" t="str">
        <f>'Section 4'!X6</f>
        <v>present</v>
      </c>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193"/>
    </row>
    <row r="73" spans="1:71" s="84" customFormat="1" ht="26.1" customHeight="1" thickBot="1" x14ac:dyDescent="0.3">
      <c r="A73" s="83">
        <v>4</v>
      </c>
      <c r="B73" s="83">
        <f>'Section 4'!A7</f>
        <v>6</v>
      </c>
      <c r="C73" s="167" t="str">
        <f>'Section 4'!B7</f>
        <v>Nyallay</v>
      </c>
      <c r="D73" s="153">
        <f>'Section 4'!C7</f>
        <v>81</v>
      </c>
      <c r="E73" s="174">
        <f>'Section 4'!D7</f>
        <v>44551</v>
      </c>
      <c r="F73" s="145">
        <f>'Section 4'!E7</f>
        <v>0.52013888888888882</v>
      </c>
      <c r="G73" s="148">
        <f t="shared" si="4"/>
        <v>44551.520138888889</v>
      </c>
      <c r="H73" s="88">
        <f>'Section 4'!F7</f>
        <v>44556</v>
      </c>
      <c r="I73" s="145">
        <f>'Section 4'!G7</f>
        <v>0.48541666666666666</v>
      </c>
      <c r="J73" s="148">
        <f t="shared" si="5"/>
        <v>44556.48541666667</v>
      </c>
      <c r="K73" s="93">
        <f>'Section 4'!H7</f>
        <v>7.7230983865886902</v>
      </c>
      <c r="L73" s="93">
        <f>'Section 4'!I7</f>
        <v>-10.9477202242134</v>
      </c>
      <c r="M73" s="83" t="str">
        <f>'Section 4'!J7</f>
        <v>30-40 m</v>
      </c>
      <c r="N73" s="83">
        <f>'Section 4'!K7</f>
        <v>0</v>
      </c>
      <c r="O73" s="83">
        <f>'Section 4'!L7</f>
        <v>0</v>
      </c>
      <c r="P73" s="83">
        <f>'Section 4'!M7</f>
        <v>0</v>
      </c>
      <c r="Q73" s="83" t="str">
        <f>'Section 4'!N7</f>
        <v>&lt;5%</v>
      </c>
      <c r="R73" s="83" t="str">
        <f>'Section 4'!O7</f>
        <v>&gt;60%</v>
      </c>
      <c r="S73" s="83">
        <f>'Section 4'!P7</f>
        <v>0</v>
      </c>
      <c r="T73" s="83" t="str">
        <f>'Section 4'!Q7</f>
        <v>No</v>
      </c>
      <c r="U73" s="83" t="str">
        <f>'Section 4'!R7</f>
        <v>Yes</v>
      </c>
      <c r="V73" s="83" t="str">
        <f>'Section 4'!S7</f>
        <v>No</v>
      </c>
      <c r="W73" s="83" t="str">
        <f>'Section 4'!T7</f>
        <v>No</v>
      </c>
      <c r="X73" s="137" t="str">
        <f>'Section 4'!U7</f>
        <v>one old stump fall in plot, i.e. secondary forest</v>
      </c>
      <c r="Y73" s="83" t="str">
        <f>'Section 4'!V7</f>
        <v>NA</v>
      </c>
      <c r="Z73" s="83" t="str">
        <f>'Section 4'!W7</f>
        <v>NA</v>
      </c>
      <c r="AA73" s="83" t="str">
        <f>'Section 4'!X7</f>
        <v>absent</v>
      </c>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193"/>
    </row>
    <row r="74" spans="1:71" s="84" customFormat="1" ht="26.1" customHeight="1" thickBot="1" x14ac:dyDescent="0.3">
      <c r="A74" s="83">
        <v>4</v>
      </c>
      <c r="B74" s="83">
        <f>'Section 4'!A8</f>
        <v>7</v>
      </c>
      <c r="C74" s="167" t="str">
        <f>'Section 4'!B8</f>
        <v>Nyallay</v>
      </c>
      <c r="D74" s="153">
        <f>'Section 4'!C8</f>
        <v>84</v>
      </c>
      <c r="E74" s="174">
        <f>'Section 4'!D8</f>
        <v>44551</v>
      </c>
      <c r="F74" s="145">
        <f>'Section 4'!E8</f>
        <v>0.5541666666666667</v>
      </c>
      <c r="G74" s="148">
        <f t="shared" si="4"/>
        <v>44551.554166666669</v>
      </c>
      <c r="H74" s="88">
        <f>'Section 4'!F8</f>
        <v>44556</v>
      </c>
      <c r="I74" s="145">
        <f>'Section 4'!G8</f>
        <v>0.41319444444444442</v>
      </c>
      <c r="J74" s="148">
        <f t="shared" si="5"/>
        <v>44556.413194444445</v>
      </c>
      <c r="K74" s="93">
        <f>'Section 4'!H8</f>
        <v>7.7256777872729003</v>
      </c>
      <c r="L74" s="93">
        <f>'Section 4'!I8</f>
        <v>-10.927688278811299</v>
      </c>
      <c r="M74" s="83" t="str">
        <f>'Section 4'!J8</f>
        <v>&gt;40 m</v>
      </c>
      <c r="N74" s="83">
        <f>'Section 4'!K8</f>
        <v>0</v>
      </c>
      <c r="O74" s="83">
        <f>'Section 4'!L8</f>
        <v>0</v>
      </c>
      <c r="P74" s="83">
        <f>'Section 4'!M8</f>
        <v>0</v>
      </c>
      <c r="Q74" s="83" t="str">
        <f>'Section 4'!N8</f>
        <v>&lt;5%</v>
      </c>
      <c r="R74" s="83" t="str">
        <f>'Section 4'!O8</f>
        <v>&gt;60%</v>
      </c>
      <c r="S74" s="83">
        <f>'Section 4'!P8</f>
        <v>0</v>
      </c>
      <c r="T74" s="83" t="str">
        <f>'Section 4'!Q8</f>
        <v>No</v>
      </c>
      <c r="U74" s="83" t="str">
        <f>'Section 4'!R8</f>
        <v>No</v>
      </c>
      <c r="V74" s="83" t="str">
        <f>'Section 4'!S8</f>
        <v>No</v>
      </c>
      <c r="W74" s="83" t="str">
        <f>'Section 4'!T8</f>
        <v>No</v>
      </c>
      <c r="X74" s="137" t="str">
        <f>'Section 4'!U8</f>
        <v>the plot fallen in primary forest</v>
      </c>
      <c r="Y74" s="83" t="str">
        <f>'Section 4'!V8</f>
        <v>NA</v>
      </c>
      <c r="Z74" s="83" t="str">
        <f>'Section 4'!W8</f>
        <v>NA</v>
      </c>
      <c r="AA74" s="83" t="str">
        <f>'Section 4'!X8</f>
        <v>absent</v>
      </c>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193"/>
    </row>
    <row r="75" spans="1:71" s="85" customFormat="1" ht="26.1" customHeight="1" thickBot="1" x14ac:dyDescent="0.3">
      <c r="A75" s="45">
        <v>5</v>
      </c>
      <c r="B75" s="45">
        <f>'Section 5'!A13</f>
        <v>1</v>
      </c>
      <c r="C75" s="168" t="str">
        <f>'Section 5'!B13</f>
        <v>Aruna</v>
      </c>
      <c r="D75" s="150">
        <f>'Section 5'!C13</f>
        <v>106</v>
      </c>
      <c r="E75" s="175">
        <f>'Section 5'!D13</f>
        <v>44509</v>
      </c>
      <c r="F75" s="146">
        <f>'Section 5'!E13</f>
        <v>0.39930555555555558</v>
      </c>
      <c r="G75" s="148">
        <f t="shared" si="4"/>
        <v>44509.399305555555</v>
      </c>
      <c r="H75" s="89">
        <f>'Section 5'!F13</f>
        <v>44514</v>
      </c>
      <c r="I75" s="146">
        <f>'Section 5'!G13</f>
        <v>0.4201388888888889</v>
      </c>
      <c r="J75" s="148">
        <f t="shared" si="5"/>
        <v>44514.420138888891</v>
      </c>
      <c r="K75" s="51">
        <f>'Section 5'!H13</f>
        <v>7.6868387123309896</v>
      </c>
      <c r="L75" s="51">
        <f>'Section 5'!I13</f>
        <v>-10.9734291447076</v>
      </c>
      <c r="M75" s="45" t="str">
        <f>'Section 5'!J13</f>
        <v>20-30 m</v>
      </c>
      <c r="N75" s="45">
        <f>'Section 5'!K13</f>
        <v>0</v>
      </c>
      <c r="O75" s="45">
        <f>'Section 5'!L13</f>
        <v>0</v>
      </c>
      <c r="P75" s="45">
        <f>'Section 5'!M13</f>
        <v>0</v>
      </c>
      <c r="Q75" s="45" t="str">
        <f>'Section 5'!N13</f>
        <v>&lt;5%</v>
      </c>
      <c r="R75" s="45">
        <f>'Section 5'!O13</f>
        <v>0.95</v>
      </c>
      <c r="S75" s="45">
        <f>'Section 5'!P13</f>
        <v>0</v>
      </c>
      <c r="T75" s="45" t="str">
        <f>'Section 5'!Q13</f>
        <v>No</v>
      </c>
      <c r="U75" s="45" t="str">
        <f>'Section 5'!R13</f>
        <v>No</v>
      </c>
      <c r="V75" s="45" t="str">
        <f>'Section 5'!S13</f>
        <v>Yes</v>
      </c>
      <c r="W75" s="45" t="str">
        <f>'Section 5'!T13</f>
        <v>No</v>
      </c>
      <c r="X75" s="138" t="str">
        <f>'Section 5'!U13</f>
        <v>First trap deployed!</v>
      </c>
      <c r="Y75" s="45" t="str">
        <f>'Section 5'!V13</f>
        <v>NA</v>
      </c>
      <c r="Z75" s="45" t="str">
        <f>'Section 5'!W13</f>
        <v>NA</v>
      </c>
      <c r="AA75" s="45" t="str">
        <f>'Section 5'!X13</f>
        <v>present</v>
      </c>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194"/>
    </row>
    <row r="76" spans="1:71" s="85" customFormat="1" ht="26.1" customHeight="1" thickBot="1" x14ac:dyDescent="0.3">
      <c r="A76" s="45">
        <v>5</v>
      </c>
      <c r="B76" s="45">
        <f>'Section 5'!A14</f>
        <v>2</v>
      </c>
      <c r="C76" s="168" t="str">
        <f>'Section 5'!B14</f>
        <v>Nyallay</v>
      </c>
      <c r="D76" s="150">
        <f>'Section 5'!C14</f>
        <v>105</v>
      </c>
      <c r="E76" s="175">
        <f>'Section 5'!D14</f>
        <v>44509</v>
      </c>
      <c r="F76" s="146">
        <f>'Section 5'!E14</f>
        <v>0.42569444444444443</v>
      </c>
      <c r="G76" s="148">
        <f t="shared" si="4"/>
        <v>44509.425694444442</v>
      </c>
      <c r="H76" s="89">
        <f>'Section 5'!F14</f>
        <v>44514</v>
      </c>
      <c r="I76" s="146">
        <f>'Section 5'!G14</f>
        <v>0.40972222222222227</v>
      </c>
      <c r="J76" s="148">
        <f t="shared" si="5"/>
        <v>44514.409722222219</v>
      </c>
      <c r="K76" s="51">
        <f>'Section 5'!H14</f>
        <v>7.6868422326062502</v>
      </c>
      <c r="L76" s="51">
        <f>'Section 5'!I14</f>
        <v>-10.9756243246055</v>
      </c>
      <c r="M76" s="45" t="str">
        <f>'Section 5'!J14</f>
        <v>30-40 m</v>
      </c>
      <c r="N76" s="45">
        <f>'Section 5'!K14</f>
        <v>0</v>
      </c>
      <c r="O76" s="45" t="str">
        <f>'Section 5'!L14</f>
        <v>&lt;5%</v>
      </c>
      <c r="P76" s="45" t="str">
        <f>'Section 5'!M14</f>
        <v>5-20%</v>
      </c>
      <c r="Q76" s="45">
        <f>'Section 5'!N14</f>
        <v>0</v>
      </c>
      <c r="R76" s="45" t="str">
        <f>'Section 5'!O14</f>
        <v>5-20%</v>
      </c>
      <c r="S76" s="45">
        <f>'Section 5'!P14</f>
        <v>0</v>
      </c>
      <c r="T76" s="45" t="str">
        <f>'Section 5'!Q14</f>
        <v>No</v>
      </c>
      <c r="U76" s="45" t="str">
        <f>'Section 5'!R14</f>
        <v>No</v>
      </c>
      <c r="V76" s="45" t="str">
        <f>'Section 5'!S14</f>
        <v>No</v>
      </c>
      <c r="W76" s="45" t="str">
        <f>'Section 5'!T14</f>
        <v>No</v>
      </c>
      <c r="X76" s="138" t="str">
        <f>'Section 5'!U14</f>
        <v>Next to plantation of Cocoa and Cola</v>
      </c>
      <c r="Y76" s="45" t="str">
        <f>'Section 5'!V14</f>
        <v>NA</v>
      </c>
      <c r="Z76" s="45" t="str">
        <f>'Section 5'!W14</f>
        <v>NA</v>
      </c>
      <c r="AA76" s="45" t="str">
        <f>'Section 5'!X14</f>
        <v>present</v>
      </c>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194"/>
    </row>
    <row r="77" spans="1:71" s="85" customFormat="1" ht="26.1" customHeight="1" thickBot="1" x14ac:dyDescent="0.3">
      <c r="A77" s="45">
        <v>5</v>
      </c>
      <c r="B77" s="45">
        <f>'Section 5'!A15</f>
        <v>3</v>
      </c>
      <c r="C77" s="168" t="str">
        <f>'Section 5'!B15</f>
        <v>Aruna</v>
      </c>
      <c r="D77" s="150">
        <f>'Section 5'!C15</f>
        <v>104</v>
      </c>
      <c r="E77" s="175">
        <f>'Section 5'!D15</f>
        <v>44509</v>
      </c>
      <c r="F77" s="146">
        <f>'Section 5'!E15</f>
        <v>0.46666666666666662</v>
      </c>
      <c r="G77" s="148">
        <f t="shared" si="4"/>
        <v>44509.466666666667</v>
      </c>
      <c r="H77" s="89">
        <f>'Section 5'!F15</f>
        <v>44514</v>
      </c>
      <c r="I77" s="146">
        <f>'Section 5'!G15</f>
        <v>0.39583333333333331</v>
      </c>
      <c r="J77" s="148">
        <f t="shared" si="5"/>
        <v>44514.395833333336</v>
      </c>
      <c r="K77" s="51">
        <f>'Section 5'!H15</f>
        <v>7.6900444151125997</v>
      </c>
      <c r="L77" s="51">
        <f>'Section 5'!I15</f>
        <v>-10.9731514303671</v>
      </c>
      <c r="M77" s="45" t="str">
        <f>'Section 5'!J15</f>
        <v>30-40 m</v>
      </c>
      <c r="N77" s="45">
        <f>'Section 5'!K15</f>
        <v>0</v>
      </c>
      <c r="O77" s="45">
        <f>'Section 5'!L15</f>
        <v>0</v>
      </c>
      <c r="P77" s="45">
        <f>'Section 5'!M15</f>
        <v>0</v>
      </c>
      <c r="Q77" s="45">
        <f>'Section 5'!N15</f>
        <v>0</v>
      </c>
      <c r="R77" s="45">
        <f>'Section 5'!O15</f>
        <v>1</v>
      </c>
      <c r="S77" s="45">
        <f>'Section 5'!P15</f>
        <v>0</v>
      </c>
      <c r="T77" s="45" t="str">
        <f>'Section 5'!Q15</f>
        <v>No</v>
      </c>
      <c r="U77" s="45" t="str">
        <f>'Section 5'!R15</f>
        <v>No</v>
      </c>
      <c r="V77" s="45" t="str">
        <f>'Section 5'!S15</f>
        <v>No</v>
      </c>
      <c r="W77" s="45" t="str">
        <f>'Section 5'!T15</f>
        <v>No</v>
      </c>
      <c r="X77" s="138" t="str">
        <f>'Section 5'!U15</f>
        <v>Rice farm 20 m to East (newly created)</v>
      </c>
      <c r="Y77" s="45" t="str">
        <f>'Section 5'!V15</f>
        <v>NA</v>
      </c>
      <c r="Z77" s="45" t="str">
        <f>'Section 5'!W15</f>
        <v>NA</v>
      </c>
      <c r="AA77" s="45" t="str">
        <f>'Section 5'!X15</f>
        <v>present</v>
      </c>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194"/>
    </row>
    <row r="78" spans="1:71" s="85" customFormat="1" ht="26.1" customHeight="1" thickBot="1" x14ac:dyDescent="0.3">
      <c r="A78" s="45">
        <v>5</v>
      </c>
      <c r="B78" s="45">
        <f>'Section 5'!A16</f>
        <v>4</v>
      </c>
      <c r="C78" s="168" t="str">
        <f>'Section 5'!B16</f>
        <v>Nyallay</v>
      </c>
      <c r="D78" s="150">
        <f>'Section 5'!C16</f>
        <v>73</v>
      </c>
      <c r="E78" s="175">
        <f>'Section 5'!D16</f>
        <v>44509</v>
      </c>
      <c r="F78" s="146">
        <f>'Section 5'!E16</f>
        <v>0.5395833333333333</v>
      </c>
      <c r="G78" s="148">
        <f t="shared" si="4"/>
        <v>44509.539583333331</v>
      </c>
      <c r="H78" s="89">
        <f>'Section 5'!F16</f>
        <v>44514</v>
      </c>
      <c r="I78" s="146">
        <f>'Section 5'!G16</f>
        <v>0.39930555555555558</v>
      </c>
      <c r="J78" s="148">
        <f t="shared" si="5"/>
        <v>44514.399305555555</v>
      </c>
      <c r="K78" s="51">
        <f>'Section 5'!H16</f>
        <v>7.6849531566810496</v>
      </c>
      <c r="L78" s="51">
        <f>'Section 5'!I16</f>
        <v>-10.98772444361</v>
      </c>
      <c r="M78" s="45" t="str">
        <f>'Section 5'!J16</f>
        <v>20-30 m</v>
      </c>
      <c r="N78" s="45">
        <f>'Section 5'!K16</f>
        <v>0</v>
      </c>
      <c r="O78" s="45">
        <f>'Section 5'!L16</f>
        <v>0</v>
      </c>
      <c r="P78" s="45">
        <f>'Section 5'!M16</f>
        <v>0</v>
      </c>
      <c r="Q78" s="45" t="str">
        <f>'Section 5'!N16</f>
        <v>&lt;5%</v>
      </c>
      <c r="R78" s="45" t="str">
        <f>'Section 5'!O16</f>
        <v>&gt;60%</v>
      </c>
      <c r="S78" s="45">
        <f>'Section 5'!P16</f>
        <v>0</v>
      </c>
      <c r="T78" s="45" t="str">
        <f>'Section 5'!Q16</f>
        <v>No</v>
      </c>
      <c r="U78" s="45" t="str">
        <f>'Section 5'!R16</f>
        <v>No</v>
      </c>
      <c r="V78" s="45" t="str">
        <f>'Section 5'!S16</f>
        <v>No</v>
      </c>
      <c r="W78" s="45" t="str">
        <f>'Section 5'!T16</f>
        <v>No</v>
      </c>
      <c r="X78" s="138" t="str">
        <f>'Section 5'!U16</f>
        <v>near stream</v>
      </c>
      <c r="Y78" s="45" t="str">
        <f>'Section 5'!V16</f>
        <v>NA</v>
      </c>
      <c r="Z78" s="45" t="str">
        <f>'Section 5'!W16</f>
        <v>NA</v>
      </c>
      <c r="AA78" s="45" t="str">
        <f>'Section 5'!X16</f>
        <v>present</v>
      </c>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194"/>
    </row>
    <row r="79" spans="1:71" s="85" customFormat="1" ht="26.1" customHeight="1" thickBot="1" x14ac:dyDescent="0.3">
      <c r="A79" s="45">
        <v>5</v>
      </c>
      <c r="B79" s="45">
        <f>'Section 5'!A8</f>
        <v>5</v>
      </c>
      <c r="C79" s="168" t="str">
        <f>'Section 5'!B8</f>
        <v>Aruna</v>
      </c>
      <c r="D79" s="150" t="str">
        <f>'Section 5'!C8</f>
        <v>74 new</v>
      </c>
      <c r="E79" s="175">
        <f>'Section 5'!D8</f>
        <v>44509</v>
      </c>
      <c r="F79" s="146">
        <f>'Section 5'!E8</f>
        <v>0.54166666666666663</v>
      </c>
      <c r="G79" s="148">
        <f t="shared" si="4"/>
        <v>44509.541666666664</v>
      </c>
      <c r="H79" s="89">
        <f>'Section 5'!F8</f>
        <v>44514</v>
      </c>
      <c r="I79" s="146">
        <f>'Section 5'!G8</f>
        <v>0.40972222222222227</v>
      </c>
      <c r="J79" s="148">
        <f t="shared" si="5"/>
        <v>44514.409722222219</v>
      </c>
      <c r="K79" s="51">
        <f>'Section 5'!H8</f>
        <v>7.6861280000000001</v>
      </c>
      <c r="L79" s="51">
        <f>'Section 5'!I8</f>
        <v>-10.987152</v>
      </c>
      <c r="M79" s="45" t="str">
        <f>'Section 5'!J8</f>
        <v>&gt;40 m</v>
      </c>
      <c r="N79" s="45">
        <f>'Section 5'!K8</f>
        <v>0</v>
      </c>
      <c r="O79" s="45">
        <f>'Section 5'!L8</f>
        <v>0</v>
      </c>
      <c r="P79" s="45">
        <f>'Section 5'!M8</f>
        <v>0</v>
      </c>
      <c r="Q79" s="45" t="str">
        <f>'Section 5'!N8</f>
        <v>5-20%</v>
      </c>
      <c r="R79" s="45">
        <f>'Section 5'!O8</f>
        <v>1</v>
      </c>
      <c r="S79" s="45">
        <f>'Section 5'!P8</f>
        <v>0</v>
      </c>
      <c r="T79" s="45" t="str">
        <f>'Section 5'!Q8</f>
        <v>No</v>
      </c>
      <c r="U79" s="45" t="str">
        <f>'Section 5'!R8</f>
        <v>Yes</v>
      </c>
      <c r="V79" s="45" t="str">
        <f>'Section 5'!S8</f>
        <v>No</v>
      </c>
      <c r="W79" s="45" t="str">
        <f>'Section 5'!T8</f>
        <v>No</v>
      </c>
      <c r="X79" s="138" t="str">
        <f>'Section 5'!U8</f>
        <v>used 74 new because 74_orig is located right next to a stream, so we placed 74 new just uphill from the stream</v>
      </c>
      <c r="Y79" s="45" t="str">
        <f>'Section 5'!V8</f>
        <v>NA</v>
      </c>
      <c r="Z79" s="45" t="str">
        <f>'Section 5'!W8</f>
        <v>NA</v>
      </c>
      <c r="AA79" s="45" t="str">
        <f>'Section 5'!X8</f>
        <v>present</v>
      </c>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194"/>
    </row>
    <row r="80" spans="1:71" s="85" customFormat="1" ht="26.1" customHeight="1" thickBot="1" x14ac:dyDescent="0.3">
      <c r="A80" s="45">
        <v>5</v>
      </c>
      <c r="B80" s="45">
        <f>'Section 5'!A17</f>
        <v>6</v>
      </c>
      <c r="C80" s="168" t="str">
        <f>'Section 5'!B17</f>
        <v>Aruna</v>
      </c>
      <c r="D80" s="150">
        <f>'Section 5'!C17</f>
        <v>75</v>
      </c>
      <c r="E80" s="175">
        <f>'Section 5'!D17</f>
        <v>44509</v>
      </c>
      <c r="F80" s="146">
        <f>'Section 5'!E17</f>
        <v>0.60416666666666663</v>
      </c>
      <c r="G80" s="148">
        <f t="shared" si="4"/>
        <v>44509.604166666664</v>
      </c>
      <c r="H80" s="89">
        <f>'Section 5'!F17</f>
        <v>44514</v>
      </c>
      <c r="I80" s="146">
        <f>'Section 5'!G17</f>
        <v>0.43124999999999997</v>
      </c>
      <c r="J80" s="148">
        <f t="shared" si="5"/>
        <v>44514.431250000001</v>
      </c>
      <c r="K80" s="51">
        <f>'Section 5'!H17</f>
        <v>7.6798149534193501</v>
      </c>
      <c r="L80" s="51">
        <f>'Section 5'!I17</f>
        <v>-10.9923940686341</v>
      </c>
      <c r="M80" s="45" t="str">
        <f>'Section 5'!J17</f>
        <v>10-20 m</v>
      </c>
      <c r="N80" s="45">
        <f>'Section 5'!K17</f>
        <v>0</v>
      </c>
      <c r="O80" s="45">
        <f>'Section 5'!L17</f>
        <v>0</v>
      </c>
      <c r="P80" s="45">
        <f>'Section 5'!M17</f>
        <v>0</v>
      </c>
      <c r="Q80" s="45" t="str">
        <f>'Section 5'!N17</f>
        <v>20-40%</v>
      </c>
      <c r="R80" s="45">
        <f>'Section 5'!O17</f>
        <v>1</v>
      </c>
      <c r="S80" s="45">
        <f>'Section 5'!P17</f>
        <v>0</v>
      </c>
      <c r="T80" s="45" t="str">
        <f>'Section 5'!Q17</f>
        <v>No</v>
      </c>
      <c r="U80" s="45" t="str">
        <f>'Section 5'!R17</f>
        <v>No</v>
      </c>
      <c r="V80" s="45" t="str">
        <f>'Section 5'!S17</f>
        <v>No</v>
      </c>
      <c r="W80" s="45" t="str">
        <f>'Section 5'!T17</f>
        <v>No</v>
      </c>
      <c r="X80" s="138" t="str">
        <f>'Section 5'!U17</f>
        <v>Raining</v>
      </c>
      <c r="Y80" s="45" t="str">
        <f>'Section 5'!V17</f>
        <v>NA</v>
      </c>
      <c r="Z80" s="45" t="str">
        <f>'Section 5'!W17</f>
        <v>NA</v>
      </c>
      <c r="AA80" s="45" t="str">
        <f>'Section 5'!X17</f>
        <v>present</v>
      </c>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194"/>
    </row>
    <row r="81" spans="1:71" s="85" customFormat="1" ht="26.1" customHeight="1" thickBot="1" x14ac:dyDescent="0.3">
      <c r="A81" s="45">
        <v>5</v>
      </c>
      <c r="B81" s="45">
        <f>'Section 5'!A18</f>
        <v>7</v>
      </c>
      <c r="C81" s="168" t="str">
        <f>'Section 5'!B18</f>
        <v>Nyallay</v>
      </c>
      <c r="D81" s="150">
        <f>'Section 5'!C18</f>
        <v>76</v>
      </c>
      <c r="E81" s="175">
        <f>'Section 5'!D18</f>
        <v>44509</v>
      </c>
      <c r="F81" s="146">
        <f>'Section 5'!E18</f>
        <v>0.61805555555555558</v>
      </c>
      <c r="G81" s="148">
        <f t="shared" si="4"/>
        <v>44509.618055555555</v>
      </c>
      <c r="H81" s="89">
        <f>'Section 5'!F18</f>
        <v>44514</v>
      </c>
      <c r="I81" s="146">
        <f>'Section 5'!G18</f>
        <v>0.4375</v>
      </c>
      <c r="J81" s="148">
        <f t="shared" si="5"/>
        <v>44514.4375</v>
      </c>
      <c r="K81" s="51">
        <f>'Section 5'!H18</f>
        <v>7.6787186960207396</v>
      </c>
      <c r="L81" s="51">
        <f>'Section 5'!I18</f>
        <v>-10.9927511733123</v>
      </c>
      <c r="M81" s="45" t="str">
        <f>'Section 5'!J18</f>
        <v>30-40 m</v>
      </c>
      <c r="N81" s="45">
        <f>'Section 5'!K18</f>
        <v>0</v>
      </c>
      <c r="O81" s="45">
        <f>'Section 5'!L18</f>
        <v>0</v>
      </c>
      <c r="P81" s="45">
        <f>'Section 5'!M18</f>
        <v>0</v>
      </c>
      <c r="Q81" s="45" t="str">
        <f>'Section 5'!N18</f>
        <v>20-40%</v>
      </c>
      <c r="R81" s="45" t="str">
        <f>'Section 5'!O18</f>
        <v>&gt;60%</v>
      </c>
      <c r="S81" s="45">
        <f>'Section 5'!P18</f>
        <v>0</v>
      </c>
      <c r="T81" s="45" t="str">
        <f>'Section 5'!Q18</f>
        <v>No</v>
      </c>
      <c r="U81" s="45" t="str">
        <f>'Section 5'!R18</f>
        <v>No</v>
      </c>
      <c r="V81" s="45" t="str">
        <f>'Section 5'!S18</f>
        <v>Yes</v>
      </c>
      <c r="W81" s="45" t="str">
        <f>'Section 5'!T18</f>
        <v>No</v>
      </c>
      <c r="X81" s="138" t="str">
        <f>'Section 5'!U18</f>
        <v>next to gap</v>
      </c>
      <c r="Y81" s="45" t="str">
        <f>'Section 5'!V18</f>
        <v>NA</v>
      </c>
      <c r="Z81" s="45" t="str">
        <f>'Section 5'!W18</f>
        <v>NA</v>
      </c>
      <c r="AA81" s="45" t="str">
        <f>'Section 5'!X18</f>
        <v>present</v>
      </c>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194"/>
    </row>
    <row r="82" spans="1:71" s="85" customFormat="1" ht="26.1" customHeight="1" thickBot="1" x14ac:dyDescent="0.3">
      <c r="A82" s="45">
        <v>5</v>
      </c>
      <c r="B82" s="45">
        <f>'Section 5'!A19</f>
        <v>8</v>
      </c>
      <c r="C82" s="168" t="str">
        <f>'Section 5'!B19</f>
        <v>Aruna</v>
      </c>
      <c r="D82" s="150">
        <f>'Section 5'!C19</f>
        <v>95</v>
      </c>
      <c r="E82" s="175">
        <f>'Section 5'!D19</f>
        <v>44509</v>
      </c>
      <c r="F82" s="146">
        <f>'Section 5'!E19</f>
        <v>0.69444444444444453</v>
      </c>
      <c r="G82" s="148">
        <f t="shared" si="4"/>
        <v>44509.694444444445</v>
      </c>
      <c r="H82" s="89">
        <f>'Section 5'!F19</f>
        <v>44514</v>
      </c>
      <c r="I82" s="146">
        <f>'Section 5'!G19</f>
        <v>0.50347222222222221</v>
      </c>
      <c r="J82" s="148">
        <f t="shared" si="5"/>
        <v>44514.503472222219</v>
      </c>
      <c r="K82" s="51">
        <f>'Section 5'!H19</f>
        <v>7.6748177340898103</v>
      </c>
      <c r="L82" s="51">
        <f>'Section 5'!I19</f>
        <v>-10.970787421529501</v>
      </c>
      <c r="M82" s="45" t="str">
        <f>'Section 5'!J19</f>
        <v>20-30 m</v>
      </c>
      <c r="N82" s="45">
        <f>'Section 5'!K19</f>
        <v>0</v>
      </c>
      <c r="O82" s="45">
        <f>'Section 5'!L19</f>
        <v>0</v>
      </c>
      <c r="P82" s="45">
        <f>'Section 5'!M19</f>
        <v>0</v>
      </c>
      <c r="Q82" s="45">
        <f>'Section 5'!N19</f>
        <v>0.2</v>
      </c>
      <c r="R82" s="45">
        <f>'Section 5'!O19</f>
        <v>0.8</v>
      </c>
      <c r="S82" s="45">
        <f>'Section 5'!P19</f>
        <v>0</v>
      </c>
      <c r="T82" s="45" t="str">
        <f>'Section 5'!Q19</f>
        <v>No</v>
      </c>
      <c r="U82" s="45" t="str">
        <f>'Section 5'!R19</f>
        <v>No</v>
      </c>
      <c r="V82" s="45" t="str">
        <f>'Section 5'!S19</f>
        <v>No</v>
      </c>
      <c r="W82" s="45" t="str">
        <f>'Section 5'!T19</f>
        <v>No</v>
      </c>
      <c r="X82" s="138" t="str">
        <f>'Section 5'!U19</f>
        <v>near two old gaps</v>
      </c>
      <c r="Y82" s="45" t="str">
        <f>'Section 5'!V19</f>
        <v>NA</v>
      </c>
      <c r="Z82" s="45" t="str">
        <f>'Section 5'!W19</f>
        <v>NA</v>
      </c>
      <c r="AA82" s="45" t="str">
        <f>'Section 5'!X19</f>
        <v>present</v>
      </c>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194"/>
    </row>
    <row r="83" spans="1:71" s="85" customFormat="1" ht="26.1" customHeight="1" thickBot="1" x14ac:dyDescent="0.3">
      <c r="A83" s="45">
        <v>5</v>
      </c>
      <c r="B83" s="45">
        <f>'Section 5'!A12</f>
        <v>9</v>
      </c>
      <c r="C83" s="168" t="str">
        <f>'Section 5'!B12</f>
        <v>Nyallay</v>
      </c>
      <c r="D83" s="150" t="str">
        <f>'Section 5'!C12</f>
        <v>96 new</v>
      </c>
      <c r="E83" s="175">
        <f>'Section 5'!D12</f>
        <v>44509</v>
      </c>
      <c r="F83" s="146">
        <f>'Section 5'!E12</f>
        <v>0.69513888888888886</v>
      </c>
      <c r="G83" s="148">
        <f t="shared" si="4"/>
        <v>44509.695138888892</v>
      </c>
      <c r="H83" s="89">
        <f>'Section 5'!F12</f>
        <v>44514</v>
      </c>
      <c r="I83" s="146">
        <f>'Section 5'!G12</f>
        <v>0.47222222222222227</v>
      </c>
      <c r="J83" s="148">
        <f t="shared" si="5"/>
        <v>44514.472222222219</v>
      </c>
      <c r="K83" s="51">
        <f>'Section 5'!H12</f>
        <v>7.6789709117307581</v>
      </c>
      <c r="L83" s="51">
        <f>'Section 5'!I12</f>
        <v>-10.968673228770243</v>
      </c>
      <c r="M83" s="45" t="str">
        <f>'Section 5'!J12</f>
        <v>10-20 m</v>
      </c>
      <c r="N83" s="45">
        <f>'Section 5'!K12</f>
        <v>0</v>
      </c>
      <c r="O83" s="45">
        <f>'Section 5'!L12</f>
        <v>0</v>
      </c>
      <c r="P83" s="45">
        <f>'Section 5'!M12</f>
        <v>0</v>
      </c>
      <c r="Q83" s="45">
        <f>'Section 5'!N12</f>
        <v>0</v>
      </c>
      <c r="R83" s="45" t="str">
        <f>'Section 5'!O12</f>
        <v>40-60%</v>
      </c>
      <c r="S83" s="45">
        <f>'Section 5'!P12</f>
        <v>0.4</v>
      </c>
      <c r="T83" s="45" t="str">
        <f>'Section 5'!Q12</f>
        <v>No</v>
      </c>
      <c r="U83" s="45" t="str">
        <f>'Section 5'!R12</f>
        <v>No</v>
      </c>
      <c r="V83" s="45" t="str">
        <f>'Section 5'!S12</f>
        <v>Yes</v>
      </c>
      <c r="W83" s="45" t="str">
        <f>'Section 5'!T12</f>
        <v>No</v>
      </c>
      <c r="X83" s="138" t="str">
        <f>'Section 5'!U12</f>
        <v>new cocoa and coffee farm, trap placed at edge of plantation, 29N 0282846, 849307</v>
      </c>
      <c r="Y83" s="45" t="str">
        <f>'Section 5'!V12</f>
        <v>NA</v>
      </c>
      <c r="Z83" s="45" t="str">
        <f>'Section 5'!W12</f>
        <v>NA</v>
      </c>
      <c r="AA83" s="45" t="str">
        <f>'Section 5'!X12</f>
        <v>present</v>
      </c>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194"/>
    </row>
    <row r="84" spans="1:71" s="85" customFormat="1" ht="26.1" customHeight="1" thickBot="1" x14ac:dyDescent="0.3">
      <c r="A84" s="45">
        <v>5</v>
      </c>
      <c r="B84" s="45">
        <f>'Section 5'!A7</f>
        <v>10</v>
      </c>
      <c r="C84" s="168" t="str">
        <f>'Section 5'!B7</f>
        <v>Aruna</v>
      </c>
      <c r="D84" s="150" t="str">
        <f>'Section 5'!C7</f>
        <v>79 new</v>
      </c>
      <c r="E84" s="175">
        <f>'Section 5'!D7</f>
        <v>44510</v>
      </c>
      <c r="F84" s="146">
        <f>'Section 5'!E7</f>
        <v>0.44305555555555554</v>
      </c>
      <c r="G84" s="148">
        <f t="shared" si="4"/>
        <v>44510.443055555559</v>
      </c>
      <c r="H84" s="89">
        <f>'Section 5'!F7</f>
        <v>44515</v>
      </c>
      <c r="I84" s="146">
        <f>'Section 5'!G7</f>
        <v>0.40625</v>
      </c>
      <c r="J84" s="148">
        <f t="shared" si="5"/>
        <v>44515.40625</v>
      </c>
      <c r="K84" s="51">
        <f>'Section 5'!H7</f>
        <v>7.6752900000000004</v>
      </c>
      <c r="L84" s="51">
        <f>'Section 5'!I7</f>
        <v>-10.993986</v>
      </c>
      <c r="M84" s="45" t="str">
        <f>'Section 5'!J7</f>
        <v>30-40 m</v>
      </c>
      <c r="N84" s="45">
        <f>'Section 5'!K7</f>
        <v>0</v>
      </c>
      <c r="O84" s="45" t="str">
        <f>'Section 5'!L7</f>
        <v>&lt;5%</v>
      </c>
      <c r="P84" s="45">
        <f>'Section 5'!M7</f>
        <v>0</v>
      </c>
      <c r="Q84" s="45" t="str">
        <f>'Section 5'!N7</f>
        <v>&lt;5%</v>
      </c>
      <c r="R84" s="45">
        <f>'Section 5'!O7</f>
        <v>1</v>
      </c>
      <c r="S84" s="45">
        <f>'Section 5'!P7</f>
        <v>0</v>
      </c>
      <c r="T84" s="45" t="str">
        <f>'Section 5'!Q7</f>
        <v>No</v>
      </c>
      <c r="U84" s="45" t="str">
        <f>'Section 5'!R7</f>
        <v>Yes</v>
      </c>
      <c r="V84" s="45" t="str">
        <f>'Section 5'!S7</f>
        <v>Yes</v>
      </c>
      <c r="W84" s="45" t="str">
        <f>'Section 5'!T7</f>
        <v>No</v>
      </c>
      <c r="X84" s="138" t="str">
        <f>'Section 5'!U7</f>
        <v>20 m from gap, 79 orig was in the gap</v>
      </c>
      <c r="Y84" s="45" t="str">
        <f>'Section 5'!V7</f>
        <v>NA</v>
      </c>
      <c r="Z84" s="45" t="str">
        <f>'Section 5'!W7</f>
        <v>NA</v>
      </c>
      <c r="AA84" s="45" t="str">
        <f>'Section 5'!X7</f>
        <v>present</v>
      </c>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194"/>
    </row>
    <row r="85" spans="1:71" s="85" customFormat="1" ht="26.1" customHeight="1" thickBot="1" x14ac:dyDescent="0.3">
      <c r="A85" s="45">
        <v>5</v>
      </c>
      <c r="B85" s="45">
        <f>'Section 5'!A20</f>
        <v>11</v>
      </c>
      <c r="C85" s="168" t="str">
        <f>'Section 5'!B20</f>
        <v>Aruna</v>
      </c>
      <c r="D85" s="150">
        <f>'Section 5'!C20</f>
        <v>78</v>
      </c>
      <c r="E85" s="175">
        <f>'Section 5'!D20</f>
        <v>44510</v>
      </c>
      <c r="F85" s="146">
        <f>'Section 5'!E20</f>
        <v>0.46319444444444446</v>
      </c>
      <c r="G85" s="148">
        <f t="shared" si="4"/>
        <v>44510.463194444441</v>
      </c>
      <c r="H85" s="89">
        <f>'Section 5'!F20</f>
        <v>44515</v>
      </c>
      <c r="I85" s="146">
        <f>'Section 5'!G20</f>
        <v>0.41319444444444442</v>
      </c>
      <c r="J85" s="148">
        <f t="shared" si="5"/>
        <v>44515.413194444445</v>
      </c>
      <c r="K85" s="51">
        <f>'Section 5'!H20</f>
        <v>7.6743385639754997</v>
      </c>
      <c r="L85" s="51">
        <f>'Section 5'!I20</f>
        <v>-10.994534473888899</v>
      </c>
      <c r="M85" s="45" t="str">
        <f>'Section 5'!J20</f>
        <v>30-40 m</v>
      </c>
      <c r="N85" s="45">
        <f>'Section 5'!K20</f>
        <v>0</v>
      </c>
      <c r="O85" s="45">
        <f>'Section 5'!L20</f>
        <v>0</v>
      </c>
      <c r="P85" s="45">
        <f>'Section 5'!M20</f>
        <v>0</v>
      </c>
      <c r="Q85" s="45" t="str">
        <f>'Section 5'!N20</f>
        <v>&lt;5%</v>
      </c>
      <c r="R85" s="45">
        <f>'Section 5'!O20</f>
        <v>1</v>
      </c>
      <c r="S85" s="45">
        <f>'Section 5'!P20</f>
        <v>0</v>
      </c>
      <c r="T85" s="45" t="str">
        <f>'Section 5'!Q20</f>
        <v>No</v>
      </c>
      <c r="U85" s="45" t="str">
        <f>'Section 5'!R20</f>
        <v>No</v>
      </c>
      <c r="V85" s="45" t="str">
        <f>'Section 5'!S20</f>
        <v>No</v>
      </c>
      <c r="W85" s="45" t="str">
        <f>'Section 5'!T20</f>
        <v>No</v>
      </c>
      <c r="X85" s="138" t="str">
        <f>'Section 5'!U20</f>
        <v>No comments</v>
      </c>
      <c r="Y85" s="45" t="str">
        <f>'Section 5'!V20</f>
        <v>NA</v>
      </c>
      <c r="Z85" s="45" t="str">
        <f>'Section 5'!W20</f>
        <v>NA</v>
      </c>
      <c r="AA85" s="45" t="str">
        <f>'Section 5'!X20</f>
        <v>present</v>
      </c>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194"/>
    </row>
    <row r="86" spans="1:71" s="85" customFormat="1" ht="26.1" customHeight="1" thickBot="1" x14ac:dyDescent="0.3">
      <c r="A86" s="45">
        <v>5</v>
      </c>
      <c r="B86" s="45">
        <f>'Section 5'!A21</f>
        <v>12</v>
      </c>
      <c r="C86" s="168" t="str">
        <f>'Section 5'!B21</f>
        <v>Aruna</v>
      </c>
      <c r="D86" s="150">
        <f>'Section 5'!C21</f>
        <v>77</v>
      </c>
      <c r="E86" s="175">
        <f>'Section 5'!D21</f>
        <v>44510</v>
      </c>
      <c r="F86" s="146">
        <f>'Section 5'!E21</f>
        <v>0.48194444444444445</v>
      </c>
      <c r="G86" s="148">
        <f t="shared" si="4"/>
        <v>44510.481944444444</v>
      </c>
      <c r="H86" s="89">
        <f>'Section 5'!F21</f>
        <v>44515</v>
      </c>
      <c r="I86" s="146">
        <f>'Section 5'!G21</f>
        <v>0.41666666666666669</v>
      </c>
      <c r="J86" s="148">
        <f t="shared" si="5"/>
        <v>44515.416666666664</v>
      </c>
      <c r="K86" s="51">
        <f>'Section 5'!H21</f>
        <v>7.6739899443471202</v>
      </c>
      <c r="L86" s="51">
        <f>'Section 5'!I21</f>
        <v>-10.9955100023434</v>
      </c>
      <c r="M86" s="45" t="str">
        <f>'Section 5'!J21</f>
        <v>&gt;40 m</v>
      </c>
      <c r="N86" s="45">
        <f>'Section 5'!K21</f>
        <v>0</v>
      </c>
      <c r="O86" s="45">
        <f>'Section 5'!L21</f>
        <v>0</v>
      </c>
      <c r="P86" s="45">
        <f>'Section 5'!M21</f>
        <v>0</v>
      </c>
      <c r="Q86" s="45" t="str">
        <f>'Section 5'!N21</f>
        <v>5-20%</v>
      </c>
      <c r="R86" s="45">
        <f>'Section 5'!O21</f>
        <v>1</v>
      </c>
      <c r="S86" s="45">
        <f>'Section 5'!P21</f>
        <v>0</v>
      </c>
      <c r="T86" s="45" t="str">
        <f>'Section 5'!Q21</f>
        <v>No</v>
      </c>
      <c r="U86" s="45" t="str">
        <f>'Section 5'!R21</f>
        <v>No</v>
      </c>
      <c r="V86" s="45" t="str">
        <f>'Section 5'!S21</f>
        <v>No</v>
      </c>
      <c r="W86" s="45" t="str">
        <f>'Section 5'!T21</f>
        <v>No</v>
      </c>
      <c r="X86" s="138" t="str">
        <f>'Section 5'!U21</f>
        <v>No comments</v>
      </c>
      <c r="Y86" s="45" t="str">
        <f>'Section 5'!V21</f>
        <v>NA</v>
      </c>
      <c r="Z86" s="45" t="str">
        <f>'Section 5'!W21</f>
        <v>NA</v>
      </c>
      <c r="AA86" s="45" t="str">
        <f>'Section 5'!X21</f>
        <v>present</v>
      </c>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194"/>
    </row>
    <row r="87" spans="1:71" s="85" customFormat="1" ht="26.1" customHeight="1" thickBot="1" x14ac:dyDescent="0.3">
      <c r="A87" s="45">
        <v>5</v>
      </c>
      <c r="B87" s="45">
        <f>'Section 5'!A22</f>
        <v>13</v>
      </c>
      <c r="C87" s="168" t="str">
        <f>'Section 5'!B22</f>
        <v>Aruna</v>
      </c>
      <c r="D87" s="150">
        <f>'Section 5'!C22</f>
        <v>80</v>
      </c>
      <c r="E87" s="175">
        <f>'Section 5'!D22</f>
        <v>44510</v>
      </c>
      <c r="F87" s="146">
        <f>'Section 5'!E22</f>
        <v>0.5</v>
      </c>
      <c r="G87" s="148">
        <f t="shared" si="4"/>
        <v>44510.5</v>
      </c>
      <c r="H87" s="89">
        <f>'Section 5'!F22</f>
        <v>44515</v>
      </c>
      <c r="I87" s="146">
        <f>'Section 5'!G22</f>
        <v>0.42569444444444443</v>
      </c>
      <c r="J87" s="148">
        <f t="shared" si="5"/>
        <v>44515.425694444442</v>
      </c>
      <c r="K87" s="51">
        <f>'Section 5'!H22</f>
        <v>7.6756465433448904</v>
      </c>
      <c r="L87" s="51">
        <f>'Section 5'!I22</f>
        <v>-10.995452409924299</v>
      </c>
      <c r="M87" s="45" t="str">
        <f>'Section 5'!J22</f>
        <v>10-20 m</v>
      </c>
      <c r="N87" s="45">
        <f>'Section 5'!K22</f>
        <v>0</v>
      </c>
      <c r="O87" s="45">
        <f>'Section 5'!L22</f>
        <v>0</v>
      </c>
      <c r="P87" s="45">
        <f>'Section 5'!M22</f>
        <v>0</v>
      </c>
      <c r="Q87" s="45" t="str">
        <f>'Section 5'!N22</f>
        <v>5-20%</v>
      </c>
      <c r="R87" s="45">
        <f>'Section 5'!O22</f>
        <v>1</v>
      </c>
      <c r="S87" s="45">
        <f>'Section 5'!P22</f>
        <v>0</v>
      </c>
      <c r="T87" s="45" t="str">
        <f>'Section 5'!Q22</f>
        <v>No</v>
      </c>
      <c r="U87" s="45" t="str">
        <f>'Section 5'!R22</f>
        <v>No</v>
      </c>
      <c r="V87" s="45" t="str">
        <f>'Section 5'!S22</f>
        <v>No</v>
      </c>
      <c r="W87" s="45" t="str">
        <f>'Section 5'!T22</f>
        <v>No</v>
      </c>
      <c r="X87" s="138" t="str">
        <f>'Section 5'!U22</f>
        <v>No comments</v>
      </c>
      <c r="Y87" s="45" t="str">
        <f>'Section 5'!V22</f>
        <v>NA</v>
      </c>
      <c r="Z87" s="45" t="str">
        <f>'Section 5'!W22</f>
        <v>NA</v>
      </c>
      <c r="AA87" s="45" t="str">
        <f>'Section 5'!X22</f>
        <v>present</v>
      </c>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194"/>
    </row>
    <row r="88" spans="1:71" s="85" customFormat="1" ht="26.1" customHeight="1" thickBot="1" x14ac:dyDescent="0.3">
      <c r="A88" s="45">
        <v>5</v>
      </c>
      <c r="B88" s="45">
        <f>'Section 5'!A23</f>
        <v>14</v>
      </c>
      <c r="C88" s="168" t="str">
        <f>'Section 5'!B23</f>
        <v>Aruna</v>
      </c>
      <c r="D88" s="150">
        <f>'Section 5'!C23</f>
        <v>101</v>
      </c>
      <c r="E88" s="175">
        <f>'Section 5'!D23</f>
        <v>44510</v>
      </c>
      <c r="F88" s="146">
        <f>'Section 5'!E23</f>
        <v>0.58333333333333337</v>
      </c>
      <c r="G88" s="148">
        <f t="shared" si="4"/>
        <v>44510.583333333336</v>
      </c>
      <c r="H88" s="89">
        <f>'Section 5'!F23</f>
        <v>44515</v>
      </c>
      <c r="I88" s="146">
        <f>'Section 5'!G23</f>
        <v>0.48402777777777778</v>
      </c>
      <c r="J88" s="148">
        <f t="shared" si="5"/>
        <v>44515.484027777777</v>
      </c>
      <c r="K88" s="51">
        <f>'Section 5'!H23</f>
        <v>7.6817533574850003</v>
      </c>
      <c r="L88" s="51">
        <f>'Section 5'!I23</f>
        <v>-10.996042658866701</v>
      </c>
      <c r="M88" s="45" t="str">
        <f>'Section 5'!J23</f>
        <v>30-40 m</v>
      </c>
      <c r="N88" s="45">
        <f>'Section 5'!K23</f>
        <v>0</v>
      </c>
      <c r="O88" s="45">
        <f>'Section 5'!L23</f>
        <v>0</v>
      </c>
      <c r="P88" s="45">
        <f>'Section 5'!M23</f>
        <v>0</v>
      </c>
      <c r="Q88" s="45">
        <f>'Section 5'!N23</f>
        <v>0</v>
      </c>
      <c r="R88" s="45">
        <f>'Section 5'!O23</f>
        <v>1</v>
      </c>
      <c r="S88" s="45">
        <f>'Section 5'!P23</f>
        <v>0</v>
      </c>
      <c r="T88" s="45" t="str">
        <f>'Section 5'!Q23</f>
        <v>No</v>
      </c>
      <c r="U88" s="45" t="str">
        <f>'Section 5'!R23</f>
        <v>No</v>
      </c>
      <c r="V88" s="45" t="str">
        <f>'Section 5'!S23</f>
        <v>Yes</v>
      </c>
      <c r="W88" s="45" t="str">
        <f>'Section 5'!T23</f>
        <v>No</v>
      </c>
      <c r="X88" s="138" t="str">
        <f>'Section 5'!U23</f>
        <v>Close to a stream</v>
      </c>
      <c r="Y88" s="45" t="str">
        <f>'Section 5'!V23</f>
        <v>NA</v>
      </c>
      <c r="Z88" s="45" t="str">
        <f>'Section 5'!W23</f>
        <v>NA</v>
      </c>
      <c r="AA88" s="45" t="str">
        <f>'Section 5'!X23</f>
        <v>present</v>
      </c>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194"/>
    </row>
    <row r="89" spans="1:71" s="85" customFormat="1" ht="26.1" customHeight="1" thickBot="1" x14ac:dyDescent="0.3">
      <c r="A89" s="45">
        <v>5</v>
      </c>
      <c r="B89" s="45">
        <f>'Section 5'!A24</f>
        <v>15</v>
      </c>
      <c r="C89" s="168" t="str">
        <f>'Section 5'!B24</f>
        <v>Aruna</v>
      </c>
      <c r="D89" s="150">
        <f>'Section 5'!C24</f>
        <v>102</v>
      </c>
      <c r="E89" s="175">
        <f>'Section 5'!D24</f>
        <v>44510</v>
      </c>
      <c r="F89" s="146">
        <f>'Section 5'!E24</f>
        <v>0.61388888888888882</v>
      </c>
      <c r="G89" s="148">
        <f t="shared" si="4"/>
        <v>44510.613888888889</v>
      </c>
      <c r="H89" s="89">
        <f>'Section 5'!F24</f>
        <v>44515</v>
      </c>
      <c r="I89" s="146">
        <f>'Section 5'!G24</f>
        <v>0.4909722222222222</v>
      </c>
      <c r="J89" s="148">
        <f t="shared" si="5"/>
        <v>44515.490972222222</v>
      </c>
      <c r="K89" s="51">
        <f>'Section 5'!H24</f>
        <v>7.6794122613991904</v>
      </c>
      <c r="L89" s="51">
        <f>'Section 5'!I24</f>
        <v>-10.9982921267989</v>
      </c>
      <c r="M89" s="45" t="str">
        <f>'Section 5'!J24</f>
        <v>20-30 m</v>
      </c>
      <c r="N89" s="45" t="str">
        <f>'Section 5'!K24</f>
        <v>&lt;5%</v>
      </c>
      <c r="O89" s="45">
        <f>'Section 5'!L24</f>
        <v>0</v>
      </c>
      <c r="P89" s="45">
        <f>'Section 5'!M24</f>
        <v>0</v>
      </c>
      <c r="Q89" s="45" t="str">
        <f>'Section 5'!N24</f>
        <v>&lt;5%</v>
      </c>
      <c r="R89" s="45">
        <f>'Section 5'!O24</f>
        <v>1</v>
      </c>
      <c r="S89" s="45">
        <f>'Section 5'!P24</f>
        <v>0</v>
      </c>
      <c r="T89" s="45" t="str">
        <f>'Section 5'!Q24</f>
        <v>No</v>
      </c>
      <c r="U89" s="45" t="str">
        <f>'Section 5'!R24</f>
        <v>No</v>
      </c>
      <c r="V89" s="45" t="str">
        <f>'Section 5'!S24</f>
        <v>No</v>
      </c>
      <c r="W89" s="45" t="str">
        <f>'Section 5'!T24</f>
        <v>No</v>
      </c>
      <c r="X89" s="138" t="str">
        <f>'Section 5'!U24</f>
        <v>No comments</v>
      </c>
      <c r="Y89" s="45" t="str">
        <f>'Section 5'!V24</f>
        <v>NA</v>
      </c>
      <c r="Z89" s="45" t="str">
        <f>'Section 5'!W24</f>
        <v>NA</v>
      </c>
      <c r="AA89" s="45" t="str">
        <f>'Section 5'!X24</f>
        <v>present</v>
      </c>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194"/>
    </row>
    <row r="90" spans="1:71" s="85" customFormat="1" ht="26.1" customHeight="1" thickBot="1" x14ac:dyDescent="0.3">
      <c r="A90" s="45">
        <v>5</v>
      </c>
      <c r="B90" s="45">
        <f>'Section 5'!A25</f>
        <v>16</v>
      </c>
      <c r="C90" s="168" t="str">
        <f>'Section 5'!B25</f>
        <v>Sulaiman</v>
      </c>
      <c r="D90" s="150">
        <f>'Section 5'!C25</f>
        <v>103</v>
      </c>
      <c r="E90" s="175">
        <f>'Section 5'!D25</f>
        <v>44510</v>
      </c>
      <c r="F90" s="146">
        <f>'Section 5'!E25</f>
        <v>0.60416666666666663</v>
      </c>
      <c r="G90" s="148">
        <f t="shared" si="4"/>
        <v>44510.604166666664</v>
      </c>
      <c r="H90" s="89">
        <f>'Section 5'!F25</f>
        <v>44515</v>
      </c>
      <c r="I90" s="146">
        <f>'Section 5'!G25</f>
        <v>0.48819444444444443</v>
      </c>
      <c r="J90" s="148">
        <f t="shared" si="5"/>
        <v>44515.488194444442</v>
      </c>
      <c r="K90" s="51">
        <f>'Section 5'!H25</f>
        <v>7.6810103741476299</v>
      </c>
      <c r="L90" s="51">
        <f>'Section 5'!I25</f>
        <v>-11.0002255126113</v>
      </c>
      <c r="M90" s="45" t="str">
        <f>'Section 5'!J25</f>
        <v>20-30 m</v>
      </c>
      <c r="N90" s="45" t="str">
        <f>'Section 5'!K25</f>
        <v>&lt;5%</v>
      </c>
      <c r="O90" s="45">
        <f>'Section 5'!L25</f>
        <v>0</v>
      </c>
      <c r="P90" s="45">
        <f>'Section 5'!M25</f>
        <v>0</v>
      </c>
      <c r="Q90" s="45">
        <f>'Section 5'!N25</f>
        <v>0</v>
      </c>
      <c r="R90" s="45">
        <f>'Section 5'!O25</f>
        <v>0.95</v>
      </c>
      <c r="S90" s="45">
        <f>'Section 5'!P25</f>
        <v>0</v>
      </c>
      <c r="T90" s="45" t="str">
        <f>'Section 5'!Q25</f>
        <v>No</v>
      </c>
      <c r="U90" s="45" t="str">
        <f>'Section 5'!R25</f>
        <v>No</v>
      </c>
      <c r="V90" s="45" t="str">
        <f>'Section 5'!S25</f>
        <v>No</v>
      </c>
      <c r="W90" s="45" t="str">
        <f>'Section 5'!T25</f>
        <v>Yes</v>
      </c>
      <c r="X90" s="138" t="str">
        <f>'Section 5'!U25</f>
        <v>20 m from river</v>
      </c>
      <c r="Y90" s="45" t="str">
        <f>'Section 5'!V25</f>
        <v>NA</v>
      </c>
      <c r="Z90" s="45" t="str">
        <f>'Section 5'!W25</f>
        <v>NA</v>
      </c>
      <c r="AA90" s="45" t="str">
        <f>'Section 5'!X25</f>
        <v>present</v>
      </c>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194"/>
    </row>
    <row r="91" spans="1:71" s="85" customFormat="1" ht="26.1" customHeight="1" thickBot="1" x14ac:dyDescent="0.3">
      <c r="A91" s="45">
        <v>5</v>
      </c>
      <c r="B91" s="45">
        <f>'Section 5'!A26</f>
        <v>17</v>
      </c>
      <c r="C91" s="168" t="str">
        <f>'Section 5'!B26</f>
        <v>Sagara</v>
      </c>
      <c r="D91" s="150">
        <f>'Section 5'!C26</f>
        <v>110</v>
      </c>
      <c r="E91" s="175">
        <f>'Section 5'!D26</f>
        <v>44510</v>
      </c>
      <c r="F91" s="146">
        <f>'Section 5'!E26</f>
        <v>0.43194444444444446</v>
      </c>
      <c r="G91" s="148">
        <f t="shared" si="4"/>
        <v>44510.431944444441</v>
      </c>
      <c r="H91" s="89">
        <f>'Section 5'!F26</f>
        <v>44515</v>
      </c>
      <c r="I91" s="146">
        <f>'Section 5'!G26</f>
        <v>0.53472222222222221</v>
      </c>
      <c r="J91" s="148">
        <f t="shared" si="5"/>
        <v>44515.534722222219</v>
      </c>
      <c r="K91" s="51">
        <f>'Section 5'!H26</f>
        <v>7.6977015887768196</v>
      </c>
      <c r="L91" s="51">
        <f>'Section 5'!I26</f>
        <v>-11.0027039420478</v>
      </c>
      <c r="M91" s="45" t="str">
        <f>'Section 5'!J26</f>
        <v>1-2 m</v>
      </c>
      <c r="N91" s="45">
        <f>'Section 5'!K26</f>
        <v>0</v>
      </c>
      <c r="O91" s="45">
        <f>'Section 5'!L26</f>
        <v>0</v>
      </c>
      <c r="P91" s="45">
        <f>'Section 5'!M26</f>
        <v>0</v>
      </c>
      <c r="Q91" s="45">
        <f>'Section 5'!N26</f>
        <v>0</v>
      </c>
      <c r="R91" s="45">
        <f>'Section 5'!O26</f>
        <v>0</v>
      </c>
      <c r="S91" s="45">
        <f>'Section 5'!P26</f>
        <v>100</v>
      </c>
      <c r="T91" s="45" t="str">
        <f>'Section 5'!Q26</f>
        <v>No</v>
      </c>
      <c r="U91" s="45" t="str">
        <f>'Section 5'!R26</f>
        <v>No</v>
      </c>
      <c r="V91" s="45" t="str">
        <f>'Section 5'!S26</f>
        <v>No</v>
      </c>
      <c r="W91" s="45" t="str">
        <f>'Section 5'!T26</f>
        <v>Yes</v>
      </c>
      <c r="X91" s="138" t="str">
        <f>'Section 5'!U26</f>
        <v>Abandoned agriculture plot</v>
      </c>
      <c r="Y91" s="45" t="str">
        <f>'Section 5'!V26</f>
        <v>NA</v>
      </c>
      <c r="Z91" s="45" t="str">
        <f>'Section 5'!W26</f>
        <v>NA</v>
      </c>
      <c r="AA91" s="45" t="str">
        <f>'Section 5'!X26</f>
        <v>present</v>
      </c>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194"/>
    </row>
    <row r="92" spans="1:71" s="85" customFormat="1" ht="26.1" customHeight="1" thickBot="1" x14ac:dyDescent="0.3">
      <c r="A92" s="45">
        <v>5</v>
      </c>
      <c r="B92" s="45">
        <f>'Section 5'!A27</f>
        <v>18</v>
      </c>
      <c r="C92" s="168" t="str">
        <f>'Section 5'!B27</f>
        <v>Sagara</v>
      </c>
      <c r="D92" s="150">
        <f>'Section 5'!C27</f>
        <v>90</v>
      </c>
      <c r="E92" s="175">
        <f>'Section 5'!D27</f>
        <v>44510</v>
      </c>
      <c r="F92" s="146">
        <f>'Section 5'!E27</f>
        <v>0.47291666666666665</v>
      </c>
      <c r="G92" s="148">
        <f t="shared" si="4"/>
        <v>44510.472916666666</v>
      </c>
      <c r="H92" s="89">
        <f>'Section 5'!F27</f>
        <v>44515</v>
      </c>
      <c r="I92" s="146">
        <f>'Section 5'!G27</f>
        <v>0.51874999999999993</v>
      </c>
      <c r="J92" s="148">
        <f t="shared" si="5"/>
        <v>44515.518750000003</v>
      </c>
      <c r="K92" s="51">
        <f>'Section 5'!H27</f>
        <v>7.6972640301734598</v>
      </c>
      <c r="L92" s="51">
        <f>'Section 5'!I27</f>
        <v>-10.9986757385025</v>
      </c>
      <c r="M92" s="45" t="str">
        <f>'Section 5'!J27</f>
        <v>10-20 m</v>
      </c>
      <c r="N92" s="45">
        <f>'Section 5'!K27</f>
        <v>0</v>
      </c>
      <c r="O92" s="45" t="str">
        <f>'Section 5'!L27</f>
        <v>5-20%</v>
      </c>
      <c r="P92" s="45">
        <f>'Section 5'!M27</f>
        <v>0</v>
      </c>
      <c r="Q92" s="45" t="str">
        <f>'Section 5'!N27</f>
        <v>&lt;5%</v>
      </c>
      <c r="R92" s="45" t="str">
        <f>'Section 5'!O27</f>
        <v>&gt;60%</v>
      </c>
      <c r="S92" s="45">
        <f>'Section 5'!P27</f>
        <v>0</v>
      </c>
      <c r="T92" s="45" t="str">
        <f>'Section 5'!Q27</f>
        <v>No</v>
      </c>
      <c r="U92" s="45" t="str">
        <f>'Section 5'!R27</f>
        <v>No</v>
      </c>
      <c r="V92" s="45" t="str">
        <f>'Section 5'!S27</f>
        <v>No</v>
      </c>
      <c r="W92" s="45" t="str">
        <f>'Section 5'!T27</f>
        <v>No</v>
      </c>
      <c r="X92" s="138" t="str">
        <f>'Section 5'!U27</f>
        <v>Disturbed forest</v>
      </c>
      <c r="Y92" s="45" t="str">
        <f>'Section 5'!V27</f>
        <v>NA</v>
      </c>
      <c r="Z92" s="45" t="str">
        <f>'Section 5'!W27</f>
        <v>NA</v>
      </c>
      <c r="AA92" s="45" t="str">
        <f>'Section 5'!X27</f>
        <v>present</v>
      </c>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194"/>
    </row>
    <row r="93" spans="1:71" s="85" customFormat="1" ht="26.1" customHeight="1" thickBot="1" x14ac:dyDescent="0.3">
      <c r="A93" s="45">
        <v>5</v>
      </c>
      <c r="B93" s="45">
        <f>'Section 5'!A28</f>
        <v>19</v>
      </c>
      <c r="C93" s="168" t="str">
        <f>'Section 5'!B28</f>
        <v>Sagara</v>
      </c>
      <c r="D93" s="150">
        <f>'Section 5'!C28</f>
        <v>89</v>
      </c>
      <c r="E93" s="175">
        <f>'Section 5'!D28</f>
        <v>44510</v>
      </c>
      <c r="F93" s="146">
        <f>'Section 5'!E28</f>
        <v>0.4916666666666667</v>
      </c>
      <c r="G93" s="148">
        <f t="shared" si="4"/>
        <v>44510.491666666669</v>
      </c>
      <c r="H93" s="89">
        <f>'Section 5'!F28</f>
        <v>44515</v>
      </c>
      <c r="I93" s="146">
        <f>'Section 5'!G28</f>
        <v>0.50277777777777777</v>
      </c>
      <c r="J93" s="148">
        <f t="shared" si="5"/>
        <v>44515.50277777778</v>
      </c>
      <c r="K93" s="51">
        <f>'Section 5'!H28</f>
        <v>7.6977384615946596</v>
      </c>
      <c r="L93" s="51">
        <f>'Section 5'!I28</f>
        <v>-10.9980104027441</v>
      </c>
      <c r="M93" s="45" t="str">
        <f>'Section 5'!J28</f>
        <v>10-20 m</v>
      </c>
      <c r="N93" s="45">
        <f>'Section 5'!K28</f>
        <v>0</v>
      </c>
      <c r="O93" s="45" t="str">
        <f>'Section 5'!L28</f>
        <v>&lt;5%</v>
      </c>
      <c r="P93" s="45">
        <f>'Section 5'!M28</f>
        <v>0</v>
      </c>
      <c r="Q93" s="45" t="str">
        <f>'Section 5'!N28</f>
        <v>10-20%</v>
      </c>
      <c r="R93" s="45" t="str">
        <f>'Section 5'!O28</f>
        <v>&gt;60%</v>
      </c>
      <c r="S93" s="45">
        <f>'Section 5'!P28</f>
        <v>0</v>
      </c>
      <c r="T93" s="45" t="str">
        <f>'Section 5'!Q28</f>
        <v>No</v>
      </c>
      <c r="U93" s="45" t="str">
        <f>'Section 5'!R28</f>
        <v>No</v>
      </c>
      <c r="V93" s="45" t="str">
        <f>'Section 5'!S28</f>
        <v>No</v>
      </c>
      <c r="W93" s="45" t="str">
        <f>'Section 5'!T28</f>
        <v>No</v>
      </c>
      <c r="X93" s="138" t="str">
        <f>'Section 5'!U28</f>
        <v>Disturbed forest</v>
      </c>
      <c r="Y93" s="45" t="str">
        <f>'Section 5'!V28</f>
        <v>NA</v>
      </c>
      <c r="Z93" s="45" t="str">
        <f>'Section 5'!W28</f>
        <v>NA</v>
      </c>
      <c r="AA93" s="45" t="str">
        <f>'Section 5'!X28</f>
        <v>present</v>
      </c>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194"/>
    </row>
    <row r="94" spans="1:71" s="85" customFormat="1" ht="26.1" customHeight="1" thickBot="1" x14ac:dyDescent="0.3">
      <c r="A94" s="45">
        <v>5</v>
      </c>
      <c r="B94" s="45">
        <f>'Section 5'!A29</f>
        <v>20</v>
      </c>
      <c r="C94" s="168" t="str">
        <f>'Section 5'!B29</f>
        <v>Sagara</v>
      </c>
      <c r="D94" s="150">
        <f>'Section 5'!C29</f>
        <v>87</v>
      </c>
      <c r="E94" s="175">
        <f>'Section 5'!D29</f>
        <v>44510</v>
      </c>
      <c r="F94" s="146">
        <f>'Section 5'!E29</f>
        <v>0.54652777777777783</v>
      </c>
      <c r="G94" s="148">
        <f t="shared" si="4"/>
        <v>44510.546527777777</v>
      </c>
      <c r="H94" s="89">
        <f>'Section 5'!F29</f>
        <v>44515</v>
      </c>
      <c r="I94" s="146">
        <f>'Section 5'!G29</f>
        <v>0.4770833333333333</v>
      </c>
      <c r="J94" s="148">
        <f t="shared" si="5"/>
        <v>44515.477083333331</v>
      </c>
      <c r="K94" s="51">
        <f>'Section 5'!H29</f>
        <v>7.70022566878602</v>
      </c>
      <c r="L94" s="51">
        <f>'Section 5'!I29</f>
        <v>-10.991705593906</v>
      </c>
      <c r="M94" s="45" t="str">
        <f>'Section 5'!J29</f>
        <v>20-30 m</v>
      </c>
      <c r="N94" s="45">
        <f>'Section 5'!K29</f>
        <v>0</v>
      </c>
      <c r="O94" s="45">
        <f>'Section 5'!L29</f>
        <v>0</v>
      </c>
      <c r="P94" s="45">
        <f>'Section 5'!M29</f>
        <v>0</v>
      </c>
      <c r="Q94" s="45" t="str">
        <f>'Section 5'!N29</f>
        <v>&lt;5%</v>
      </c>
      <c r="R94" s="45" t="str">
        <f>'Section 5'!O29</f>
        <v>&gt;60%</v>
      </c>
      <c r="S94" s="45">
        <f>'Section 5'!P29</f>
        <v>0</v>
      </c>
      <c r="T94" s="45" t="str">
        <f>'Section 5'!Q29</f>
        <v>No</v>
      </c>
      <c r="U94" s="45" t="str">
        <f>'Section 5'!R29</f>
        <v>No</v>
      </c>
      <c r="V94" s="45" t="str">
        <f>'Section 5'!S29</f>
        <v>No</v>
      </c>
      <c r="W94" s="45" t="str">
        <f>'Section 5'!T29</f>
        <v>No</v>
      </c>
      <c r="X94" s="138" t="str">
        <f>'Section 5'!U29</f>
        <v>next to upload rice farm</v>
      </c>
      <c r="Y94" s="45" t="str">
        <f>'Section 5'!V29</f>
        <v>NA</v>
      </c>
      <c r="Z94" s="45" t="str">
        <f>'Section 5'!W29</f>
        <v>NA</v>
      </c>
      <c r="AA94" s="45" t="str">
        <f>'Section 5'!X29</f>
        <v>present</v>
      </c>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194"/>
    </row>
    <row r="95" spans="1:71" s="85" customFormat="1" ht="26.1" customHeight="1" thickBot="1" x14ac:dyDescent="0.3">
      <c r="A95" s="45">
        <v>5</v>
      </c>
      <c r="B95" s="45">
        <f>'Section 5'!A30</f>
        <v>21</v>
      </c>
      <c r="C95" s="168" t="str">
        <f>'Section 5'!B30</f>
        <v>Sagara</v>
      </c>
      <c r="D95" s="150">
        <f>'Section 5'!C30</f>
        <v>86</v>
      </c>
      <c r="E95" s="175">
        <f>'Section 5'!D30</f>
        <v>44510</v>
      </c>
      <c r="F95" s="146">
        <f>'Section 5'!E30</f>
        <v>0.57708333333333328</v>
      </c>
      <c r="G95" s="148">
        <f t="shared" si="4"/>
        <v>44510.57708333333</v>
      </c>
      <c r="H95" s="89">
        <f>'Section 5'!F30</f>
        <v>44515</v>
      </c>
      <c r="I95" s="146">
        <f>'Section 5'!G30</f>
        <v>0.46388888888888885</v>
      </c>
      <c r="J95" s="148">
        <f t="shared" si="5"/>
        <v>44515.463888888888</v>
      </c>
      <c r="K95" s="51">
        <f>'Section 5'!H30</f>
        <v>7.7005656626122096</v>
      </c>
      <c r="L95" s="51">
        <f>'Section 5'!I30</f>
        <v>-10.9893310325158</v>
      </c>
      <c r="M95" s="45" t="str">
        <f>'Section 5'!J30</f>
        <v>20-30 m</v>
      </c>
      <c r="N95" s="45">
        <f>'Section 5'!K30</f>
        <v>0</v>
      </c>
      <c r="O95" s="45">
        <f>'Section 5'!L30</f>
        <v>0</v>
      </c>
      <c r="P95" s="45">
        <f>'Section 5'!M30</f>
        <v>0</v>
      </c>
      <c r="Q95" s="45" t="str">
        <f>'Section 5'!N30</f>
        <v>&lt;5%</v>
      </c>
      <c r="R95" s="45" t="str">
        <f>'Section 5'!O30</f>
        <v>&gt;60%</v>
      </c>
      <c r="S95" s="45">
        <f>'Section 5'!P30</f>
        <v>0</v>
      </c>
      <c r="T95" s="45" t="str">
        <f>'Section 5'!Q30</f>
        <v>No</v>
      </c>
      <c r="U95" s="45" t="str">
        <f>'Section 5'!R30</f>
        <v>No</v>
      </c>
      <c r="V95" s="45" t="str">
        <f>'Section 5'!S30</f>
        <v>No</v>
      </c>
      <c r="W95" s="45" t="str">
        <f>'Section 5'!T30</f>
        <v>No</v>
      </c>
      <c r="X95" s="138" t="str">
        <f>'Section 5'!U30</f>
        <v>Next to a trail</v>
      </c>
      <c r="Y95" s="45" t="str">
        <f>'Section 5'!V30</f>
        <v>NA</v>
      </c>
      <c r="Z95" s="45" t="str">
        <f>'Section 5'!W30</f>
        <v>NA</v>
      </c>
      <c r="AA95" s="45" t="str">
        <f>'Section 5'!X30</f>
        <v>present</v>
      </c>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194"/>
    </row>
    <row r="96" spans="1:71" s="85" customFormat="1" ht="26.1" customHeight="1" thickBot="1" x14ac:dyDescent="0.3">
      <c r="A96" s="45">
        <v>5</v>
      </c>
      <c r="B96" s="45">
        <f>'Section 5'!A31</f>
        <v>22</v>
      </c>
      <c r="C96" s="168" t="str">
        <f>'Section 5'!B31</f>
        <v>Sagara</v>
      </c>
      <c r="D96" s="150">
        <f>'Section 5'!C31</f>
        <v>88</v>
      </c>
      <c r="E96" s="175">
        <f>'Section 5'!D31</f>
        <v>44510</v>
      </c>
      <c r="F96" s="146">
        <f>'Section 5'!E31</f>
        <v>0.59236111111111112</v>
      </c>
      <c r="G96" s="148">
        <f t="shared" si="4"/>
        <v>44510.592361111114</v>
      </c>
      <c r="H96" s="89">
        <f>'Section 5'!F31</f>
        <v>44515</v>
      </c>
      <c r="I96" s="146">
        <f>'Section 5'!G31</f>
        <v>0.45763888888888887</v>
      </c>
      <c r="J96" s="148">
        <f t="shared" si="5"/>
        <v>44515.457638888889</v>
      </c>
      <c r="K96" s="51">
        <f>'Section 5'!H31</f>
        <v>7.7016647278004697</v>
      </c>
      <c r="L96" s="51">
        <f>'Section 5'!I31</f>
        <v>-10.9889631957638</v>
      </c>
      <c r="M96" s="45" t="str">
        <f>'Section 5'!J31</f>
        <v>20-30 m</v>
      </c>
      <c r="N96" s="45">
        <f>'Section 5'!K31</f>
        <v>0</v>
      </c>
      <c r="O96" s="45">
        <f>'Section 5'!L31</f>
        <v>0</v>
      </c>
      <c r="P96" s="45">
        <f>'Section 5'!M31</f>
        <v>0</v>
      </c>
      <c r="Q96" s="45" t="str">
        <f>'Section 5'!N31</f>
        <v>&lt;5%</v>
      </c>
      <c r="R96" s="45" t="str">
        <f>'Section 5'!O31</f>
        <v>&gt;60%</v>
      </c>
      <c r="S96" s="45">
        <f>'Section 5'!P31</f>
        <v>0</v>
      </c>
      <c r="T96" s="45" t="str">
        <f>'Section 5'!Q31</f>
        <v>No</v>
      </c>
      <c r="U96" s="45" t="str">
        <f>'Section 5'!R31</f>
        <v>No</v>
      </c>
      <c r="V96" s="45" t="str">
        <f>'Section 5'!S31</f>
        <v>No</v>
      </c>
      <c r="W96" s="45" t="str">
        <f>'Section 5'!T31</f>
        <v>No</v>
      </c>
      <c r="X96" s="138">
        <f>'Section 5'!U31</f>
        <v>0</v>
      </c>
      <c r="Y96" s="45" t="str">
        <f>'Section 5'!V31</f>
        <v>NA</v>
      </c>
      <c r="Z96" s="45" t="str">
        <f>'Section 5'!W31</f>
        <v>NA</v>
      </c>
      <c r="AA96" s="45" t="str">
        <f>'Section 5'!X31</f>
        <v>present</v>
      </c>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194"/>
    </row>
    <row r="97" spans="1:71" s="85" customFormat="1" ht="26.1" customHeight="1" thickBot="1" x14ac:dyDescent="0.3">
      <c r="A97" s="45">
        <v>5</v>
      </c>
      <c r="B97" s="45">
        <f>'Section 5'!A32</f>
        <v>23</v>
      </c>
      <c r="C97" s="168" t="str">
        <f>'Section 5'!B32</f>
        <v>Sagara</v>
      </c>
      <c r="D97" s="150">
        <f>'Section 5'!C32</f>
        <v>85</v>
      </c>
      <c r="E97" s="175">
        <f>'Section 5'!D32</f>
        <v>44510</v>
      </c>
      <c r="F97" s="146">
        <f>'Section 5'!E32</f>
        <v>0.61249999999999993</v>
      </c>
      <c r="G97" s="148">
        <f t="shared" si="4"/>
        <v>44510.612500000003</v>
      </c>
      <c r="H97" s="89">
        <f>'Section 5'!F32</f>
        <v>44515</v>
      </c>
      <c r="I97" s="146">
        <f>'Section 5'!G32</f>
        <v>0.44791666666666669</v>
      </c>
      <c r="J97" s="148">
        <f t="shared" si="5"/>
        <v>44515.447916666664</v>
      </c>
      <c r="K97" s="51">
        <f>'Section 5'!H32</f>
        <v>7.6999609394816</v>
      </c>
      <c r="L97" s="51">
        <f>'Section 5'!I32</f>
        <v>-10.988076524477099</v>
      </c>
      <c r="M97" s="45" t="str">
        <f>'Section 5'!J32</f>
        <v>5-10 m</v>
      </c>
      <c r="N97" s="45">
        <f>'Section 5'!K32</f>
        <v>0</v>
      </c>
      <c r="O97" s="45">
        <f>'Section 5'!L32</f>
        <v>0</v>
      </c>
      <c r="P97" s="45">
        <f>'Section 5'!M32</f>
        <v>0</v>
      </c>
      <c r="Q97" s="45">
        <f>'Section 5'!N32</f>
        <v>0</v>
      </c>
      <c r="R97" s="45" t="str">
        <f>'Section 5'!O32</f>
        <v>&gt;60%</v>
      </c>
      <c r="S97" s="45">
        <f>'Section 5'!P32</f>
        <v>0</v>
      </c>
      <c r="T97" s="45" t="str">
        <f>'Section 5'!Q32</f>
        <v>No</v>
      </c>
      <c r="U97" s="45" t="str">
        <f>'Section 5'!R32</f>
        <v>No</v>
      </c>
      <c r="V97" s="45" t="str">
        <f>'Section 5'!S32</f>
        <v>No</v>
      </c>
      <c r="W97" s="45" t="str">
        <f>'Section 5'!T32</f>
        <v>No</v>
      </c>
      <c r="X97" s="138" t="str">
        <f>'Section 5'!U32</f>
        <v>Natural Raffia palm</v>
      </c>
      <c r="Y97" s="45" t="str">
        <f>'Section 5'!V32</f>
        <v>NA</v>
      </c>
      <c r="Z97" s="45" t="str">
        <f>'Section 5'!W32</f>
        <v>NA</v>
      </c>
      <c r="AA97" s="45" t="str">
        <f>'Section 5'!X32</f>
        <v>present</v>
      </c>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194"/>
    </row>
    <row r="98" spans="1:71" s="85" customFormat="1" ht="26.1" customHeight="1" thickBot="1" x14ac:dyDescent="0.3">
      <c r="A98" s="45">
        <v>5</v>
      </c>
      <c r="B98" s="45">
        <f>'Section 5'!A10</f>
        <v>24</v>
      </c>
      <c r="C98" s="168" t="str">
        <f>'Section 5'!B10</f>
        <v>Sagara</v>
      </c>
      <c r="D98" s="150" t="str">
        <f>'Section 5'!C10</f>
        <v>71 new</v>
      </c>
      <c r="E98" s="175">
        <f>'Section 5'!D10</f>
        <v>44510</v>
      </c>
      <c r="F98" s="146">
        <f>'Section 5'!E10</f>
        <v>0.67361111111111116</v>
      </c>
      <c r="G98" s="148">
        <f t="shared" ref="G98:G113" si="6">E98+F98</f>
        <v>44510.673611111109</v>
      </c>
      <c r="H98" s="89">
        <f>'Section 5'!F10</f>
        <v>44515</v>
      </c>
      <c r="I98" s="146">
        <f>'Section 5'!G10</f>
        <v>0.42152777777777778</v>
      </c>
      <c r="J98" s="148">
        <f t="shared" ref="J98:J114" si="7">H98+I98</f>
        <v>44515.421527777777</v>
      </c>
      <c r="K98" s="51">
        <f>'Section 5'!H10</f>
        <v>7.698481871804475</v>
      </c>
      <c r="L98" s="51">
        <f>'Section 5'!I10</f>
        <v>-10.983988521296077</v>
      </c>
      <c r="M98" s="45" t="str">
        <f>'Section 5'!J10</f>
        <v>1-2 m</v>
      </c>
      <c r="N98" s="45">
        <f>'Section 5'!K10</f>
        <v>0</v>
      </c>
      <c r="O98" s="45">
        <f>'Section 5'!L10</f>
        <v>0</v>
      </c>
      <c r="P98" s="45">
        <f>'Section 5'!M10</f>
        <v>0</v>
      </c>
      <c r="Q98" s="45">
        <f>'Section 5'!N10</f>
        <v>0</v>
      </c>
      <c r="R98" s="45" t="str">
        <f>'Section 5'!O10</f>
        <v>&lt;5%</v>
      </c>
      <c r="S98" s="45" t="str">
        <f>'Section 5'!P10</f>
        <v>&gt;60%</v>
      </c>
      <c r="T98" s="45" t="str">
        <f>'Section 5'!Q10</f>
        <v>Yes</v>
      </c>
      <c r="U98" s="45" t="str">
        <f>'Section 5'!R10</f>
        <v>Yes</v>
      </c>
      <c r="V98" s="45" t="str">
        <f>'Section 5'!S10</f>
        <v>Yes</v>
      </c>
      <c r="W98" s="45" t="str">
        <f>'Section 5'!T10</f>
        <v>No</v>
      </c>
      <c r="X98" s="138" t="str">
        <f>'Section 5'!U10</f>
        <v>69, 70 and 71 changed due to new highland rice farm. No real forest around. Traps placed in the highland rice plantation, 29N 0281166, 851473</v>
      </c>
      <c r="Y98" s="45" t="str">
        <f>'Section 5'!V10</f>
        <v>NA</v>
      </c>
      <c r="Z98" s="45" t="str">
        <f>'Section 5'!W10</f>
        <v>NA</v>
      </c>
      <c r="AA98" s="45" t="str">
        <f>'Section 5'!X10</f>
        <v>present</v>
      </c>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194"/>
    </row>
    <row r="99" spans="1:71" s="85" customFormat="1" ht="26.1" customHeight="1" thickBot="1" x14ac:dyDescent="0.3">
      <c r="A99" s="45">
        <v>5</v>
      </c>
      <c r="B99" s="45">
        <f>'Section 5'!A11</f>
        <v>25</v>
      </c>
      <c r="C99" s="168" t="str">
        <f>'Section 5'!B11</f>
        <v>Sagara</v>
      </c>
      <c r="D99" s="150" t="str">
        <f>'Section 5'!C11</f>
        <v>70 new</v>
      </c>
      <c r="E99" s="175">
        <f>'Section 5'!D11</f>
        <v>44510</v>
      </c>
      <c r="F99" s="146">
        <f>'Section 5'!E11</f>
        <v>0.68888888888888899</v>
      </c>
      <c r="G99" s="148">
        <f t="shared" si="6"/>
        <v>44510.688888888886</v>
      </c>
      <c r="H99" s="89">
        <f>'Section 5'!F11</f>
        <v>44515</v>
      </c>
      <c r="I99" s="146">
        <f>'Section 5'!G11</f>
        <v>0.4152777777777778</v>
      </c>
      <c r="J99" s="148">
        <f t="shared" si="7"/>
        <v>44515.415277777778</v>
      </c>
      <c r="K99" s="51">
        <f>'Section 5'!H11</f>
        <v>7.6966799999999997</v>
      </c>
      <c r="L99" s="51">
        <f>'Section 5'!I11</f>
        <v>-10.98296</v>
      </c>
      <c r="M99" s="45" t="str">
        <f>'Section 5'!J11</f>
        <v>2-5 m</v>
      </c>
      <c r="N99" s="45">
        <f>'Section 5'!K11</f>
        <v>0</v>
      </c>
      <c r="O99" s="45">
        <f>'Section 5'!L11</f>
        <v>0</v>
      </c>
      <c r="P99" s="45">
        <f>'Section 5'!M11</f>
        <v>0</v>
      </c>
      <c r="Q99" s="45">
        <f>'Section 5'!N11</f>
        <v>0</v>
      </c>
      <c r="R99" s="45">
        <f>'Section 5'!O11</f>
        <v>0</v>
      </c>
      <c r="S99" s="45" t="str">
        <f>'Section 5'!P11</f>
        <v>&gt;60%</v>
      </c>
      <c r="T99" s="45" t="str">
        <f>'Section 5'!Q11</f>
        <v>Yes</v>
      </c>
      <c r="U99" s="45" t="str">
        <f>'Section 5'!R11</f>
        <v>Yes</v>
      </c>
      <c r="V99" s="45" t="str">
        <f>'Section 5'!S11</f>
        <v>Yes</v>
      </c>
      <c r="W99" s="45" t="str">
        <f>'Section 5'!T11</f>
        <v>No</v>
      </c>
      <c r="X99" s="138" t="str">
        <f>'Section 5'!U11</f>
        <v>69, 70 and 71 changed due to new highland rice farm. No real forest around. Traps placed in the highland rice plantation</v>
      </c>
      <c r="Y99" s="45" t="str">
        <f>'Section 5'!V11</f>
        <v>NA</v>
      </c>
      <c r="Z99" s="45" t="str">
        <f>'Section 5'!W11</f>
        <v>NA</v>
      </c>
      <c r="AA99" s="45" t="str">
        <f>'Section 5'!X11</f>
        <v>present</v>
      </c>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194"/>
    </row>
    <row r="100" spans="1:71" s="85" customFormat="1" ht="26.1" customHeight="1" thickBot="1" x14ac:dyDescent="0.3">
      <c r="A100" s="45">
        <v>5</v>
      </c>
      <c r="B100" s="45">
        <f>'Section 5'!A9</f>
        <v>26</v>
      </c>
      <c r="C100" s="168" t="str">
        <f>'Section 5'!B9</f>
        <v>Sagara</v>
      </c>
      <c r="D100" s="150" t="str">
        <f>'Section 5'!C9</f>
        <v>69 new</v>
      </c>
      <c r="E100" s="175">
        <f>'Section 5'!D9</f>
        <v>44510</v>
      </c>
      <c r="F100" s="146">
        <f>'Section 5'!E9</f>
        <v>0.71527777777777779</v>
      </c>
      <c r="G100" s="148">
        <f t="shared" si="6"/>
        <v>44510.715277777781</v>
      </c>
      <c r="H100" s="89">
        <f>'Section 5'!F9</f>
        <v>44515</v>
      </c>
      <c r="I100" s="146">
        <f>'Section 5'!G9</f>
        <v>0.40347222222222223</v>
      </c>
      <c r="J100" s="148">
        <f t="shared" si="7"/>
        <v>44515.40347222222</v>
      </c>
      <c r="K100" s="51">
        <f>'Section 5'!H9</f>
        <v>7.6952400000000001</v>
      </c>
      <c r="L100" s="51">
        <f>'Section 5'!I9</f>
        <v>-10.985860000000001</v>
      </c>
      <c r="M100" s="45" t="str">
        <f>'Section 5'!J9</f>
        <v>2-5 m</v>
      </c>
      <c r="N100" s="45">
        <f>'Section 5'!K9</f>
        <v>0</v>
      </c>
      <c r="O100" s="45">
        <f>'Section 5'!L9</f>
        <v>0</v>
      </c>
      <c r="P100" s="45">
        <f>'Section 5'!M9</f>
        <v>0</v>
      </c>
      <c r="Q100" s="45">
        <f>'Section 5'!N9</f>
        <v>0</v>
      </c>
      <c r="R100" s="45" t="str">
        <f>'Section 5'!O9</f>
        <v>&lt;5%</v>
      </c>
      <c r="S100" s="45" t="str">
        <f>'Section 5'!P9</f>
        <v>&gt;60%</v>
      </c>
      <c r="T100" s="45" t="str">
        <f>'Section 5'!Q9</f>
        <v>Yes</v>
      </c>
      <c r="U100" s="45" t="str">
        <f>'Section 5'!R9</f>
        <v>Yes</v>
      </c>
      <c r="V100" s="45" t="str">
        <f>'Section 5'!S9</f>
        <v>Yes</v>
      </c>
      <c r="W100" s="45" t="str">
        <f>'Section 5'!T9</f>
        <v>No</v>
      </c>
      <c r="X100" s="138" t="str">
        <f>'Section 5'!U9</f>
        <v>69, 70 and 71 changed due to new highland rice farm. No real forest around. Traps placed in the highland rice plantation</v>
      </c>
      <c r="Y100" s="45" t="str">
        <f>'Section 5'!V9</f>
        <v>NA</v>
      </c>
      <c r="Z100" s="45" t="str">
        <f>'Section 5'!W9</f>
        <v>NA</v>
      </c>
      <c r="AA100" s="45" t="str">
        <f>'Section 5'!X9</f>
        <v>present</v>
      </c>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194"/>
    </row>
    <row r="101" spans="1:71" s="85" customFormat="1" ht="26.1" customHeight="1" thickBot="1" x14ac:dyDescent="0.3">
      <c r="A101" s="45">
        <v>5</v>
      </c>
      <c r="B101" s="45">
        <f>'Section 5'!A33</f>
        <v>27</v>
      </c>
      <c r="C101" s="168" t="str">
        <f>'Section 5'!B33</f>
        <v>Aruna</v>
      </c>
      <c r="D101" s="150">
        <f>'Section 5'!C33</f>
        <v>111</v>
      </c>
      <c r="E101" s="175">
        <f>'Section 5'!D33</f>
        <v>44511</v>
      </c>
      <c r="F101" s="146">
        <f>'Section 5'!E33</f>
        <v>0.4381944444444445</v>
      </c>
      <c r="G101" s="148">
        <f t="shared" si="6"/>
        <v>44511.438194444447</v>
      </c>
      <c r="H101" s="89">
        <f>'Section 5'!F33</f>
        <v>44516</v>
      </c>
      <c r="I101" s="146">
        <f>'Section 5'!G33</f>
        <v>0.3888888888888889</v>
      </c>
      <c r="J101" s="148">
        <f t="shared" si="7"/>
        <v>44516.388888888891</v>
      </c>
      <c r="K101" s="51">
        <f>'Section 5'!H33</f>
        <v>7.69598123416859</v>
      </c>
      <c r="L101" s="51">
        <f>'Section 5'!I33</f>
        <v>-11.010689361970501</v>
      </c>
      <c r="M101" s="45" t="str">
        <f>'Section 5'!J33</f>
        <v>10-20 m</v>
      </c>
      <c r="N101" s="45">
        <f>'Section 5'!K33</f>
        <v>0</v>
      </c>
      <c r="O101" s="45">
        <f>'Section 5'!L33</f>
        <v>0</v>
      </c>
      <c r="P101" s="45">
        <f>'Section 5'!M33</f>
        <v>1</v>
      </c>
      <c r="Q101" s="45">
        <f>'Section 5'!N33</f>
        <v>0</v>
      </c>
      <c r="R101" s="45">
        <f>'Section 5'!O33</f>
        <v>0</v>
      </c>
      <c r="S101" s="45">
        <f>'Section 5'!P33</f>
        <v>0</v>
      </c>
      <c r="T101" s="45" t="str">
        <f>'Section 5'!Q33</f>
        <v>No</v>
      </c>
      <c r="U101" s="45" t="str">
        <f>'Section 5'!R33</f>
        <v>No</v>
      </c>
      <c r="V101" s="45" t="str">
        <f>'Section 5'!S33</f>
        <v>No</v>
      </c>
      <c r="W101" s="45" t="str">
        <f>'Section 5'!T33</f>
        <v>No</v>
      </c>
      <c r="X101" s="138" t="str">
        <f>'Section 5'!U33</f>
        <v>cocoa farm</v>
      </c>
      <c r="Y101" s="45" t="str">
        <f>'Section 5'!V33</f>
        <v>NA</v>
      </c>
      <c r="Z101" s="45" t="str">
        <f>'Section 5'!W33</f>
        <v>NA</v>
      </c>
      <c r="AA101" s="45" t="str">
        <f>'Section 5'!X33</f>
        <v>present</v>
      </c>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194"/>
    </row>
    <row r="102" spans="1:71" s="85" customFormat="1" ht="26.1" customHeight="1" thickBot="1" x14ac:dyDescent="0.3">
      <c r="A102" s="45">
        <v>5</v>
      </c>
      <c r="B102" s="45">
        <f>'Section 5'!A34</f>
        <v>28</v>
      </c>
      <c r="C102" s="168" t="str">
        <f>'Section 5'!B34</f>
        <v>Aruna</v>
      </c>
      <c r="D102" s="150">
        <f>'Section 5'!C34</f>
        <v>112</v>
      </c>
      <c r="E102" s="175">
        <f>'Section 5'!D34</f>
        <v>44511</v>
      </c>
      <c r="F102" s="146">
        <f>'Section 5'!E34</f>
        <v>0.4604166666666667</v>
      </c>
      <c r="G102" s="148">
        <f t="shared" si="6"/>
        <v>44511.460416666669</v>
      </c>
      <c r="H102" s="89">
        <f>'Section 5'!F34</f>
        <v>44516</v>
      </c>
      <c r="I102" s="146">
        <f>'Section 5'!G34</f>
        <v>0.40277777777777773</v>
      </c>
      <c r="J102" s="148">
        <f t="shared" si="7"/>
        <v>44516.402777777781</v>
      </c>
      <c r="K102" s="51">
        <f>'Section 5'!H34</f>
        <v>7.6991737912381701</v>
      </c>
      <c r="L102" s="51">
        <f>'Section 5'!I34</f>
        <v>-11.009985250659399</v>
      </c>
      <c r="M102" s="45" t="str">
        <f>'Section 5'!J34</f>
        <v>10-20 m</v>
      </c>
      <c r="N102" s="45">
        <f>'Section 5'!K34</f>
        <v>0</v>
      </c>
      <c r="O102" s="45">
        <f>'Section 5'!L34</f>
        <v>0</v>
      </c>
      <c r="P102" s="45">
        <f>'Section 5'!M34</f>
        <v>1</v>
      </c>
      <c r="Q102" s="45">
        <f>'Section 5'!N34</f>
        <v>0</v>
      </c>
      <c r="R102" s="45">
        <f>'Section 5'!O34</f>
        <v>0.1</v>
      </c>
      <c r="S102" s="45">
        <f>'Section 5'!P34</f>
        <v>0</v>
      </c>
      <c r="T102" s="45" t="str">
        <f>'Section 5'!Q34</f>
        <v>No</v>
      </c>
      <c r="U102" s="45" t="str">
        <f>'Section 5'!R34</f>
        <v>No</v>
      </c>
      <c r="V102" s="45" t="str">
        <f>'Section 5'!S34</f>
        <v>No</v>
      </c>
      <c r="W102" s="45" t="str">
        <f>'Section 5'!T34</f>
        <v>Yes</v>
      </c>
      <c r="X102" s="138" t="str">
        <f>'Section 5'!U34</f>
        <v>cocoa farm</v>
      </c>
      <c r="Y102" s="45" t="str">
        <f>'Section 5'!V34</f>
        <v>NA</v>
      </c>
      <c r="Z102" s="45" t="str">
        <f>'Section 5'!W34</f>
        <v>NA</v>
      </c>
      <c r="AA102" s="45" t="str">
        <f>'Section 5'!X34</f>
        <v>present</v>
      </c>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194"/>
    </row>
    <row r="103" spans="1:71" s="85" customFormat="1" ht="26.1" customHeight="1" thickBot="1" x14ac:dyDescent="0.3">
      <c r="A103" s="45">
        <v>5</v>
      </c>
      <c r="B103" s="45">
        <f>'Section 5'!A3</f>
        <v>29</v>
      </c>
      <c r="C103" s="168" t="str">
        <f>'Section 5'!B3</f>
        <v>Aruna</v>
      </c>
      <c r="D103" s="150" t="str">
        <f>'Section 5'!C3</f>
        <v>115 new</v>
      </c>
      <c r="E103" s="175">
        <f>'Section 5'!D3</f>
        <v>44511</v>
      </c>
      <c r="F103" s="146">
        <f>'Section 5'!E3</f>
        <v>0.49305555555555558</v>
      </c>
      <c r="G103" s="148">
        <f t="shared" si="6"/>
        <v>44511.493055555555</v>
      </c>
      <c r="H103" s="89">
        <f>'Section 5'!F3</f>
        <v>44516</v>
      </c>
      <c r="I103" s="146">
        <f>'Section 5'!G3</f>
        <v>0.42222222222222222</v>
      </c>
      <c r="J103" s="148">
        <f t="shared" si="7"/>
        <v>44516.422222222223</v>
      </c>
      <c r="K103" s="51">
        <f>'Section 5'!H3</f>
        <v>7.6835199999999997</v>
      </c>
      <c r="L103" s="51">
        <f>'Section 5'!I3</f>
        <v>-11.01216</v>
      </c>
      <c r="M103" s="45" t="str">
        <f>'Section 5'!J3</f>
        <v>10-20 m</v>
      </c>
      <c r="N103" s="45" t="str">
        <f>'Section 5'!K3</f>
        <v>&lt;5%</v>
      </c>
      <c r="O103" s="45">
        <f>'Section 5'!L3</f>
        <v>0</v>
      </c>
      <c r="P103" s="45">
        <f>'Section 5'!M3</f>
        <v>1</v>
      </c>
      <c r="Q103" s="45">
        <f>'Section 5'!N3</f>
        <v>0</v>
      </c>
      <c r="R103" s="45">
        <f>'Section 5'!O3</f>
        <v>0</v>
      </c>
      <c r="S103" s="45">
        <f>'Section 5'!P3</f>
        <v>0</v>
      </c>
      <c r="T103" s="45" t="str">
        <f>'Section 5'!Q3</f>
        <v>No</v>
      </c>
      <c r="U103" s="45" t="str">
        <f>'Section 5'!R3</f>
        <v>Yes</v>
      </c>
      <c r="V103" s="45" t="str">
        <f>'Section 5'!S3</f>
        <v>No</v>
      </c>
      <c r="W103" s="45" t="str">
        <f>'Section 5'!T3</f>
        <v>No</v>
      </c>
      <c r="X103" s="138" t="str">
        <f>'Section 5'!U3</f>
        <v>original point could not be reached because of flooding</v>
      </c>
      <c r="Y103" s="45" t="str">
        <f>'Section 5'!V3</f>
        <v>NA</v>
      </c>
      <c r="Z103" s="45" t="str">
        <f>'Section 5'!W3</f>
        <v>NA</v>
      </c>
      <c r="AA103" s="45" t="str">
        <f>'Section 5'!X3</f>
        <v>present</v>
      </c>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194"/>
    </row>
    <row r="104" spans="1:71" s="85" customFormat="1" ht="26.1" customHeight="1" thickBot="1" x14ac:dyDescent="0.3">
      <c r="A104" s="45">
        <v>5</v>
      </c>
      <c r="B104" s="45">
        <f>'Section 5'!A6</f>
        <v>30</v>
      </c>
      <c r="C104" s="168" t="str">
        <f>'Section 5'!B6</f>
        <v>Sagara</v>
      </c>
      <c r="D104" s="150" t="str">
        <f>'Section 5'!C6</f>
        <v>100 new</v>
      </c>
      <c r="E104" s="175">
        <f>'Section 5'!D6</f>
        <v>44511</v>
      </c>
      <c r="F104" s="146">
        <f>'Section 5'!E6</f>
        <v>0.46736111111111112</v>
      </c>
      <c r="G104" s="148">
        <f t="shared" si="6"/>
        <v>44511.467361111114</v>
      </c>
      <c r="H104" s="89">
        <f>'Section 5'!F6</f>
        <v>44516</v>
      </c>
      <c r="I104" s="146">
        <f>'Section 5'!G6</f>
        <v>0.3611111111111111</v>
      </c>
      <c r="J104" s="148">
        <f t="shared" si="7"/>
        <v>44516.361111111109</v>
      </c>
      <c r="K104" s="51">
        <f>'Section 5'!H6</f>
        <v>7.6818099999999996</v>
      </c>
      <c r="L104" s="51">
        <f>'Section 5'!I6</f>
        <v>-11.0032</v>
      </c>
      <c r="M104" s="45" t="str">
        <f>'Section 5'!J6</f>
        <v>10-20 m</v>
      </c>
      <c r="N104" s="45">
        <f>'Section 5'!K6</f>
        <v>0</v>
      </c>
      <c r="O104" s="45">
        <f>'Section 5'!L6</f>
        <v>0</v>
      </c>
      <c r="P104" s="45">
        <f>'Section 5'!M6</f>
        <v>0</v>
      </c>
      <c r="Q104" s="45" t="str">
        <f>'Section 5'!N6</f>
        <v>&lt;5%</v>
      </c>
      <c r="R104" s="45" t="str">
        <f>'Section 5'!O6</f>
        <v>&gt;60%</v>
      </c>
      <c r="S104" s="45">
        <f>'Section 5'!P6</f>
        <v>0</v>
      </c>
      <c r="T104" s="45" t="str">
        <f>'Section 5'!Q6</f>
        <v>No</v>
      </c>
      <c r="U104" s="45" t="str">
        <f>'Section 5'!R6</f>
        <v>No</v>
      </c>
      <c r="V104" s="45" t="str">
        <f>'Section 5'!S6</f>
        <v>No</v>
      </c>
      <c r="W104" s="45" t="str">
        <f>'Section 5'!T6</f>
        <v>No</v>
      </c>
      <c r="X104" s="138" t="str">
        <f>'Section 5'!U6</f>
        <v>Next to old agriculture farm, forest degraded</v>
      </c>
      <c r="Y104" s="45" t="str">
        <f>'Section 5'!V6</f>
        <v>NA</v>
      </c>
      <c r="Z104" s="45" t="str">
        <f>'Section 5'!W6</f>
        <v>NA</v>
      </c>
      <c r="AA104" s="45" t="str">
        <f>'Section 5'!X6</f>
        <v>present</v>
      </c>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194"/>
    </row>
    <row r="105" spans="1:71" s="85" customFormat="1" ht="26.1" customHeight="1" thickBot="1" x14ac:dyDescent="0.3">
      <c r="A105" s="45">
        <v>5</v>
      </c>
      <c r="B105" s="45">
        <f>'Section 5'!A35</f>
        <v>31</v>
      </c>
      <c r="C105" s="168" t="str">
        <f>'Section 5'!B35</f>
        <v>Sagara</v>
      </c>
      <c r="D105" s="150">
        <f>'Section 5'!C35</f>
        <v>98</v>
      </c>
      <c r="E105" s="175">
        <f>'Section 5'!D35</f>
        <v>44511</v>
      </c>
      <c r="F105" s="146">
        <f>'Section 5'!E35</f>
        <v>0.51041666666666663</v>
      </c>
      <c r="G105" s="148">
        <f t="shared" si="6"/>
        <v>44511.510416666664</v>
      </c>
      <c r="H105" s="89">
        <f>'Section 5'!F35</f>
        <v>44516</v>
      </c>
      <c r="I105" s="146">
        <f>'Section 5'!G35</f>
        <v>0.41944444444444445</v>
      </c>
      <c r="J105" s="148">
        <f t="shared" si="7"/>
        <v>44516.419444444444</v>
      </c>
      <c r="K105" s="51">
        <f>'Section 5'!H35</f>
        <v>7.6858463414305698</v>
      </c>
      <c r="L105" s="51">
        <f>'Section 5'!I35</f>
        <v>-11.0071201784457</v>
      </c>
      <c r="M105" s="45" t="str">
        <f>'Section 5'!J35</f>
        <v>5-10 m</v>
      </c>
      <c r="N105" s="45">
        <f>'Section 5'!K35</f>
        <v>0</v>
      </c>
      <c r="O105" s="45">
        <f>'Section 5'!L35</f>
        <v>0</v>
      </c>
      <c r="P105" s="45" t="str">
        <f>'Section 5'!M35</f>
        <v>&gt;60%</v>
      </c>
      <c r="Q105" s="45">
        <f>'Section 5'!N35</f>
        <v>0</v>
      </c>
      <c r="R105" s="45">
        <f>'Section 5'!O35</f>
        <v>0</v>
      </c>
      <c r="S105" s="45">
        <f>'Section 5'!P35</f>
        <v>0</v>
      </c>
      <c r="T105" s="45" t="str">
        <f>'Section 5'!Q35</f>
        <v>No</v>
      </c>
      <c r="U105" s="45" t="str">
        <f>'Section 5'!R35</f>
        <v>No</v>
      </c>
      <c r="V105" s="45" t="str">
        <f>'Section 5'!S35</f>
        <v>No</v>
      </c>
      <c r="W105" s="45" t="str">
        <f>'Section 5'!T35</f>
        <v>Yes</v>
      </c>
      <c r="X105" s="138" t="str">
        <f>'Section 5'!U35</f>
        <v>Has two forest trees as canopy</v>
      </c>
      <c r="Y105" s="45" t="str">
        <f>'Section 5'!V35</f>
        <v>NA</v>
      </c>
      <c r="Z105" s="45" t="str">
        <f>'Section 5'!W35</f>
        <v>NA</v>
      </c>
      <c r="AA105" s="45" t="str">
        <f>'Section 5'!X35</f>
        <v>present</v>
      </c>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194"/>
    </row>
    <row r="106" spans="1:71" s="85" customFormat="1" ht="26.1" customHeight="1" thickBot="1" x14ac:dyDescent="0.3">
      <c r="A106" s="45">
        <v>5</v>
      </c>
      <c r="B106" s="45">
        <f>'Section 5'!A36</f>
        <v>32</v>
      </c>
      <c r="C106" s="168" t="str">
        <f>'Section 5'!B36</f>
        <v>Sagara</v>
      </c>
      <c r="D106" s="150">
        <f>'Section 5'!C36</f>
        <v>99</v>
      </c>
      <c r="E106" s="175">
        <f>'Section 5'!D36</f>
        <v>44511</v>
      </c>
      <c r="F106" s="146">
        <f>'Section 5'!E36</f>
        <v>0.52500000000000002</v>
      </c>
      <c r="G106" s="148">
        <f t="shared" si="6"/>
        <v>44511.525000000001</v>
      </c>
      <c r="H106" s="89">
        <f>'Section 5'!F36</f>
        <v>44516</v>
      </c>
      <c r="I106" s="146">
        <f>'Section 5'!G36</f>
        <v>0.41250000000000003</v>
      </c>
      <c r="J106" s="148">
        <f t="shared" si="7"/>
        <v>44516.412499999999</v>
      </c>
      <c r="K106" s="51">
        <f>'Section 5'!H36</f>
        <v>7.68373970301952</v>
      </c>
      <c r="L106" s="51">
        <f>'Section 5'!I36</f>
        <v>-11.0084545345366</v>
      </c>
      <c r="M106" s="45" t="str">
        <f>'Section 5'!J36</f>
        <v>10-20 m</v>
      </c>
      <c r="N106" s="45">
        <f>'Section 5'!K36</f>
        <v>0</v>
      </c>
      <c r="O106" s="45" t="str">
        <f>'Section 5'!L36</f>
        <v>5-20%</v>
      </c>
      <c r="P106" s="45" t="str">
        <f>'Section 5'!M36</f>
        <v>&gt;60%</v>
      </c>
      <c r="Q106" s="45">
        <f>'Section 5'!N36</f>
        <v>0</v>
      </c>
      <c r="R106" s="45" t="str">
        <f>'Section 5'!O36</f>
        <v>20-40%</v>
      </c>
      <c r="S106" s="45">
        <f>'Section 5'!P36</f>
        <v>0</v>
      </c>
      <c r="T106" s="45" t="str">
        <f>'Section 5'!Q36</f>
        <v>No</v>
      </c>
      <c r="U106" s="45" t="str">
        <f>'Section 5'!R36</f>
        <v>No</v>
      </c>
      <c r="V106" s="45" t="str">
        <f>'Section 5'!S36</f>
        <v>No</v>
      </c>
      <c r="W106" s="45" t="str">
        <f>'Section 5'!T36</f>
        <v>No</v>
      </c>
      <c r="X106" s="138" t="str">
        <f>'Section 5'!U36</f>
        <v>Edge of the forest</v>
      </c>
      <c r="Y106" s="45" t="str">
        <f>'Section 5'!V36</f>
        <v>NA</v>
      </c>
      <c r="Z106" s="45" t="str">
        <f>'Section 5'!W36</f>
        <v>NA</v>
      </c>
      <c r="AA106" s="45" t="str">
        <f>'Section 5'!X36</f>
        <v>present</v>
      </c>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194"/>
    </row>
    <row r="107" spans="1:71" s="85" customFormat="1" ht="26.1" customHeight="1" thickBot="1" x14ac:dyDescent="0.3">
      <c r="A107" s="45">
        <v>5</v>
      </c>
      <c r="B107" s="45">
        <f>'Section 5'!A37</f>
        <v>33</v>
      </c>
      <c r="C107" s="168" t="str">
        <f>'Section 5'!B37</f>
        <v>Sagara</v>
      </c>
      <c r="D107" s="150">
        <f>'Section 5'!C37</f>
        <v>109</v>
      </c>
      <c r="E107" s="175">
        <f>'Section 5'!D37</f>
        <v>44511</v>
      </c>
      <c r="F107" s="146">
        <f>'Section 5'!E37</f>
        <v>0.54166666666666663</v>
      </c>
      <c r="G107" s="148">
        <f t="shared" si="6"/>
        <v>44511.541666666664</v>
      </c>
      <c r="H107" s="89">
        <f>'Section 5'!F37</f>
        <v>44516</v>
      </c>
      <c r="I107" s="146">
        <f>'Section 5'!G37</f>
        <v>0.42777777777777781</v>
      </c>
      <c r="J107" s="148">
        <f t="shared" si="7"/>
        <v>44516.427777777775</v>
      </c>
      <c r="K107" s="51">
        <f>'Section 5'!H37</f>
        <v>7.6879354958907902</v>
      </c>
      <c r="L107" s="51">
        <f>'Section 5'!I37</f>
        <v>-11.006261024414</v>
      </c>
      <c r="M107" s="45" t="str">
        <f>'Section 5'!J37</f>
        <v>5-10 m</v>
      </c>
      <c r="N107" s="45">
        <f>'Section 5'!K37</f>
        <v>0</v>
      </c>
      <c r="O107" s="45">
        <f>'Section 5'!L37</f>
        <v>0</v>
      </c>
      <c r="P107" s="45" t="str">
        <f>'Section 5'!M37</f>
        <v>&gt;60%</v>
      </c>
      <c r="Q107" s="45">
        <f>'Section 5'!N37</f>
        <v>0</v>
      </c>
      <c r="R107" s="45">
        <f>'Section 5'!O37</f>
        <v>0</v>
      </c>
      <c r="S107" s="45">
        <f>'Section 5'!P37</f>
        <v>0</v>
      </c>
      <c r="T107" s="45" t="str">
        <f>'Section 5'!Q37</f>
        <v>No</v>
      </c>
      <c r="U107" s="45" t="str">
        <f>'Section 5'!R37</f>
        <v>No</v>
      </c>
      <c r="V107" s="45" t="str">
        <f>'Section 5'!S37</f>
        <v>No</v>
      </c>
      <c r="W107" s="45" t="str">
        <f>'Section 5'!T37</f>
        <v>No</v>
      </c>
      <c r="X107" s="138" t="str">
        <f>'Section 5'!U37</f>
        <v>cocoa farm</v>
      </c>
      <c r="Y107" s="45" t="str">
        <f>'Section 5'!V37</f>
        <v>NA</v>
      </c>
      <c r="Z107" s="45" t="str">
        <f>'Section 5'!W37</f>
        <v>NA</v>
      </c>
      <c r="AA107" s="45" t="str">
        <f>'Section 5'!X37</f>
        <v>present</v>
      </c>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194"/>
    </row>
    <row r="108" spans="1:71" s="85" customFormat="1" ht="26.1" customHeight="1" thickBot="1" x14ac:dyDescent="0.3">
      <c r="A108" s="45">
        <v>5</v>
      </c>
      <c r="B108" s="45">
        <f>'Section 5'!A38</f>
        <v>34</v>
      </c>
      <c r="C108" s="168" t="str">
        <f>'Section 5'!B38</f>
        <v>Sagara</v>
      </c>
      <c r="D108" s="150">
        <f>'Section 5'!C38</f>
        <v>108</v>
      </c>
      <c r="E108" s="175">
        <f>'Section 5'!D38</f>
        <v>44511</v>
      </c>
      <c r="F108" s="146">
        <f>'Section 5'!E38</f>
        <v>0.55555555555555558</v>
      </c>
      <c r="G108" s="148">
        <f t="shared" si="6"/>
        <v>44511.555555555555</v>
      </c>
      <c r="H108" s="89">
        <f>'Section 5'!F38</f>
        <v>44516</v>
      </c>
      <c r="I108" s="146">
        <f>'Section 5'!G38</f>
        <v>0.44097222222222227</v>
      </c>
      <c r="J108" s="148">
        <f t="shared" si="7"/>
        <v>44516.440972222219</v>
      </c>
      <c r="K108" s="51">
        <f>'Section 5'!H38</f>
        <v>7.6903819316017703</v>
      </c>
      <c r="L108" s="51">
        <f>'Section 5'!I38</f>
        <v>-11.005883026970899</v>
      </c>
      <c r="M108" s="45" t="str">
        <f>'Section 5'!J38</f>
        <v>10-20 m</v>
      </c>
      <c r="N108" s="45">
        <f>'Section 5'!K38</f>
        <v>0</v>
      </c>
      <c r="O108" s="45">
        <f>'Section 5'!L38</f>
        <v>0</v>
      </c>
      <c r="P108" s="45" t="str">
        <f>'Section 5'!M38</f>
        <v>&gt;60%</v>
      </c>
      <c r="Q108" s="45">
        <f>'Section 5'!N38</f>
        <v>0</v>
      </c>
      <c r="R108" s="45">
        <f>'Section 5'!O38</f>
        <v>0</v>
      </c>
      <c r="S108" s="45">
        <f>'Section 5'!P38</f>
        <v>0</v>
      </c>
      <c r="T108" s="45" t="str">
        <f>'Section 5'!Q38</f>
        <v>No</v>
      </c>
      <c r="U108" s="45" t="str">
        <f>'Section 5'!R38</f>
        <v>No</v>
      </c>
      <c r="V108" s="45" t="str">
        <f>'Section 5'!S38</f>
        <v>No</v>
      </c>
      <c r="W108" s="45" t="str">
        <f>'Section 5'!T38</f>
        <v>Yes</v>
      </c>
      <c r="X108" s="138" t="str">
        <f>'Section 5'!U38</f>
        <v>cocoa farm</v>
      </c>
      <c r="Y108" s="45" t="str">
        <f>'Section 5'!V38</f>
        <v>NA</v>
      </c>
      <c r="Z108" s="45" t="str">
        <f>'Section 5'!W38</f>
        <v>NA</v>
      </c>
      <c r="AA108" s="45" t="str">
        <f>'Section 5'!X38</f>
        <v>present</v>
      </c>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194"/>
    </row>
    <row r="109" spans="1:71" s="85" customFormat="1" ht="26.1" customHeight="1" thickBot="1" x14ac:dyDescent="0.3">
      <c r="A109" s="45">
        <v>5</v>
      </c>
      <c r="B109" s="45">
        <f>'Section 5'!A39</f>
        <v>35</v>
      </c>
      <c r="C109" s="168" t="str">
        <f>'Section 5'!B39</f>
        <v>Aruna</v>
      </c>
      <c r="D109" s="150">
        <f>'Section 5'!C39</f>
        <v>97</v>
      </c>
      <c r="E109" s="175">
        <f>'Section 5'!D39</f>
        <v>44512</v>
      </c>
      <c r="F109" s="146">
        <f>'Section 5'!E39</f>
        <v>0.39930555555555558</v>
      </c>
      <c r="G109" s="148">
        <f t="shared" si="6"/>
        <v>44512.399305555555</v>
      </c>
      <c r="H109" s="89">
        <f>'Section 5'!F39</f>
        <v>44517</v>
      </c>
      <c r="I109" s="146">
        <f>'Section 5'!G39</f>
        <v>0.32083333333333336</v>
      </c>
      <c r="J109" s="148">
        <f t="shared" si="7"/>
        <v>44517.320833333331</v>
      </c>
      <c r="K109" s="51">
        <f>'Section 5'!H39</f>
        <v>7.6859661341612604</v>
      </c>
      <c r="L109" s="51">
        <f>'Section 5'!I39</f>
        <v>-10.9592984790419</v>
      </c>
      <c r="M109" s="45" t="str">
        <f>'Section 5'!J39</f>
        <v>&gt;40 m</v>
      </c>
      <c r="N109" s="45">
        <f>'Section 5'!K39</f>
        <v>0</v>
      </c>
      <c r="O109" s="45">
        <f>'Section 5'!L39</f>
        <v>0</v>
      </c>
      <c r="P109" s="45">
        <f>'Section 5'!M39</f>
        <v>0</v>
      </c>
      <c r="Q109" s="45" t="str">
        <f>'Section 5'!N39</f>
        <v>&lt;5%</v>
      </c>
      <c r="R109" s="45">
        <f>'Section 5'!O39</f>
        <v>1</v>
      </c>
      <c r="S109" s="45">
        <f>'Section 5'!P39</f>
        <v>0</v>
      </c>
      <c r="T109" s="45" t="str">
        <f>'Section 5'!Q39</f>
        <v>No</v>
      </c>
      <c r="U109" s="45" t="str">
        <f>'Section 5'!R39</f>
        <v>No</v>
      </c>
      <c r="V109" s="45" t="str">
        <f>'Section 5'!S39</f>
        <v>No</v>
      </c>
      <c r="W109" s="45" t="str">
        <f>'Section 5'!T39</f>
        <v>No</v>
      </c>
      <c r="X109" s="138" t="str">
        <f>'Section 5'!U39</f>
        <v>100 m east of a farm, most of the trail there is along the continuation of the road to Lalehun, needs photos</v>
      </c>
      <c r="Y109" s="45" t="str">
        <f>'Section 5'!V39</f>
        <v>NA</v>
      </c>
      <c r="Z109" s="45" t="str">
        <f>'Section 5'!W39</f>
        <v>NA</v>
      </c>
      <c r="AA109" s="45" t="str">
        <f>'Section 5'!X39</f>
        <v>present</v>
      </c>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194"/>
    </row>
    <row r="110" spans="1:71" s="85" customFormat="1" ht="26.1" customHeight="1" thickBot="1" x14ac:dyDescent="0.3">
      <c r="A110" s="45">
        <v>5</v>
      </c>
      <c r="B110" s="45">
        <f>'Section 5'!A4</f>
        <v>36</v>
      </c>
      <c r="C110" s="168" t="str">
        <f>'Section 5'!B4</f>
        <v>Sagara</v>
      </c>
      <c r="D110" s="150" t="str">
        <f>'Section 5'!C4</f>
        <v>94 new</v>
      </c>
      <c r="E110" s="175">
        <f>'Section 5'!D4</f>
        <v>44512</v>
      </c>
      <c r="F110" s="146">
        <f>'Section 5'!E4</f>
        <v>0.4291666666666667</v>
      </c>
      <c r="G110" s="148">
        <f t="shared" si="6"/>
        <v>44512.429166666669</v>
      </c>
      <c r="H110" s="89">
        <f>'Section 5'!F4</f>
        <v>44517</v>
      </c>
      <c r="I110" s="146">
        <f>'Section 5'!G4</f>
        <v>0.40972222222222227</v>
      </c>
      <c r="J110" s="148">
        <f t="shared" si="7"/>
        <v>44517.409722222219</v>
      </c>
      <c r="K110" s="51">
        <f>'Section 5'!H4</f>
        <v>7.6658993235834814</v>
      </c>
      <c r="L110" s="51">
        <f>'Section 5'!I4</f>
        <v>-11.009455281411029</v>
      </c>
      <c r="M110" s="45" t="str">
        <f>'Section 5'!J4</f>
        <v>20-30 m</v>
      </c>
      <c r="N110" s="45">
        <f>'Section 5'!K4</f>
        <v>0</v>
      </c>
      <c r="O110" s="45">
        <f>'Section 5'!L4</f>
        <v>0</v>
      </c>
      <c r="P110" s="45">
        <f>'Section 5'!M4</f>
        <v>0</v>
      </c>
      <c r="Q110" s="45">
        <f>'Section 5'!N4</f>
        <v>0</v>
      </c>
      <c r="R110" s="45" t="str">
        <f>'Section 5'!O4</f>
        <v>&gt;60%</v>
      </c>
      <c r="S110" s="45">
        <f>'Section 5'!P4</f>
        <v>0</v>
      </c>
      <c r="T110" s="45" t="str">
        <f>'Section 5'!Q4</f>
        <v>No</v>
      </c>
      <c r="U110" s="45" t="str">
        <f>'Section 5'!R4</f>
        <v>No</v>
      </c>
      <c r="V110" s="45" t="str">
        <f>'Section 5'!S4</f>
        <v>No</v>
      </c>
      <c r="W110" s="45" t="str">
        <f>'Section 5'!T4</f>
        <v>No</v>
      </c>
      <c r="X110" s="138" t="str">
        <f>'Section 5'!U4</f>
        <v>edge of new highland rice farm, 29N 0278339, 847882</v>
      </c>
      <c r="Y110" s="45" t="str">
        <f>'Section 5'!V4</f>
        <v>NA</v>
      </c>
      <c r="Z110" s="45" t="str">
        <f>'Section 5'!W4</f>
        <v>NA</v>
      </c>
      <c r="AA110" s="45" t="str">
        <f>'Section 5'!X4</f>
        <v>present</v>
      </c>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194"/>
    </row>
    <row r="111" spans="1:71" s="85" customFormat="1" ht="26.1" customHeight="1" thickBot="1" x14ac:dyDescent="0.3">
      <c r="A111" s="45">
        <v>5</v>
      </c>
      <c r="B111" s="45">
        <f>'Section 5'!A5</f>
        <v>37</v>
      </c>
      <c r="C111" s="168" t="str">
        <f>'Section 5'!B5</f>
        <v>Sagara</v>
      </c>
      <c r="D111" s="150" t="str">
        <f>'Section 5'!C5</f>
        <v>93 new</v>
      </c>
      <c r="E111" s="175">
        <f>'Section 5'!D5</f>
        <v>44512</v>
      </c>
      <c r="F111" s="146">
        <f>'Section 5'!E5</f>
        <v>0.4597222222222222</v>
      </c>
      <c r="G111" s="148">
        <f t="shared" si="6"/>
        <v>44512.459722222222</v>
      </c>
      <c r="H111" s="89">
        <f>'Section 5'!F5</f>
        <v>44517</v>
      </c>
      <c r="I111" s="146">
        <f>'Section 5'!G5</f>
        <v>0.40972222222222227</v>
      </c>
      <c r="J111" s="148">
        <f t="shared" si="7"/>
        <v>44517.409722222219</v>
      </c>
      <c r="K111" s="51">
        <f>'Section 5'!H5</f>
        <v>7.6665398862250038</v>
      </c>
      <c r="L111" s="51">
        <f>'Section 5'!I5</f>
        <v>-11.007799967617595</v>
      </c>
      <c r="M111" s="45" t="str">
        <f>'Section 5'!J5</f>
        <v>10-20 m</v>
      </c>
      <c r="N111" s="45">
        <f>'Section 5'!K5</f>
        <v>0</v>
      </c>
      <c r="O111" s="45">
        <f>'Section 5'!L5</f>
        <v>0</v>
      </c>
      <c r="P111" s="45">
        <f>'Section 5'!M5</f>
        <v>0</v>
      </c>
      <c r="Q111" s="45" t="str">
        <f>'Section 5'!N5</f>
        <v>5-20%</v>
      </c>
      <c r="R111" s="45" t="str">
        <f>'Section 5'!O5</f>
        <v>&gt;60%</v>
      </c>
      <c r="S111" s="45">
        <f>'Section 5'!P5</f>
        <v>0</v>
      </c>
      <c r="T111" s="45" t="str">
        <f>'Section 5'!Q5</f>
        <v>No</v>
      </c>
      <c r="U111" s="45" t="str">
        <f>'Section 5'!R5</f>
        <v>No</v>
      </c>
      <c r="V111" s="45" t="str">
        <f>'Section 5'!S5</f>
        <v>No</v>
      </c>
      <c r="W111" s="45" t="str">
        <f>'Section 5'!T5</f>
        <v>No</v>
      </c>
      <c r="X111" s="138" t="str">
        <f>'Section 5'!U5</f>
        <v>edge of older highland rice farm (was left fallow last year), 29N 0278522, 847952</v>
      </c>
      <c r="Y111" s="45" t="str">
        <f>'Section 5'!V5</f>
        <v>NA</v>
      </c>
      <c r="Z111" s="45" t="str">
        <f>'Section 5'!W5</f>
        <v>NA</v>
      </c>
      <c r="AA111" s="45" t="str">
        <f>'Section 5'!X5</f>
        <v>present</v>
      </c>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194"/>
    </row>
    <row r="112" spans="1:71" s="85" customFormat="1" ht="26.1" customHeight="1" thickBot="1" x14ac:dyDescent="0.3">
      <c r="A112" s="45">
        <v>5</v>
      </c>
      <c r="B112" s="45">
        <f>'Section 5'!A2</f>
        <v>38</v>
      </c>
      <c r="C112" s="168" t="str">
        <f>'Section 5'!B2</f>
        <v>Sagara</v>
      </c>
      <c r="D112" s="150" t="str">
        <f>'Section 5'!C2</f>
        <v>107 new</v>
      </c>
      <c r="E112" s="175">
        <f>'Section 5'!D2</f>
        <v>44512</v>
      </c>
      <c r="F112" s="146">
        <f>'Section 5'!E2</f>
        <v>0.50763888888888886</v>
      </c>
      <c r="G112" s="148">
        <f t="shared" si="6"/>
        <v>44512.507638888892</v>
      </c>
      <c r="H112" s="89">
        <f>'Section 5'!F2</f>
        <v>44517</v>
      </c>
      <c r="I112" s="146">
        <f>'Section 5'!G2</f>
        <v>0.44444444444444442</v>
      </c>
      <c r="J112" s="148">
        <f t="shared" si="7"/>
        <v>44517.444444444445</v>
      </c>
      <c r="K112" s="51">
        <f>'Section 5'!H2</f>
        <v>7.6721200219730905</v>
      </c>
      <c r="L112" s="51">
        <f>'Section 5'!I2</f>
        <v>-11.015030392920087</v>
      </c>
      <c r="M112" s="45" t="str">
        <f>'Section 5'!J2</f>
        <v>20-30 m</v>
      </c>
      <c r="N112" s="45">
        <f>'Section 5'!K2</f>
        <v>0</v>
      </c>
      <c r="O112" s="45">
        <f>'Section 5'!L2</f>
        <v>0</v>
      </c>
      <c r="P112" s="45">
        <f>'Section 5'!M2</f>
        <v>0</v>
      </c>
      <c r="Q112" s="45">
        <f>'Section 5'!N2</f>
        <v>0</v>
      </c>
      <c r="R112" s="45" t="str">
        <f>'Section 5'!O2</f>
        <v>&gt;60%</v>
      </c>
      <c r="S112" s="45">
        <f>'Section 5'!P2</f>
        <v>0</v>
      </c>
      <c r="T112" s="45" t="str">
        <f>'Section 5'!Q2</f>
        <v>No</v>
      </c>
      <c r="U112" s="45" t="str">
        <f>'Section 5'!R2</f>
        <v>No</v>
      </c>
      <c r="V112" s="45" t="str">
        <f>'Section 5'!S2</f>
        <v>No</v>
      </c>
      <c r="W112" s="45" t="str">
        <f>'Section 5'!T2</f>
        <v>No</v>
      </c>
      <c r="X112" s="138" t="str">
        <f>'Section 5'!U2</f>
        <v>small forest fragment with coffee plants in understorey, 29N 0277727, 848573</v>
      </c>
      <c r="Y112" s="45" t="str">
        <f>'Section 5'!V2</f>
        <v>NA</v>
      </c>
      <c r="Z112" s="45" t="str">
        <f>'Section 5'!W2</f>
        <v>NA</v>
      </c>
      <c r="AA112" s="45" t="str">
        <f>'Section 5'!X2</f>
        <v>present</v>
      </c>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194"/>
    </row>
    <row r="113" spans="1:71" s="85" customFormat="1" ht="26.1" customHeight="1" thickBot="1" x14ac:dyDescent="0.3">
      <c r="A113" s="45">
        <v>5</v>
      </c>
      <c r="B113" s="45">
        <f>'Section 5'!A40</f>
        <v>39</v>
      </c>
      <c r="C113" s="168" t="str">
        <f>'Section 5'!B40</f>
        <v>Doug</v>
      </c>
      <c r="D113" s="150" t="str">
        <f>'Section 5'!C40</f>
        <v>Lalehun Station</v>
      </c>
      <c r="E113" s="175">
        <f>'Section 5'!D40</f>
        <v>44509</v>
      </c>
      <c r="F113" s="146">
        <f>'Section 5'!E40</f>
        <v>0.54166666666666663</v>
      </c>
      <c r="G113" s="148">
        <f t="shared" si="6"/>
        <v>44509.541666666664</v>
      </c>
      <c r="H113" s="89">
        <f>'Section 5'!F40</f>
        <v>44513</v>
      </c>
      <c r="I113" s="146">
        <f>'Section 5'!G40</f>
        <v>0.54166666666666663</v>
      </c>
      <c r="J113" s="148">
        <f t="shared" si="7"/>
        <v>44513.541666666664</v>
      </c>
      <c r="K113" s="51">
        <f>'Section 5'!H40</f>
        <v>7.6725219999999998</v>
      </c>
      <c r="L113" s="51">
        <f>'Section 5'!I40</f>
        <v>-10.97911</v>
      </c>
      <c r="M113" s="45" t="str">
        <f>'Section 5'!J40</f>
        <v>20-30 m</v>
      </c>
      <c r="N113" s="45">
        <f>'Section 5'!K40</f>
        <v>0.1</v>
      </c>
      <c r="O113" s="45">
        <f>'Section 5'!L40</f>
        <v>0.7</v>
      </c>
      <c r="P113" s="45">
        <f>'Section 5'!M40</f>
        <v>0</v>
      </c>
      <c r="Q113" s="45">
        <f>'Section 5'!N40</f>
        <v>0</v>
      </c>
      <c r="R113" s="45">
        <f>'Section 5'!O40</f>
        <v>0.1</v>
      </c>
      <c r="S113" s="45">
        <f>'Section 5'!P40</f>
        <v>0</v>
      </c>
      <c r="T113" s="45" t="str">
        <f>'Section 5'!Q40</f>
        <v>No</v>
      </c>
      <c r="U113" s="45" t="str">
        <f>'Section 5'!R40</f>
        <v>No</v>
      </c>
      <c r="V113" s="45" t="str">
        <f>'Section 5'!S40</f>
        <v>No</v>
      </c>
      <c r="W113" s="45" t="str">
        <f>'Section 5'!T40</f>
        <v>No</v>
      </c>
      <c r="X113" s="138" t="str">
        <f>'Section 5'!U40</f>
        <v>Clearing of Lalehun station, at the edge of GRNP forest</v>
      </c>
      <c r="Y113" s="45" t="str">
        <f>'Section 5'!V40</f>
        <v>NA</v>
      </c>
      <c r="Z113" s="45" t="str">
        <f>'Section 5'!W40</f>
        <v>NA</v>
      </c>
      <c r="AA113" s="45" t="str">
        <f>'Section 5'!X40</f>
        <v>present</v>
      </c>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194"/>
    </row>
    <row r="114" spans="1:71" s="125" customFormat="1" ht="26.1" customHeight="1" thickBot="1" x14ac:dyDescent="0.3">
      <c r="A114" s="122" t="s">
        <v>197</v>
      </c>
      <c r="B114" s="122">
        <f>Bioacoustics_GRNP!A2</f>
        <v>1</v>
      </c>
      <c r="C114" s="122" t="str">
        <f>Bioacoustics_GRNP!B2</f>
        <v>Sagara</v>
      </c>
      <c r="D114" s="122">
        <f>Bioacoustics_GRNP!D2</f>
        <v>273</v>
      </c>
      <c r="E114" s="176">
        <f>Bioacoustics_GRNP!E2</f>
        <v>44534</v>
      </c>
      <c r="F114" s="184">
        <f>Bioacoustics_GRNP!F2</f>
        <v>0.31666666666666665</v>
      </c>
      <c r="G114" s="186">
        <f>E114+F114</f>
        <v>44534.316666666666</v>
      </c>
      <c r="H114" s="123">
        <f>Bioacoustics_GRNP!G2</f>
        <v>44539</v>
      </c>
      <c r="I114" s="185">
        <f>Bioacoustics_GRNP!H2</f>
        <v>0.49861111111111112</v>
      </c>
      <c r="J114" s="186">
        <f t="shared" si="7"/>
        <v>44539.498611111114</v>
      </c>
      <c r="K114" s="124">
        <f>Bioacoustics_GRNP!O2</f>
        <v>7.6641052505372285</v>
      </c>
      <c r="L114" s="124">
        <f>Bioacoustics_GRNP!P2</f>
        <v>-10.921076798884698</v>
      </c>
      <c r="M114" s="228" t="str">
        <f>Bioacoustics_GRNP!Q2</f>
        <v>30 - 40 m</v>
      </c>
      <c r="N114" s="183">
        <f>Bioacoustics_GRNP!R2</f>
        <v>0</v>
      </c>
      <c r="O114" s="183">
        <f>Bioacoustics_GRNP!S2</f>
        <v>0</v>
      </c>
      <c r="P114" s="183">
        <f>Bioacoustics_GRNP!T2</f>
        <v>0</v>
      </c>
      <c r="Q114" s="228" t="str">
        <f>Bioacoustics_GRNP!U2</f>
        <v>&lt;5 %</v>
      </c>
      <c r="R114" s="183">
        <f>Bioacoustics_GRNP!V2</f>
        <v>1</v>
      </c>
      <c r="S114" s="183">
        <f>Bioacoustics_GRNP!W2</f>
        <v>0</v>
      </c>
      <c r="T114" s="228" t="str">
        <f>Bioacoustics_GRNP!X2</f>
        <v>no</v>
      </c>
      <c r="U114" s="228" t="str">
        <f>Bioacoustics_GRNP!Y2</f>
        <v>no</v>
      </c>
      <c r="V114" s="228" t="str">
        <f>Bioacoustics_GRNP!Z2</f>
        <v>no</v>
      </c>
      <c r="W114" s="228" t="str">
        <f>Bioacoustics_GRNP!AA2</f>
        <v>no</v>
      </c>
      <c r="X114" s="139">
        <f>Bioacoustics_GRNP!AH2</f>
        <v>0</v>
      </c>
      <c r="Y114" s="122" t="s">
        <v>298</v>
      </c>
      <c r="Z114" s="122" t="e">
        <f>#REF!</f>
        <v>#REF!</v>
      </c>
      <c r="AA114" s="122" t="s">
        <v>189</v>
      </c>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195"/>
    </row>
    <row r="115" spans="1:71" s="125" customFormat="1" ht="26.1" customHeight="1" thickBot="1" x14ac:dyDescent="0.3">
      <c r="A115" s="122" t="s">
        <v>197</v>
      </c>
      <c r="B115" s="122">
        <f>Bioacoustics_GRNP!A3</f>
        <v>2</v>
      </c>
      <c r="C115" s="122" t="str">
        <f>Bioacoustics_GRNP!B3</f>
        <v>Sagara</v>
      </c>
      <c r="D115" s="122">
        <f>Bioacoustics_GRNP!D3</f>
        <v>98</v>
      </c>
      <c r="E115" s="176">
        <f>Bioacoustics_GRNP!E3</f>
        <v>44534</v>
      </c>
      <c r="F115" s="184">
        <f>Bioacoustics_GRNP!F3</f>
        <v>0.35972222222222222</v>
      </c>
      <c r="G115" s="186">
        <f t="shared" ref="G115:G124" si="8">E115+F115</f>
        <v>44534.359722222223</v>
      </c>
      <c r="H115" s="123">
        <f>Bioacoustics_GRNP!G3</f>
        <v>44539</v>
      </c>
      <c r="I115" s="185">
        <f>Bioacoustics_GRNP!H3</f>
        <v>0.51250000000000007</v>
      </c>
      <c r="J115" s="186">
        <f t="shared" ref="J115:J124" si="9">H115+I115</f>
        <v>44539.512499999997</v>
      </c>
      <c r="K115" s="124">
        <f>Bioacoustics_GRNP!O3</f>
        <v>7.6596538413109316</v>
      </c>
      <c r="L115" s="124">
        <f>Bioacoustics_GRNP!P3</f>
        <v>-10.913297160125831</v>
      </c>
      <c r="M115" s="228" t="str">
        <f>Bioacoustics_GRNP!Q3</f>
        <v>&gt; 40 m</v>
      </c>
      <c r="N115" s="183">
        <f>Bioacoustics_GRNP!R3</f>
        <v>0</v>
      </c>
      <c r="O115" s="183">
        <f>Bioacoustics_GRNP!S3</f>
        <v>0</v>
      </c>
      <c r="P115" s="183">
        <f>Bioacoustics_GRNP!T3</f>
        <v>0</v>
      </c>
      <c r="Q115" s="228" t="str">
        <f>Bioacoustics_GRNP!U3</f>
        <v>&lt;5 %</v>
      </c>
      <c r="R115" s="183">
        <f>Bioacoustics_GRNP!V3</f>
        <v>1</v>
      </c>
      <c r="S115" s="183">
        <f>Bioacoustics_GRNP!W3</f>
        <v>0</v>
      </c>
      <c r="T115" s="228" t="str">
        <f>Bioacoustics_GRNP!X3</f>
        <v>no</v>
      </c>
      <c r="U115" s="228" t="str">
        <f>Bioacoustics_GRNP!Y3</f>
        <v>no</v>
      </c>
      <c r="V115" s="228" t="str">
        <f>Bioacoustics_GRNP!Z3</f>
        <v>no</v>
      </c>
      <c r="W115" s="228" t="str">
        <f>Bioacoustics_GRNP!AA3</f>
        <v>no</v>
      </c>
      <c r="X115" s="139">
        <f>Bioacoustics_GRNP!AH3</f>
        <v>0</v>
      </c>
      <c r="Y115" s="122" t="s">
        <v>298</v>
      </c>
      <c r="Z115" s="122" t="e">
        <f>#REF!</f>
        <v>#REF!</v>
      </c>
      <c r="AA115" s="122" t="s">
        <v>189</v>
      </c>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195"/>
    </row>
    <row r="116" spans="1:71" s="125" customFormat="1" ht="26.1" customHeight="1" thickBot="1" x14ac:dyDescent="0.3">
      <c r="A116" s="122" t="s">
        <v>197</v>
      </c>
      <c r="B116" s="122">
        <f>Bioacoustics_GRNP!A4</f>
        <v>3</v>
      </c>
      <c r="C116" s="122" t="str">
        <f>Bioacoustics_GRNP!B4</f>
        <v>Sagara</v>
      </c>
      <c r="D116" s="122">
        <f>Bioacoustics_GRNP!D4</f>
        <v>663</v>
      </c>
      <c r="E116" s="176">
        <f>Bioacoustics_GRNP!E4</f>
        <v>44534</v>
      </c>
      <c r="F116" s="184">
        <f>Bioacoustics_GRNP!F4</f>
        <v>0.41597222222222219</v>
      </c>
      <c r="G116" s="186">
        <f t="shared" si="8"/>
        <v>44534.415972222225</v>
      </c>
      <c r="H116" s="123">
        <f>Bioacoustics_GRNP!G4</f>
        <v>44539</v>
      </c>
      <c r="I116" s="185">
        <f>Bioacoustics_GRNP!H4</f>
        <v>0.53541666666666665</v>
      </c>
      <c r="J116" s="186">
        <f t="shared" si="9"/>
        <v>44539.535416666666</v>
      </c>
      <c r="K116" s="124">
        <f>Bioacoustics_GRNP!O4</f>
        <v>7.6635592415911908</v>
      </c>
      <c r="L116" s="124">
        <f>Bioacoustics_GRNP!P4</f>
        <v>-10.905982770518229</v>
      </c>
      <c r="M116" s="228" t="str">
        <f>Bioacoustics_GRNP!Q4</f>
        <v>&gt; 40 m</v>
      </c>
      <c r="N116" s="183">
        <f>Bioacoustics_GRNP!R4</f>
        <v>0</v>
      </c>
      <c r="O116" s="183">
        <f>Bioacoustics_GRNP!S4</f>
        <v>0</v>
      </c>
      <c r="P116" s="183">
        <f>Bioacoustics_GRNP!T4</f>
        <v>0</v>
      </c>
      <c r="Q116" s="228" t="str">
        <f>Bioacoustics_GRNP!U4</f>
        <v>&lt;5 %</v>
      </c>
      <c r="R116" s="183">
        <f>Bioacoustics_GRNP!V4</f>
        <v>1</v>
      </c>
      <c r="S116" s="183">
        <f>Bioacoustics_GRNP!W4</f>
        <v>0</v>
      </c>
      <c r="T116" s="228" t="str">
        <f>Bioacoustics_GRNP!X4</f>
        <v>no</v>
      </c>
      <c r="U116" s="228" t="str">
        <f>Bioacoustics_GRNP!Y4</f>
        <v>no</v>
      </c>
      <c r="V116" s="228" t="str">
        <f>Bioacoustics_GRNP!Z4</f>
        <v>no</v>
      </c>
      <c r="W116" s="228" t="str">
        <f>Bioacoustics_GRNP!AA4</f>
        <v>no</v>
      </c>
      <c r="X116" s="139" t="str">
        <f>Bioacoustics_GRNP!AH4</f>
        <v>Had to change the site due to steep area are where it was difficult to set up Malaise Trap</v>
      </c>
      <c r="Y116" s="122" t="s">
        <v>298</v>
      </c>
      <c r="Z116" s="122" t="e">
        <f>#REF!</f>
        <v>#REF!</v>
      </c>
      <c r="AA116" s="122" t="s">
        <v>189</v>
      </c>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195"/>
    </row>
    <row r="117" spans="1:71" s="125" customFormat="1" ht="26.1" customHeight="1" thickBot="1" x14ac:dyDescent="0.3">
      <c r="A117" s="122" t="s">
        <v>197</v>
      </c>
      <c r="B117" s="122">
        <f>Bioacoustics_GRNP!A5</f>
        <v>4</v>
      </c>
      <c r="C117" s="122" t="str">
        <f>Bioacoustics_GRNP!B5</f>
        <v>Sagara</v>
      </c>
      <c r="D117" s="122">
        <f>Bioacoustics_GRNP!D5</f>
        <v>775</v>
      </c>
      <c r="E117" s="176">
        <f>Bioacoustics_GRNP!E5</f>
        <v>44534</v>
      </c>
      <c r="F117" s="184">
        <f>Bioacoustics_GRNP!F5</f>
        <v>0.46597222222222223</v>
      </c>
      <c r="G117" s="186">
        <f t="shared" si="8"/>
        <v>44534.46597222222</v>
      </c>
      <c r="H117" s="123">
        <f>Bioacoustics_GRNP!G5</f>
        <v>44539</v>
      </c>
      <c r="I117" s="185">
        <f>Bioacoustics_GRNP!H5</f>
        <v>0.55694444444444446</v>
      </c>
      <c r="J117" s="186">
        <f t="shared" si="9"/>
        <v>44539.556944444441</v>
      </c>
      <c r="K117" s="124">
        <f>Bioacoustics_GRNP!O5</f>
        <v>7.6552023842364427</v>
      </c>
      <c r="L117" s="124">
        <f>Bioacoustics_GRNP!P5</f>
        <v>-10.905517521591115</v>
      </c>
      <c r="M117" s="228" t="str">
        <f>Bioacoustics_GRNP!Q5</f>
        <v>&gt; 40 m</v>
      </c>
      <c r="N117" s="183">
        <f>Bioacoustics_GRNP!R5</f>
        <v>0</v>
      </c>
      <c r="O117" s="183">
        <f>Bioacoustics_GRNP!S5</f>
        <v>0</v>
      </c>
      <c r="P117" s="183">
        <f>Bioacoustics_GRNP!T5</f>
        <v>0</v>
      </c>
      <c r="Q117" s="228" t="str">
        <f>Bioacoustics_GRNP!U5</f>
        <v>&lt;5 %</v>
      </c>
      <c r="R117" s="183">
        <f>Bioacoustics_GRNP!V5</f>
        <v>1</v>
      </c>
      <c r="S117" s="183">
        <f>Bioacoustics_GRNP!W5</f>
        <v>0</v>
      </c>
      <c r="T117" s="228" t="str">
        <f>Bioacoustics_GRNP!X5</f>
        <v>no</v>
      </c>
      <c r="U117" s="228" t="str">
        <f>Bioacoustics_GRNP!Y5</f>
        <v>no</v>
      </c>
      <c r="V117" s="228" t="str">
        <f>Bioacoustics_GRNP!Z5</f>
        <v>no</v>
      </c>
      <c r="W117" s="228" t="str">
        <f>Bioacoustics_GRNP!AA5</f>
        <v>no</v>
      </c>
      <c r="X117" s="139" t="str">
        <f>Bioacoustics_GRNP!AH5</f>
        <v>0918 picture number has the location information</v>
      </c>
      <c r="Y117" s="122" t="s">
        <v>298</v>
      </c>
      <c r="Z117" s="122" t="e">
        <f>#REF!</f>
        <v>#REF!</v>
      </c>
      <c r="AA117" s="122" t="s">
        <v>189</v>
      </c>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195"/>
    </row>
    <row r="118" spans="1:71" s="125" customFormat="1" ht="26.1" customHeight="1" thickBot="1" x14ac:dyDescent="0.3">
      <c r="A118" s="122" t="s">
        <v>197</v>
      </c>
      <c r="B118" s="122">
        <f>Bioacoustics_GRNP!A6</f>
        <v>5</v>
      </c>
      <c r="C118" s="122" t="str">
        <f>Bioacoustics_GRNP!B6</f>
        <v>Sagara</v>
      </c>
      <c r="D118" s="122">
        <f>Bioacoustics_GRNP!D6</f>
        <v>598</v>
      </c>
      <c r="E118" s="176">
        <f>Bioacoustics_GRNP!E6</f>
        <v>44534</v>
      </c>
      <c r="F118" s="184">
        <f>Bioacoustics_GRNP!F6</f>
        <v>0.52083333333333337</v>
      </c>
      <c r="G118" s="186">
        <f t="shared" si="8"/>
        <v>44534.520833333336</v>
      </c>
      <c r="H118" s="123">
        <f>Bioacoustics_GRNP!G6</f>
        <v>44539</v>
      </c>
      <c r="I118" s="185">
        <f>Bioacoustics_GRNP!H6</f>
        <v>0.58333333333333337</v>
      </c>
      <c r="J118" s="186">
        <f t="shared" si="9"/>
        <v>44539.583333333336</v>
      </c>
      <c r="K118" s="124">
        <f>Bioacoustics_GRNP!O6</f>
        <v>7.650750879561504</v>
      </c>
      <c r="L118" s="124">
        <f>Bioacoustics_GRNP!P6</f>
        <v>-10.897737883278461</v>
      </c>
      <c r="M118" s="228" t="str">
        <f>Bioacoustics_GRNP!Q6</f>
        <v>30 - 40 m</v>
      </c>
      <c r="N118" s="183">
        <f>Bioacoustics_GRNP!R6</f>
        <v>0</v>
      </c>
      <c r="O118" s="183">
        <f>Bioacoustics_GRNP!S6</f>
        <v>0</v>
      </c>
      <c r="P118" s="183">
        <f>Bioacoustics_GRNP!T6</f>
        <v>0</v>
      </c>
      <c r="Q118" s="228" t="str">
        <f>Bioacoustics_GRNP!U6</f>
        <v>&lt;5 %</v>
      </c>
      <c r="R118" s="183">
        <f>Bioacoustics_GRNP!V6</f>
        <v>1</v>
      </c>
      <c r="S118" s="183">
        <f>Bioacoustics_GRNP!W6</f>
        <v>0</v>
      </c>
      <c r="T118" s="228" t="str">
        <f>Bioacoustics_GRNP!X6</f>
        <v>no</v>
      </c>
      <c r="U118" s="228" t="str">
        <f>Bioacoustics_GRNP!Y6</f>
        <v>no</v>
      </c>
      <c r="V118" s="228" t="str">
        <f>Bioacoustics_GRNP!Z6</f>
        <v>no</v>
      </c>
      <c r="W118" s="228" t="str">
        <f>Bioacoustics_GRNP!AA6</f>
        <v>no</v>
      </c>
      <c r="X118" s="139" t="str">
        <f>Bioacoustics_GRNP!AH6</f>
        <v>The location is beside a large opening created by a naturally fallen gigantic tree</v>
      </c>
      <c r="Y118" s="122" t="s">
        <v>298</v>
      </c>
      <c r="Z118" s="122" t="e">
        <f>#REF!</f>
        <v>#REF!</v>
      </c>
      <c r="AA118" s="122" t="s">
        <v>189</v>
      </c>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195"/>
    </row>
    <row r="119" spans="1:71" s="125" customFormat="1" ht="26.1" customHeight="1" thickBot="1" x14ac:dyDescent="0.3">
      <c r="A119" s="122" t="s">
        <v>197</v>
      </c>
      <c r="B119" s="122">
        <f>Bioacoustics_GRNP!A7</f>
        <v>8</v>
      </c>
      <c r="C119" s="122" t="str">
        <f>Bioacoustics_GRNP!B7</f>
        <v>Sagara</v>
      </c>
      <c r="D119" s="122">
        <f>Bioacoustics_GRNP!D7</f>
        <v>42</v>
      </c>
      <c r="E119" s="176">
        <f>Bioacoustics_GRNP!E7</f>
        <v>44535</v>
      </c>
      <c r="F119" s="184">
        <f>Bioacoustics_GRNP!F7</f>
        <v>0.36805555555555558</v>
      </c>
      <c r="G119" s="186">
        <f t="shared" si="8"/>
        <v>44535.368055555555</v>
      </c>
      <c r="H119" s="123">
        <f>Bioacoustics_GRNP!G7</f>
        <v>44540</v>
      </c>
      <c r="I119" s="185">
        <f>Bioacoustics_GRNP!H7</f>
        <v>0.40138888888888885</v>
      </c>
      <c r="J119" s="186">
        <f t="shared" si="9"/>
        <v>44540.401388888888</v>
      </c>
      <c r="K119" s="124">
        <f>Bioacoustics_GRNP!O7</f>
        <v>7.6685566125756948</v>
      </c>
      <c r="L119" s="124">
        <f>Bioacoustics_GRNP!P7</f>
        <v>-10.92885643696766</v>
      </c>
      <c r="M119" s="228" t="str">
        <f>Bioacoustics_GRNP!Q7</f>
        <v>30 - 40 m</v>
      </c>
      <c r="N119" s="183">
        <f>Bioacoustics_GRNP!R7</f>
        <v>0</v>
      </c>
      <c r="O119" s="183">
        <f>Bioacoustics_GRNP!S7</f>
        <v>0</v>
      </c>
      <c r="P119" s="183">
        <f>Bioacoustics_GRNP!T7</f>
        <v>0</v>
      </c>
      <c r="Q119" s="228" t="str">
        <f>Bioacoustics_GRNP!U7</f>
        <v>0 %</v>
      </c>
      <c r="R119" s="183">
        <f>Bioacoustics_GRNP!V7</f>
        <v>1</v>
      </c>
      <c r="S119" s="183">
        <f>Bioacoustics_GRNP!W7</f>
        <v>0</v>
      </c>
      <c r="T119" s="228" t="str">
        <f>Bioacoustics_GRNP!X7</f>
        <v>no</v>
      </c>
      <c r="U119" s="228" t="str">
        <f>Bioacoustics_GRNP!Y7</f>
        <v>no</v>
      </c>
      <c r="V119" s="228" t="str">
        <f>Bioacoustics_GRNP!Z7</f>
        <v>no</v>
      </c>
      <c r="W119" s="228" t="str">
        <f>Bioacoustics_GRNP!AA7</f>
        <v>no</v>
      </c>
      <c r="X119" s="139">
        <f>Bioacoustics_GRNP!AH7</f>
        <v>0</v>
      </c>
      <c r="Y119" s="122" t="s">
        <v>298</v>
      </c>
      <c r="Z119" s="122" t="e">
        <f>#REF!</f>
        <v>#REF!</v>
      </c>
      <c r="AA119" s="122" t="s">
        <v>189</v>
      </c>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195"/>
    </row>
    <row r="120" spans="1:71" s="125" customFormat="1" ht="26.1" customHeight="1" thickBot="1" x14ac:dyDescent="0.3">
      <c r="A120" s="122" t="s">
        <v>197</v>
      </c>
      <c r="B120" s="122">
        <f>Bioacoustics_GRNP!A8</f>
        <v>9</v>
      </c>
      <c r="C120" s="122" t="str">
        <f>Bioacoustics_GRNP!B8</f>
        <v>Sagara</v>
      </c>
      <c r="D120" s="122">
        <f>Bioacoustics_GRNP!D8</f>
        <v>83</v>
      </c>
      <c r="E120" s="176">
        <f>Bioacoustics_GRNP!E8</f>
        <v>44535</v>
      </c>
      <c r="F120" s="184">
        <f>Bioacoustics_GRNP!F8</f>
        <v>0.4236111111111111</v>
      </c>
      <c r="G120" s="186">
        <f t="shared" si="8"/>
        <v>44535.423611111109</v>
      </c>
      <c r="H120" s="123">
        <f>Bioacoustics_GRNP!G8</f>
        <v>44540</v>
      </c>
      <c r="I120" s="185">
        <f>Bioacoustics_GRNP!H8</f>
        <v>0.43472222222222223</v>
      </c>
      <c r="J120" s="186">
        <f t="shared" si="9"/>
        <v>44540.43472222222</v>
      </c>
      <c r="K120" s="124">
        <f>Bioacoustics_GRNP!O8</f>
        <v>7.6641051197646046</v>
      </c>
      <c r="L120" s="124">
        <f>Bioacoustics_GRNP!P8</f>
        <v>-10.93663607541329</v>
      </c>
      <c r="M120" s="228" t="str">
        <f>Bioacoustics_GRNP!Q8</f>
        <v>20 - 30 m</v>
      </c>
      <c r="N120" s="183">
        <f>Bioacoustics_GRNP!R8</f>
        <v>0</v>
      </c>
      <c r="O120" s="183">
        <f>Bioacoustics_GRNP!S8</f>
        <v>0</v>
      </c>
      <c r="P120" s="183">
        <f>Bioacoustics_GRNP!T8</f>
        <v>0</v>
      </c>
      <c r="Q120" s="228" t="str">
        <f>Bioacoustics_GRNP!U8</f>
        <v>5 - 20 %</v>
      </c>
      <c r="R120" s="183">
        <f>Bioacoustics_GRNP!V8</f>
        <v>0.7</v>
      </c>
      <c r="S120" s="183">
        <f>Bioacoustics_GRNP!W8</f>
        <v>0</v>
      </c>
      <c r="T120" s="228" t="str">
        <f>Bioacoustics_GRNP!X8</f>
        <v>no</v>
      </c>
      <c r="U120" s="228" t="str">
        <f>Bioacoustics_GRNP!Y8</f>
        <v>no</v>
      </c>
      <c r="V120" s="228" t="str">
        <f>Bioacoustics_GRNP!Z8</f>
        <v>no</v>
      </c>
      <c r="W120" s="228" t="str">
        <f>Bioacoustics_GRNP!AA8</f>
        <v>no</v>
      </c>
      <c r="X120" s="139" t="str">
        <f>Bioacoustics_GRNP!AH8</f>
        <v xml:space="preserve">30% of the area is roky opening. There has been logging here before, but, the recovery might have been a bit slower, due rocky terrain. The forest is super unique, small stunded trees, over rocky-outcrops! Barely any soil in certain areas, but filled with moss, lichen and herbacious plants. extra pictures from 0987 - 0990 </v>
      </c>
      <c r="Y120" s="122" t="s">
        <v>298</v>
      </c>
      <c r="Z120" s="122" t="e">
        <f>#REF!</f>
        <v>#REF!</v>
      </c>
      <c r="AA120" s="122" t="s">
        <v>189</v>
      </c>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195"/>
    </row>
    <row r="121" spans="1:71" s="125" customFormat="1" ht="26.1" customHeight="1" thickBot="1" x14ac:dyDescent="0.3">
      <c r="A121" s="122" t="s">
        <v>197</v>
      </c>
      <c r="B121" s="122">
        <f>Bioacoustics_GRNP!A9</f>
        <v>10</v>
      </c>
      <c r="C121" s="122" t="str">
        <f>Bioacoustics_GRNP!B9</f>
        <v>Sagara</v>
      </c>
      <c r="D121" s="122">
        <f>Bioacoustics_GRNP!D9</f>
        <v>742</v>
      </c>
      <c r="E121" s="176">
        <f>Bioacoustics_GRNP!E9</f>
        <v>44535</v>
      </c>
      <c r="F121" s="184">
        <f>Bioacoustics_GRNP!F9</f>
        <v>0.47222222222222227</v>
      </c>
      <c r="G121" s="186">
        <f t="shared" si="8"/>
        <v>44535.472222222219</v>
      </c>
      <c r="H121" s="123">
        <f>Bioacoustics_GRNP!G9</f>
        <v>44540</v>
      </c>
      <c r="I121" s="185">
        <f>Bioacoustics_GRNP!H9</f>
        <v>0.47152777777777777</v>
      </c>
      <c r="J121" s="186">
        <f t="shared" si="9"/>
        <v>44540.47152777778</v>
      </c>
      <c r="K121" s="124">
        <f>Bioacoustics_GRNP!O9</f>
        <v>7.6685564796666723</v>
      </c>
      <c r="L121" s="124">
        <f>Bioacoustics_GRNP!P9</f>
        <v>-10.944415714763281</v>
      </c>
      <c r="M121" s="228" t="str">
        <f>Bioacoustics_GRNP!Q9</f>
        <v>20 - 30 m</v>
      </c>
      <c r="N121" s="183">
        <f>Bioacoustics_GRNP!R9</f>
        <v>0</v>
      </c>
      <c r="O121" s="183">
        <f>Bioacoustics_GRNP!S9</f>
        <v>0</v>
      </c>
      <c r="P121" s="183">
        <f>Bioacoustics_GRNP!T9</f>
        <v>0</v>
      </c>
      <c r="Q121" s="228" t="str">
        <f>Bioacoustics_GRNP!U9</f>
        <v>5 - 20 %</v>
      </c>
      <c r="R121" s="183">
        <f>Bioacoustics_GRNP!V9</f>
        <v>1</v>
      </c>
      <c r="S121" s="183">
        <f>Bioacoustics_GRNP!W9</f>
        <v>0</v>
      </c>
      <c r="T121" s="228" t="str">
        <f>Bioacoustics_GRNP!X9</f>
        <v>no</v>
      </c>
      <c r="U121" s="228" t="str">
        <f>Bioacoustics_GRNP!Y9</f>
        <v>no</v>
      </c>
      <c r="V121" s="228" t="str">
        <f>Bioacoustics_GRNP!Z9</f>
        <v>no</v>
      </c>
      <c r="W121" s="228" t="str">
        <f>Bioacoustics_GRNP!AA9</f>
        <v>no</v>
      </c>
      <c r="X121" s="139">
        <f>Bioacoustics_GRNP!AH9</f>
        <v>0</v>
      </c>
      <c r="Y121" s="122" t="s">
        <v>298</v>
      </c>
      <c r="Z121" s="122" t="e">
        <f>#REF!</f>
        <v>#REF!</v>
      </c>
      <c r="AA121" s="122" t="s">
        <v>189</v>
      </c>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195"/>
    </row>
    <row r="122" spans="1:71" s="125" customFormat="1" ht="26.1" customHeight="1" thickBot="1" x14ac:dyDescent="0.3">
      <c r="A122" s="122" t="s">
        <v>197</v>
      </c>
      <c r="B122" s="122">
        <f>Bioacoustics_GRNP!A10</f>
        <v>11</v>
      </c>
      <c r="C122" s="122" t="str">
        <f>Bioacoustics_GRNP!B10</f>
        <v>Sagara</v>
      </c>
      <c r="D122" s="122">
        <f>Bioacoustics_GRNP!D10</f>
        <v>240</v>
      </c>
      <c r="E122" s="176">
        <f>Bioacoustics_GRNP!E10</f>
        <v>44535</v>
      </c>
      <c r="F122" s="184">
        <f>Bioacoustics_GRNP!F10</f>
        <v>0.52222222222222225</v>
      </c>
      <c r="G122" s="186">
        <f t="shared" si="8"/>
        <v>44535.522222222222</v>
      </c>
      <c r="H122" s="123">
        <f>Bioacoustics_GRNP!G10</f>
        <v>44540</v>
      </c>
      <c r="I122" s="185">
        <f>Bioacoustics_GRNP!H10</f>
        <v>0.51111111111111118</v>
      </c>
      <c r="J122" s="186">
        <f t="shared" si="9"/>
        <v>44540.511111111111</v>
      </c>
      <c r="K122" s="124">
        <f>Bioacoustics_GRNP!O10</f>
        <v>7.6641049855705656</v>
      </c>
      <c r="L122" s="124">
        <f>Bioacoustics_GRNP!P10</f>
        <v>-10.952195352784896</v>
      </c>
      <c r="M122" s="228" t="str">
        <f>Bioacoustics_GRNP!Q10</f>
        <v>20 - 30 m</v>
      </c>
      <c r="N122" s="183">
        <f>Bioacoustics_GRNP!R10</f>
        <v>0</v>
      </c>
      <c r="O122" s="183">
        <f>Bioacoustics_GRNP!S10</f>
        <v>0</v>
      </c>
      <c r="P122" s="183">
        <f>Bioacoustics_GRNP!T10</f>
        <v>0</v>
      </c>
      <c r="Q122" s="228" t="str">
        <f>Bioacoustics_GRNP!U10</f>
        <v>&lt;5 %</v>
      </c>
      <c r="R122" s="183">
        <f>Bioacoustics_GRNP!V10</f>
        <v>1</v>
      </c>
      <c r="S122" s="183">
        <f>Bioacoustics_GRNP!W10</f>
        <v>0</v>
      </c>
      <c r="T122" s="228" t="str">
        <f>Bioacoustics_GRNP!X10</f>
        <v>no</v>
      </c>
      <c r="U122" s="228" t="str">
        <f>Bioacoustics_GRNP!Y10</f>
        <v>no</v>
      </c>
      <c r="V122" s="228" t="str">
        <f>Bioacoustics_GRNP!Z10</f>
        <v>no</v>
      </c>
      <c r="W122" s="228" t="str">
        <f>Bioacoustics_GRNP!AA10</f>
        <v>no</v>
      </c>
      <c r="X122" s="139" t="str">
        <f>Bioacoustics_GRNP!AH10</f>
        <v>we were having lunch until 12:55, close to recorder. The forest habitat is a swampy water-logged area. Large trees but, small height</v>
      </c>
      <c r="Y122" s="122" t="s">
        <v>298</v>
      </c>
      <c r="Z122" s="122" t="e">
        <f>#REF!</f>
        <v>#REF!</v>
      </c>
      <c r="AA122" s="122" t="s">
        <v>189</v>
      </c>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195"/>
    </row>
    <row r="123" spans="1:71" s="125" customFormat="1" ht="26.1" customHeight="1" thickBot="1" x14ac:dyDescent="0.3">
      <c r="A123" s="122" t="s">
        <v>197</v>
      </c>
      <c r="B123" s="122">
        <f>Bioacoustics_GRNP!A11</f>
        <v>12</v>
      </c>
      <c r="C123" s="122" t="str">
        <f>Bioacoustics_GRNP!B11</f>
        <v>Sagara</v>
      </c>
      <c r="D123" s="122">
        <f>Bioacoustics_GRNP!D11</f>
        <v>711</v>
      </c>
      <c r="E123" s="176">
        <f>Bioacoustics_GRNP!E11</f>
        <v>44535</v>
      </c>
      <c r="F123" s="184">
        <f>Bioacoustics_GRNP!F11</f>
        <v>0.56874999999999998</v>
      </c>
      <c r="G123" s="186">
        <f t="shared" si="8"/>
        <v>44535.568749999999</v>
      </c>
      <c r="H123" s="123">
        <f>Bioacoustics_GRNP!G11</f>
        <v>44540</v>
      </c>
      <c r="I123" s="185">
        <f>Bioacoustics_GRNP!H11</f>
        <v>0.55208333333333337</v>
      </c>
      <c r="J123" s="186">
        <f t="shared" si="9"/>
        <v>44540.552083333336</v>
      </c>
      <c r="K123" s="124">
        <f>Bioacoustics_GRNP!O11</f>
        <v>7.6685563438910549</v>
      </c>
      <c r="L123" s="124">
        <f>Bioacoustics_GRNP!P11</f>
        <v>-10.959974991041245</v>
      </c>
      <c r="M123" s="228" t="str">
        <f>Bioacoustics_GRNP!Q11</f>
        <v>30 - 40 m</v>
      </c>
      <c r="N123" s="183">
        <f>Bioacoustics_GRNP!R11</f>
        <v>0</v>
      </c>
      <c r="O123" s="183">
        <f>Bioacoustics_GRNP!S11</f>
        <v>0</v>
      </c>
      <c r="P123" s="183">
        <f>Bioacoustics_GRNP!T11</f>
        <v>0</v>
      </c>
      <c r="Q123" s="228" t="str">
        <f>Bioacoustics_GRNP!U11</f>
        <v>0 %</v>
      </c>
      <c r="R123" s="183">
        <f>Bioacoustics_GRNP!V11</f>
        <v>1</v>
      </c>
      <c r="S123" s="183">
        <f>Bioacoustics_GRNP!W11</f>
        <v>0</v>
      </c>
      <c r="T123" s="228" t="str">
        <f>Bioacoustics_GRNP!X11</f>
        <v>no</v>
      </c>
      <c r="U123" s="228" t="str">
        <f>Bioacoustics_GRNP!Y11</f>
        <v>no</v>
      </c>
      <c r="V123" s="228" t="str">
        <f>Bioacoustics_GRNP!Z11</f>
        <v>no</v>
      </c>
      <c r="W123" s="228" t="str">
        <f>Bioacoustics_GRNP!AA11</f>
        <v>no</v>
      </c>
      <c r="X123" s="139">
        <f>Bioacoustics_GRNP!AH11</f>
        <v>0</v>
      </c>
      <c r="Y123" s="122" t="s">
        <v>298</v>
      </c>
      <c r="Z123" s="122" t="e">
        <f>#REF!</f>
        <v>#REF!</v>
      </c>
      <c r="AA123" s="122" t="s">
        <v>189</v>
      </c>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195"/>
    </row>
    <row r="124" spans="1:71" s="125" customFormat="1" ht="26.1" customHeight="1" thickBot="1" x14ac:dyDescent="0.3">
      <c r="A124" s="122" t="s">
        <v>197</v>
      </c>
      <c r="B124" s="122">
        <f>Bioacoustics_GRNP!A12</f>
        <v>13</v>
      </c>
      <c r="C124" s="122" t="str">
        <f>Bioacoustics_GRNP!B12</f>
        <v>Sagara</v>
      </c>
      <c r="D124" s="122">
        <f>Bioacoustics_GRNP!D12</f>
        <v>29</v>
      </c>
      <c r="E124" s="176">
        <f>Bioacoustics_GRNP!E12</f>
        <v>44535</v>
      </c>
      <c r="F124" s="184">
        <f>Bioacoustics_GRNP!F12</f>
        <v>0.63055555555555554</v>
      </c>
      <c r="G124" s="186">
        <f t="shared" si="8"/>
        <v>44535.630555555559</v>
      </c>
      <c r="H124" s="123">
        <f>Bioacoustics_GRNP!G12</f>
        <v>44540</v>
      </c>
      <c r="I124" s="185">
        <f>Bioacoustics_GRNP!H12</f>
        <v>0.57777777777777783</v>
      </c>
      <c r="J124" s="186">
        <f t="shared" si="9"/>
        <v>44540.577777777777</v>
      </c>
      <c r="K124" s="124">
        <f>Bioacoustics_GRNP!O12</f>
        <v>7.6596534433048173</v>
      </c>
      <c r="L124" s="124">
        <f>Bioacoustics_GRNP!P12</f>
        <v>-10.959974991146298</v>
      </c>
      <c r="M124" s="228" t="str">
        <f>Bioacoustics_GRNP!Q12</f>
        <v>30 - 40 m</v>
      </c>
      <c r="N124" s="183">
        <f>Bioacoustics_GRNP!R12</f>
        <v>0</v>
      </c>
      <c r="O124" s="183">
        <f>Bioacoustics_GRNP!S12</f>
        <v>0</v>
      </c>
      <c r="P124" s="183">
        <f>Bioacoustics_GRNP!T12</f>
        <v>0</v>
      </c>
      <c r="Q124" s="228" t="str">
        <f>Bioacoustics_GRNP!U12</f>
        <v>0 %</v>
      </c>
      <c r="R124" s="183">
        <f>Bioacoustics_GRNP!V12</f>
        <v>1</v>
      </c>
      <c r="S124" s="183">
        <f>Bioacoustics_GRNP!W12</f>
        <v>0</v>
      </c>
      <c r="T124" s="228" t="str">
        <f>Bioacoustics_GRNP!X12</f>
        <v>no</v>
      </c>
      <c r="U124" s="228" t="str">
        <f>Bioacoustics_GRNP!Y12</f>
        <v>no</v>
      </c>
      <c r="V124" s="228" t="str">
        <f>Bioacoustics_GRNP!Z12</f>
        <v>no</v>
      </c>
      <c r="W124" s="228" t="str">
        <f>Bioacoustics_GRNP!AA12</f>
        <v>no</v>
      </c>
      <c r="X124" s="139">
        <f>Bioacoustics_GRNP!AH12</f>
        <v>0</v>
      </c>
      <c r="Y124" s="122" t="s">
        <v>298</v>
      </c>
      <c r="Z124" s="122" t="e">
        <f>#REF!</f>
        <v>#REF!</v>
      </c>
      <c r="AA124" s="122" t="s">
        <v>189</v>
      </c>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195"/>
    </row>
    <row r="125" spans="1:71" s="125" customFormat="1" ht="26.1" customHeight="1" thickBot="1" x14ac:dyDescent="0.3">
      <c r="A125" s="126"/>
      <c r="B125" s="126"/>
      <c r="C125" s="169"/>
      <c r="D125" s="154"/>
      <c r="E125" s="177"/>
      <c r="F125" s="128"/>
      <c r="G125" s="128"/>
      <c r="H125" s="127"/>
      <c r="I125" s="129"/>
      <c r="J125" s="129"/>
      <c r="K125" s="130"/>
      <c r="L125" s="130"/>
      <c r="M125" s="126"/>
      <c r="N125" s="126"/>
      <c r="O125" s="126"/>
      <c r="P125" s="126"/>
      <c r="Q125" s="126"/>
      <c r="R125" s="126"/>
      <c r="S125" s="126"/>
      <c r="T125" s="126"/>
      <c r="U125" s="126"/>
      <c r="V125" s="126"/>
      <c r="W125" s="126"/>
      <c r="X125" s="140"/>
      <c r="Y125" s="126"/>
      <c r="Z125" s="126"/>
      <c r="AA125" s="126"/>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195"/>
    </row>
  </sheetData>
  <autoFilter ref="A1:AA124" xr:uid="{93F90495-D89A-EE43-9973-9113E4C38686}"/>
  <pageMargins left="0.7" right="0.5" top="1.7916666666666667" bottom="0.75" header="0.3" footer="0.3"/>
  <pageSetup paperSize="9" orientation="landscape" horizontalDpi="0" verticalDpi="0"/>
  <headerFooter>
    <oddHeader>&amp;L&amp;"Calibri (Body),Regular"&amp;10Gola Malaise traps, &amp;F
&amp;C&amp;"System Font,Regular"&amp;8&amp;K000000CanopyH
&lt;1 m
1-2 m
2-5 m
5-10 m
10-20 m
20-30 m
30-40 m
&gt;40 m&amp;R&amp;"Calibri (Body),Regular"&amp;9All fields with %
 0% absent 
&lt;5%
 5-20%
20-40%
40-60%
&gt;60%</oddHeader>
    <oddFooter xml:space="preserve">&amp;C&amp;P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FD2A-CCC2-6848-A191-1CA9E903A8A0}">
  <dimension ref="A1:AH115"/>
  <sheetViews>
    <sheetView zoomScale="90" zoomScaleNormal="90" zoomScaleSheetLayoutView="160" workbookViewId="0">
      <pane ySplit="1" topLeftCell="A2" activePane="bottomLeft" state="frozen"/>
      <selection pane="bottomLeft" activeCell="AE15" sqref="AE15"/>
    </sheetView>
  </sheetViews>
  <sheetFormatPr defaultColWidth="10.85546875" defaultRowHeight="26.1" customHeight="1" x14ac:dyDescent="0.2"/>
  <cols>
    <col min="1" max="1" width="9.85546875" style="200" bestFit="1" customWidth="1"/>
    <col min="2" max="2" width="12" style="196" bestFit="1" customWidth="1"/>
    <col min="3" max="3" width="8.140625" style="196" bestFit="1" customWidth="1"/>
    <col min="4" max="4" width="8.85546875" style="200" bestFit="1" customWidth="1"/>
    <col min="5" max="5" width="10.42578125" style="201" bestFit="1" customWidth="1"/>
    <col min="6" max="6" width="10.42578125" style="200" bestFit="1" customWidth="1"/>
    <col min="7" max="8" width="10.28515625" style="200" bestFit="1" customWidth="1"/>
    <col min="9" max="9" width="9" style="200" bestFit="1" customWidth="1"/>
    <col min="10" max="10" width="9.85546875" style="200" bestFit="1" customWidth="1"/>
    <col min="11" max="11" width="11.28515625" style="200" bestFit="1" customWidth="1"/>
    <col min="12" max="12" width="10" style="200" bestFit="1" customWidth="1"/>
    <col min="13" max="13" width="10.28515625" style="200" bestFit="1" customWidth="1"/>
    <col min="14" max="14" width="9.28515625" style="200" bestFit="1" customWidth="1"/>
    <col min="15" max="16" width="9.28515625" style="200" customWidth="1"/>
    <col min="17" max="17" width="12.140625" style="198" bestFit="1" customWidth="1"/>
    <col min="18" max="18" width="12.140625" style="196" bestFit="1" customWidth="1"/>
    <col min="19" max="19" width="9.7109375" style="196" bestFit="1" customWidth="1"/>
    <col min="20" max="20" width="9.85546875" style="199" bestFit="1" customWidth="1"/>
    <col min="21" max="21" width="10.85546875" style="198" bestFit="1" customWidth="1"/>
    <col min="22" max="22" width="10.140625" style="196" bestFit="1" customWidth="1"/>
    <col min="23" max="23" width="9.42578125" style="196" bestFit="1" customWidth="1"/>
    <col min="24" max="24" width="13.42578125" style="196" bestFit="1" customWidth="1"/>
    <col min="25" max="25" width="13.28515625" style="196" bestFit="1" customWidth="1"/>
    <col min="26" max="26" width="13" style="196" bestFit="1" customWidth="1"/>
    <col min="27" max="27" width="11.42578125" style="196" bestFit="1" customWidth="1"/>
    <col min="28" max="28" width="10" style="196" bestFit="1" customWidth="1"/>
    <col min="29" max="29" width="12.140625" style="198" bestFit="1" customWidth="1"/>
    <col min="30" max="30" width="10" style="196" bestFit="1" customWidth="1"/>
    <col min="31" max="31" width="11.140625" style="196" bestFit="1" customWidth="1"/>
    <col min="32" max="33" width="11.140625" style="196" customWidth="1"/>
    <col min="34" max="34" width="109.42578125" style="197" bestFit="1" customWidth="1"/>
    <col min="35" max="16384" width="10.85546875" style="196"/>
  </cols>
  <sheetData>
    <row r="1" spans="1:34" s="224" customFormat="1" ht="35.1" customHeight="1" thickBot="1" x14ac:dyDescent="0.25">
      <c r="A1" s="225" t="s">
        <v>27</v>
      </c>
      <c r="B1" s="225" t="s">
        <v>62</v>
      </c>
      <c r="C1" s="225" t="s">
        <v>342</v>
      </c>
      <c r="D1" s="225" t="s">
        <v>7</v>
      </c>
      <c r="E1" s="225" t="s">
        <v>8</v>
      </c>
      <c r="F1" s="225" t="s">
        <v>9</v>
      </c>
      <c r="G1" s="225" t="s">
        <v>10</v>
      </c>
      <c r="H1" s="225" t="s">
        <v>11</v>
      </c>
      <c r="I1" s="225" t="s">
        <v>341</v>
      </c>
      <c r="J1" s="225" t="s">
        <v>340</v>
      </c>
      <c r="K1" s="225" t="s">
        <v>339</v>
      </c>
      <c r="L1" s="225" t="s">
        <v>338</v>
      </c>
      <c r="M1" s="225" t="s">
        <v>17</v>
      </c>
      <c r="N1" s="225" t="s">
        <v>18</v>
      </c>
      <c r="O1" s="215" t="s">
        <v>232</v>
      </c>
      <c r="P1" s="215" t="s">
        <v>233</v>
      </c>
      <c r="Q1" s="226" t="s">
        <v>337</v>
      </c>
      <c r="R1" s="225" t="s">
        <v>2</v>
      </c>
      <c r="S1" s="225" t="s">
        <v>3</v>
      </c>
      <c r="T1" s="227" t="s">
        <v>4</v>
      </c>
      <c r="U1" s="226" t="s">
        <v>5</v>
      </c>
      <c r="V1" s="225" t="s">
        <v>6</v>
      </c>
      <c r="W1" s="225" t="s">
        <v>12</v>
      </c>
      <c r="X1" s="225" t="s">
        <v>13</v>
      </c>
      <c r="Y1" s="225" t="s">
        <v>14</v>
      </c>
      <c r="Z1" s="225" t="s">
        <v>15</v>
      </c>
      <c r="AA1" s="225" t="s">
        <v>16</v>
      </c>
      <c r="AB1" s="225" t="s">
        <v>336</v>
      </c>
      <c r="AC1" s="226" t="s">
        <v>335</v>
      </c>
      <c r="AD1" s="225" t="s">
        <v>334</v>
      </c>
      <c r="AE1" s="225" t="s">
        <v>333</v>
      </c>
      <c r="AF1" s="182" t="s">
        <v>344</v>
      </c>
      <c r="AG1" s="182" t="s">
        <v>343</v>
      </c>
      <c r="AH1" s="225" t="s">
        <v>0</v>
      </c>
    </row>
    <row r="2" spans="1:34" s="224" customFormat="1" ht="26.1" customHeight="1" thickBot="1" x14ac:dyDescent="0.25">
      <c r="A2" s="200">
        <v>1</v>
      </c>
      <c r="B2" s="200" t="s">
        <v>46</v>
      </c>
      <c r="C2" s="200" t="s">
        <v>197</v>
      </c>
      <c r="D2" s="200">
        <v>273</v>
      </c>
      <c r="E2" s="206">
        <v>44534</v>
      </c>
      <c r="F2" s="216">
        <v>0.31666666666666665</v>
      </c>
      <c r="G2" s="206">
        <v>44539</v>
      </c>
      <c r="H2" s="216">
        <v>0.49861111111111112</v>
      </c>
      <c r="I2" s="200" t="s">
        <v>20</v>
      </c>
      <c r="J2" s="200">
        <v>180</v>
      </c>
      <c r="K2" s="200" t="s">
        <v>20</v>
      </c>
      <c r="L2" s="200" t="s">
        <v>298</v>
      </c>
      <c r="M2" s="200" t="s">
        <v>302</v>
      </c>
      <c r="N2" s="200" t="s">
        <v>301</v>
      </c>
      <c r="O2" s="215">
        <v>7.6641052505372285</v>
      </c>
      <c r="P2" s="215">
        <v>-10.921076798884698</v>
      </c>
      <c r="Q2" s="214" t="s">
        <v>345</v>
      </c>
      <c r="R2" s="200">
        <v>0</v>
      </c>
      <c r="S2" s="200">
        <v>0</v>
      </c>
      <c r="T2" s="203">
        <v>0</v>
      </c>
      <c r="U2" s="202" t="s">
        <v>348</v>
      </c>
      <c r="V2" s="217">
        <v>1</v>
      </c>
      <c r="W2" s="217">
        <v>0</v>
      </c>
      <c r="X2" s="200" t="s">
        <v>298</v>
      </c>
      <c r="Y2" s="200" t="s">
        <v>298</v>
      </c>
      <c r="Z2" s="200" t="s">
        <v>298</v>
      </c>
      <c r="AA2" s="200" t="s">
        <v>298</v>
      </c>
      <c r="AB2" s="200" t="s">
        <v>298</v>
      </c>
      <c r="AC2" s="202">
        <v>0</v>
      </c>
      <c r="AD2" s="200">
        <v>9</v>
      </c>
      <c r="AE2" s="200">
        <v>6</v>
      </c>
      <c r="AF2" s="181" t="s">
        <v>189</v>
      </c>
      <c r="AG2" s="58" t="s">
        <v>187</v>
      </c>
      <c r="AH2" s="219"/>
    </row>
    <row r="3" spans="1:34" s="224" customFormat="1" ht="26.1" customHeight="1" thickBot="1" x14ac:dyDescent="0.25">
      <c r="A3" s="200">
        <v>2</v>
      </c>
      <c r="B3" s="200" t="s">
        <v>46</v>
      </c>
      <c r="C3" s="200" t="s">
        <v>197</v>
      </c>
      <c r="D3" s="200">
        <v>98</v>
      </c>
      <c r="E3" s="206">
        <v>44534</v>
      </c>
      <c r="F3" s="216">
        <v>0.35972222222222222</v>
      </c>
      <c r="G3" s="206">
        <v>44539</v>
      </c>
      <c r="H3" s="216">
        <v>0.51250000000000007</v>
      </c>
      <c r="I3" s="200" t="s">
        <v>20</v>
      </c>
      <c r="J3" s="200">
        <v>180</v>
      </c>
      <c r="K3" s="200" t="s">
        <v>20</v>
      </c>
      <c r="L3" s="200" t="s">
        <v>298</v>
      </c>
      <c r="M3" s="200" t="s">
        <v>302</v>
      </c>
      <c r="N3" s="200" t="s">
        <v>301</v>
      </c>
      <c r="O3" s="215">
        <v>7.6596538413109316</v>
      </c>
      <c r="P3" s="215">
        <v>-10.913297160125831</v>
      </c>
      <c r="Q3" s="214" t="s">
        <v>346</v>
      </c>
      <c r="R3" s="200">
        <v>0</v>
      </c>
      <c r="S3" s="200">
        <v>0</v>
      </c>
      <c r="T3" s="203">
        <v>0</v>
      </c>
      <c r="U3" s="202" t="s">
        <v>348</v>
      </c>
      <c r="V3" s="217">
        <v>1</v>
      </c>
      <c r="W3" s="217">
        <v>0</v>
      </c>
      <c r="X3" s="200" t="s">
        <v>298</v>
      </c>
      <c r="Y3" s="200" t="s">
        <v>298</v>
      </c>
      <c r="Z3" s="200" t="s">
        <v>298</v>
      </c>
      <c r="AA3" s="200" t="s">
        <v>298</v>
      </c>
      <c r="AB3" s="200" t="s">
        <v>298</v>
      </c>
      <c r="AC3" s="202">
        <v>0</v>
      </c>
      <c r="AD3" s="200">
        <v>11</v>
      </c>
      <c r="AE3" s="200">
        <v>10</v>
      </c>
      <c r="AF3" s="181" t="s">
        <v>189</v>
      </c>
      <c r="AG3" s="58" t="s">
        <v>187</v>
      </c>
      <c r="AH3" s="219"/>
    </row>
    <row r="4" spans="1:34" s="224" customFormat="1" ht="26.1" customHeight="1" thickBot="1" x14ac:dyDescent="0.25">
      <c r="A4" s="200">
        <v>3</v>
      </c>
      <c r="B4" s="200" t="s">
        <v>46</v>
      </c>
      <c r="C4" s="200" t="s">
        <v>197</v>
      </c>
      <c r="D4" s="200">
        <v>663</v>
      </c>
      <c r="E4" s="206">
        <v>44534</v>
      </c>
      <c r="F4" s="216">
        <v>0.41597222222222219</v>
      </c>
      <c r="G4" s="206">
        <v>44539</v>
      </c>
      <c r="H4" s="216">
        <v>0.53541666666666665</v>
      </c>
      <c r="I4" s="200" t="s">
        <v>20</v>
      </c>
      <c r="J4" s="200">
        <v>180</v>
      </c>
      <c r="K4" s="200" t="s">
        <v>20</v>
      </c>
      <c r="L4" s="200" t="s">
        <v>298</v>
      </c>
      <c r="M4" s="200" t="s">
        <v>315</v>
      </c>
      <c r="N4" s="200">
        <v>847571</v>
      </c>
      <c r="O4" s="215">
        <v>7.6635592415911908</v>
      </c>
      <c r="P4" s="215">
        <v>-10.905982770518229</v>
      </c>
      <c r="Q4" s="214" t="s">
        <v>346</v>
      </c>
      <c r="R4" s="200">
        <v>0</v>
      </c>
      <c r="S4" s="200">
        <v>0</v>
      </c>
      <c r="T4" s="203">
        <v>0</v>
      </c>
      <c r="U4" s="202" t="s">
        <v>348</v>
      </c>
      <c r="V4" s="217">
        <v>1</v>
      </c>
      <c r="W4" s="217">
        <v>0</v>
      </c>
      <c r="X4" s="200" t="s">
        <v>298</v>
      </c>
      <c r="Y4" s="200" t="s">
        <v>298</v>
      </c>
      <c r="Z4" s="200" t="s">
        <v>298</v>
      </c>
      <c r="AA4" s="200" t="s">
        <v>298</v>
      </c>
      <c r="AB4" s="200" t="s">
        <v>298</v>
      </c>
      <c r="AC4" s="202">
        <v>0</v>
      </c>
      <c r="AD4" s="200">
        <v>11</v>
      </c>
      <c r="AE4" s="200">
        <v>4</v>
      </c>
      <c r="AF4" s="181" t="s">
        <v>189</v>
      </c>
      <c r="AG4" s="58" t="s">
        <v>187</v>
      </c>
      <c r="AH4" s="219" t="s">
        <v>314</v>
      </c>
    </row>
    <row r="5" spans="1:34" s="224" customFormat="1" ht="26.1" customHeight="1" thickBot="1" x14ac:dyDescent="0.25">
      <c r="A5" s="200">
        <v>4</v>
      </c>
      <c r="B5" s="200" t="s">
        <v>46</v>
      </c>
      <c r="C5" s="200" t="s">
        <v>197</v>
      </c>
      <c r="D5" s="218">
        <v>775</v>
      </c>
      <c r="E5" s="206">
        <v>44534</v>
      </c>
      <c r="F5" s="216">
        <v>0.46597222222222223</v>
      </c>
      <c r="G5" s="206">
        <v>44539</v>
      </c>
      <c r="H5" s="216">
        <v>0.55694444444444446</v>
      </c>
      <c r="I5" s="218" t="s">
        <v>20</v>
      </c>
      <c r="J5" s="218">
        <v>180</v>
      </c>
      <c r="K5" s="218" t="s">
        <v>20</v>
      </c>
      <c r="L5" s="218" t="s">
        <v>298</v>
      </c>
      <c r="M5" s="200" t="s">
        <v>302</v>
      </c>
      <c r="N5" s="200" t="s">
        <v>301</v>
      </c>
      <c r="O5" s="215">
        <v>7.6552023842364427</v>
      </c>
      <c r="P5" s="215">
        <v>-10.905517521591115</v>
      </c>
      <c r="Q5" s="214" t="s">
        <v>346</v>
      </c>
      <c r="R5" s="200">
        <v>0</v>
      </c>
      <c r="S5" s="200">
        <v>0</v>
      </c>
      <c r="T5" s="203">
        <v>0</v>
      </c>
      <c r="U5" s="202" t="s">
        <v>348</v>
      </c>
      <c r="V5" s="217">
        <v>1</v>
      </c>
      <c r="W5" s="217">
        <v>0</v>
      </c>
      <c r="X5" s="200" t="s">
        <v>298</v>
      </c>
      <c r="Y5" s="200" t="s">
        <v>298</v>
      </c>
      <c r="Z5" s="200" t="s">
        <v>298</v>
      </c>
      <c r="AA5" s="200" t="s">
        <v>298</v>
      </c>
      <c r="AB5" s="200" t="s">
        <v>298</v>
      </c>
      <c r="AC5" s="202">
        <v>0</v>
      </c>
      <c r="AD5" s="200">
        <v>7</v>
      </c>
      <c r="AE5" s="200">
        <v>3</v>
      </c>
      <c r="AF5" s="181" t="s">
        <v>189</v>
      </c>
      <c r="AG5" s="58" t="s">
        <v>187</v>
      </c>
      <c r="AH5" s="197" t="s">
        <v>305</v>
      </c>
    </row>
    <row r="6" spans="1:34" ht="26.1" customHeight="1" thickBot="1" x14ac:dyDescent="0.25">
      <c r="A6" s="200">
        <v>5</v>
      </c>
      <c r="B6" s="200" t="s">
        <v>46</v>
      </c>
      <c r="C6" s="200" t="s">
        <v>197</v>
      </c>
      <c r="D6" s="200">
        <v>598</v>
      </c>
      <c r="E6" s="206">
        <v>44534</v>
      </c>
      <c r="F6" s="216">
        <v>0.52083333333333337</v>
      </c>
      <c r="G6" s="206">
        <v>44539</v>
      </c>
      <c r="H6" s="216">
        <v>0.58333333333333337</v>
      </c>
      <c r="I6" s="200" t="s">
        <v>20</v>
      </c>
      <c r="J6" s="200">
        <v>180</v>
      </c>
      <c r="K6" s="200" t="s">
        <v>20</v>
      </c>
      <c r="L6" s="200" t="s">
        <v>298</v>
      </c>
      <c r="M6" s="200" t="s">
        <v>302</v>
      </c>
      <c r="N6" s="200" t="s">
        <v>301</v>
      </c>
      <c r="O6" s="215">
        <v>7.650750879561504</v>
      </c>
      <c r="P6" s="215">
        <v>-10.897737883278461</v>
      </c>
      <c r="Q6" s="214" t="s">
        <v>345</v>
      </c>
      <c r="R6" s="200">
        <v>0</v>
      </c>
      <c r="S6" s="200">
        <v>0</v>
      </c>
      <c r="T6" s="203">
        <v>0</v>
      </c>
      <c r="U6" s="202" t="s">
        <v>348</v>
      </c>
      <c r="V6" s="217">
        <v>1</v>
      </c>
      <c r="W6" s="217">
        <v>0</v>
      </c>
      <c r="X6" s="200" t="s">
        <v>298</v>
      </c>
      <c r="Y6" s="200" t="s">
        <v>298</v>
      </c>
      <c r="Z6" s="200" t="s">
        <v>298</v>
      </c>
      <c r="AA6" s="200" t="s">
        <v>298</v>
      </c>
      <c r="AB6" s="200" t="s">
        <v>298</v>
      </c>
      <c r="AC6" s="202">
        <v>0</v>
      </c>
      <c r="AD6" s="200">
        <v>7</v>
      </c>
      <c r="AE6" s="200">
        <v>2</v>
      </c>
      <c r="AF6" s="181" t="s">
        <v>189</v>
      </c>
      <c r="AG6" s="58" t="s">
        <v>187</v>
      </c>
      <c r="AH6" s="219" t="s">
        <v>318</v>
      </c>
    </row>
    <row r="7" spans="1:34" ht="26.1" customHeight="1" thickBot="1" x14ac:dyDescent="0.25">
      <c r="A7" s="200">
        <v>8</v>
      </c>
      <c r="B7" s="200" t="s">
        <v>46</v>
      </c>
      <c r="C7" s="200" t="s">
        <v>197</v>
      </c>
      <c r="D7" s="200">
        <v>42</v>
      </c>
      <c r="E7" s="206">
        <v>44535</v>
      </c>
      <c r="F7" s="216">
        <v>0.36805555555555558</v>
      </c>
      <c r="G7" s="206">
        <v>44540</v>
      </c>
      <c r="H7" s="216">
        <v>0.40138888888888885</v>
      </c>
      <c r="I7" s="200" t="s">
        <v>20</v>
      </c>
      <c r="J7" s="200">
        <v>180</v>
      </c>
      <c r="K7" s="200" t="s">
        <v>20</v>
      </c>
      <c r="L7" s="200" t="s">
        <v>298</v>
      </c>
      <c r="M7" s="200" t="s">
        <v>302</v>
      </c>
      <c r="N7" s="200" t="s">
        <v>301</v>
      </c>
      <c r="O7" s="215">
        <v>7.6685566125756948</v>
      </c>
      <c r="P7" s="215">
        <v>-10.92885643696766</v>
      </c>
      <c r="Q7" s="214" t="s">
        <v>345</v>
      </c>
      <c r="R7" s="200">
        <v>0</v>
      </c>
      <c r="S7" s="200">
        <v>0</v>
      </c>
      <c r="T7" s="203">
        <v>0</v>
      </c>
      <c r="U7" s="202" t="s">
        <v>350</v>
      </c>
      <c r="V7" s="217">
        <v>1</v>
      </c>
      <c r="W7" s="217">
        <v>0</v>
      </c>
      <c r="X7" s="200" t="s">
        <v>298</v>
      </c>
      <c r="Y7" s="200" t="s">
        <v>298</v>
      </c>
      <c r="Z7" s="200" t="s">
        <v>298</v>
      </c>
      <c r="AA7" s="200" t="s">
        <v>298</v>
      </c>
      <c r="AB7" s="200" t="s">
        <v>298</v>
      </c>
      <c r="AC7" s="202">
        <v>0</v>
      </c>
      <c r="AD7" s="200">
        <v>11</v>
      </c>
      <c r="AE7" s="200">
        <v>6</v>
      </c>
      <c r="AF7" s="181" t="s">
        <v>189</v>
      </c>
      <c r="AG7" s="58" t="s">
        <v>187</v>
      </c>
    </row>
    <row r="8" spans="1:34" ht="26.1" customHeight="1" thickBot="1" x14ac:dyDescent="0.25">
      <c r="A8" s="200">
        <v>9</v>
      </c>
      <c r="B8" s="200" t="s">
        <v>46</v>
      </c>
      <c r="C8" s="200" t="s">
        <v>197</v>
      </c>
      <c r="D8" s="200">
        <v>83</v>
      </c>
      <c r="E8" s="206">
        <v>44535</v>
      </c>
      <c r="F8" s="216">
        <v>0.4236111111111111</v>
      </c>
      <c r="G8" s="206">
        <v>44540</v>
      </c>
      <c r="H8" s="216">
        <v>0.43472222222222223</v>
      </c>
      <c r="I8" s="200" t="s">
        <v>20</v>
      </c>
      <c r="J8" s="200">
        <v>180</v>
      </c>
      <c r="K8" s="200" t="s">
        <v>20</v>
      </c>
      <c r="L8" s="200" t="s">
        <v>298</v>
      </c>
      <c r="M8" s="200" t="s">
        <v>302</v>
      </c>
      <c r="N8" s="200" t="s">
        <v>301</v>
      </c>
      <c r="O8" s="215">
        <v>7.6641051197646046</v>
      </c>
      <c r="P8" s="215">
        <v>-10.93663607541329</v>
      </c>
      <c r="Q8" s="214" t="s">
        <v>347</v>
      </c>
      <c r="R8" s="200">
        <v>0</v>
      </c>
      <c r="S8" s="200">
        <v>0</v>
      </c>
      <c r="T8" s="203">
        <v>0</v>
      </c>
      <c r="U8" s="202" t="s">
        <v>349</v>
      </c>
      <c r="V8" s="217">
        <v>0.7</v>
      </c>
      <c r="W8" s="217">
        <v>0</v>
      </c>
      <c r="X8" s="200" t="s">
        <v>298</v>
      </c>
      <c r="Y8" s="200" t="s">
        <v>298</v>
      </c>
      <c r="Z8" s="200" t="s">
        <v>298</v>
      </c>
      <c r="AA8" s="200" t="s">
        <v>298</v>
      </c>
      <c r="AB8" s="200" t="s">
        <v>298</v>
      </c>
      <c r="AC8" s="202">
        <v>0</v>
      </c>
      <c r="AD8" s="200">
        <v>7</v>
      </c>
      <c r="AE8" s="200">
        <v>2</v>
      </c>
      <c r="AF8" s="181" t="s">
        <v>189</v>
      </c>
      <c r="AG8" s="58" t="s">
        <v>187</v>
      </c>
      <c r="AH8" s="197" t="s">
        <v>330</v>
      </c>
    </row>
    <row r="9" spans="1:34" ht="26.1" customHeight="1" thickBot="1" x14ac:dyDescent="0.25">
      <c r="A9" s="200">
        <v>10</v>
      </c>
      <c r="B9" s="200" t="s">
        <v>46</v>
      </c>
      <c r="C9" s="200" t="s">
        <v>197</v>
      </c>
      <c r="D9" s="200">
        <v>742</v>
      </c>
      <c r="E9" s="206">
        <v>44535</v>
      </c>
      <c r="F9" s="216">
        <v>0.47222222222222227</v>
      </c>
      <c r="G9" s="206">
        <v>44540</v>
      </c>
      <c r="H9" s="216">
        <v>0.47152777777777777</v>
      </c>
      <c r="I9" s="200" t="s">
        <v>20</v>
      </c>
      <c r="J9" s="200">
        <v>180</v>
      </c>
      <c r="K9" s="200" t="s">
        <v>20</v>
      </c>
      <c r="L9" s="200" t="s">
        <v>298</v>
      </c>
      <c r="M9" s="200" t="s">
        <v>302</v>
      </c>
      <c r="N9" s="200" t="s">
        <v>301</v>
      </c>
      <c r="O9" s="215">
        <v>7.6685564796666723</v>
      </c>
      <c r="P9" s="215">
        <v>-10.944415714763281</v>
      </c>
      <c r="Q9" s="214" t="s">
        <v>347</v>
      </c>
      <c r="R9" s="200">
        <v>0</v>
      </c>
      <c r="S9" s="200">
        <v>0</v>
      </c>
      <c r="T9" s="203">
        <v>0</v>
      </c>
      <c r="U9" s="202" t="s">
        <v>349</v>
      </c>
      <c r="V9" s="217">
        <v>1</v>
      </c>
      <c r="W9" s="217">
        <v>0</v>
      </c>
      <c r="X9" s="200" t="s">
        <v>298</v>
      </c>
      <c r="Y9" s="200" t="s">
        <v>298</v>
      </c>
      <c r="Z9" s="200" t="s">
        <v>298</v>
      </c>
      <c r="AA9" s="200" t="s">
        <v>298</v>
      </c>
      <c r="AB9" s="200" t="s">
        <v>298</v>
      </c>
      <c r="AC9" s="202">
        <v>0</v>
      </c>
      <c r="AD9" s="200">
        <v>8</v>
      </c>
      <c r="AE9" s="200">
        <v>6</v>
      </c>
      <c r="AF9" s="181" t="s">
        <v>189</v>
      </c>
      <c r="AG9" s="58" t="s">
        <v>187</v>
      </c>
      <c r="AH9" s="219"/>
    </row>
    <row r="10" spans="1:34" ht="26.1" customHeight="1" thickBot="1" x14ac:dyDescent="0.25">
      <c r="A10" s="200">
        <v>11</v>
      </c>
      <c r="B10" s="200" t="s">
        <v>46</v>
      </c>
      <c r="C10" s="200" t="s">
        <v>197</v>
      </c>
      <c r="D10" s="200">
        <v>240</v>
      </c>
      <c r="E10" s="206">
        <v>44535</v>
      </c>
      <c r="F10" s="216">
        <v>0.52222222222222225</v>
      </c>
      <c r="G10" s="206">
        <v>44540</v>
      </c>
      <c r="H10" s="216">
        <v>0.51111111111111118</v>
      </c>
      <c r="I10" s="200" t="s">
        <v>20</v>
      </c>
      <c r="J10" s="200">
        <v>180</v>
      </c>
      <c r="K10" s="200" t="s">
        <v>20</v>
      </c>
      <c r="L10" s="200" t="s">
        <v>298</v>
      </c>
      <c r="M10" s="200" t="s">
        <v>302</v>
      </c>
      <c r="N10" s="200" t="s">
        <v>301</v>
      </c>
      <c r="O10" s="215">
        <v>7.6641049855705656</v>
      </c>
      <c r="P10" s="215">
        <v>-10.952195352784896</v>
      </c>
      <c r="Q10" s="214" t="s">
        <v>347</v>
      </c>
      <c r="R10" s="200">
        <v>0</v>
      </c>
      <c r="S10" s="200">
        <v>0</v>
      </c>
      <c r="T10" s="203">
        <v>0</v>
      </c>
      <c r="U10" s="202" t="s">
        <v>348</v>
      </c>
      <c r="V10" s="217">
        <v>1</v>
      </c>
      <c r="W10" s="217">
        <v>0</v>
      </c>
      <c r="X10" s="200" t="s">
        <v>298</v>
      </c>
      <c r="Y10" s="200" t="s">
        <v>298</v>
      </c>
      <c r="Z10" s="200" t="s">
        <v>298</v>
      </c>
      <c r="AA10" s="200" t="s">
        <v>298</v>
      </c>
      <c r="AB10" s="200" t="s">
        <v>298</v>
      </c>
      <c r="AC10" s="202">
        <v>0</v>
      </c>
      <c r="AD10" s="200">
        <v>11</v>
      </c>
      <c r="AE10" s="200">
        <v>4</v>
      </c>
      <c r="AF10" s="181" t="s">
        <v>189</v>
      </c>
      <c r="AG10" s="58" t="s">
        <v>187</v>
      </c>
      <c r="AH10" s="197" t="s">
        <v>327</v>
      </c>
    </row>
    <row r="11" spans="1:34" ht="26.1" customHeight="1" thickBot="1" x14ac:dyDescent="0.25">
      <c r="A11" s="200">
        <v>12</v>
      </c>
      <c r="B11" s="200" t="s">
        <v>46</v>
      </c>
      <c r="C11" s="200" t="s">
        <v>197</v>
      </c>
      <c r="D11" s="200">
        <v>711</v>
      </c>
      <c r="E11" s="206">
        <v>44535</v>
      </c>
      <c r="F11" s="216">
        <v>0.56874999999999998</v>
      </c>
      <c r="G11" s="206">
        <v>44540</v>
      </c>
      <c r="H11" s="216">
        <v>0.55208333333333337</v>
      </c>
      <c r="I11" s="200" t="s">
        <v>20</v>
      </c>
      <c r="J11" s="200">
        <v>180</v>
      </c>
      <c r="K11" s="200" t="s">
        <v>20</v>
      </c>
      <c r="L11" s="200" t="s">
        <v>298</v>
      </c>
      <c r="M11" s="200" t="s">
        <v>302</v>
      </c>
      <c r="N11" s="200" t="s">
        <v>301</v>
      </c>
      <c r="O11" s="215">
        <v>7.6685563438910549</v>
      </c>
      <c r="P11" s="215">
        <v>-10.959974991041245</v>
      </c>
      <c r="Q11" s="214" t="s">
        <v>345</v>
      </c>
      <c r="R11" s="200">
        <v>0</v>
      </c>
      <c r="S11" s="200">
        <v>0</v>
      </c>
      <c r="T11" s="203">
        <v>0</v>
      </c>
      <c r="U11" s="202" t="s">
        <v>350</v>
      </c>
      <c r="V11" s="217">
        <v>1</v>
      </c>
      <c r="W11" s="217">
        <v>0</v>
      </c>
      <c r="X11" s="200" t="s">
        <v>298</v>
      </c>
      <c r="Y11" s="200" t="s">
        <v>298</v>
      </c>
      <c r="Z11" s="200" t="s">
        <v>298</v>
      </c>
      <c r="AA11" s="200" t="s">
        <v>298</v>
      </c>
      <c r="AB11" s="200" t="s">
        <v>298</v>
      </c>
      <c r="AC11" s="202">
        <v>0</v>
      </c>
      <c r="AD11" s="200">
        <v>10</v>
      </c>
      <c r="AE11" s="200">
        <v>7</v>
      </c>
      <c r="AF11" s="181" t="s">
        <v>189</v>
      </c>
      <c r="AG11" s="58" t="s">
        <v>187</v>
      </c>
    </row>
    <row r="12" spans="1:34" s="237" customFormat="1" ht="26.1" customHeight="1" thickBot="1" x14ac:dyDescent="0.25">
      <c r="A12" s="229">
        <v>13</v>
      </c>
      <c r="B12" s="229" t="s">
        <v>46</v>
      </c>
      <c r="C12" s="229" t="s">
        <v>197</v>
      </c>
      <c r="D12" s="229">
        <v>29</v>
      </c>
      <c r="E12" s="230">
        <v>44535</v>
      </c>
      <c r="F12" s="231">
        <v>0.63055555555555554</v>
      </c>
      <c r="G12" s="230">
        <v>44540</v>
      </c>
      <c r="H12" s="231">
        <v>0.57777777777777783</v>
      </c>
      <c r="I12" s="229" t="s">
        <v>20</v>
      </c>
      <c r="J12" s="229">
        <v>180</v>
      </c>
      <c r="K12" s="229" t="s">
        <v>20</v>
      </c>
      <c r="L12" s="229" t="s">
        <v>298</v>
      </c>
      <c r="M12" s="229" t="s">
        <v>302</v>
      </c>
      <c r="N12" s="229" t="s">
        <v>301</v>
      </c>
      <c r="O12" s="232">
        <v>7.6596534433048173</v>
      </c>
      <c r="P12" s="232">
        <v>-10.959974991146298</v>
      </c>
      <c r="Q12" s="233" t="s">
        <v>345</v>
      </c>
      <c r="R12" s="229">
        <v>0</v>
      </c>
      <c r="S12" s="229">
        <v>0</v>
      </c>
      <c r="T12" s="234">
        <v>0</v>
      </c>
      <c r="U12" s="202" t="s">
        <v>350</v>
      </c>
      <c r="V12" s="217">
        <v>1</v>
      </c>
      <c r="W12" s="217">
        <v>0</v>
      </c>
      <c r="X12" s="229" t="s">
        <v>298</v>
      </c>
      <c r="Y12" s="229" t="s">
        <v>298</v>
      </c>
      <c r="Z12" s="229" t="s">
        <v>298</v>
      </c>
      <c r="AA12" s="229" t="s">
        <v>298</v>
      </c>
      <c r="AB12" s="229" t="s">
        <v>298</v>
      </c>
      <c r="AC12" s="235">
        <v>0</v>
      </c>
      <c r="AD12" s="229">
        <v>13</v>
      </c>
      <c r="AE12" s="229">
        <v>8</v>
      </c>
      <c r="AF12" s="181" t="s">
        <v>189</v>
      </c>
      <c r="AG12" s="58" t="s">
        <v>187</v>
      </c>
      <c r="AH12" s="236"/>
    </row>
    <row r="13" spans="1:34" ht="26.1" customHeight="1" x14ac:dyDescent="0.2">
      <c r="A13" s="200">
        <v>6</v>
      </c>
      <c r="B13" s="200" t="s">
        <v>46</v>
      </c>
      <c r="C13" s="200" t="s">
        <v>197</v>
      </c>
      <c r="D13" s="200">
        <v>59</v>
      </c>
      <c r="E13" s="206">
        <v>44534</v>
      </c>
      <c r="F13" s="216">
        <v>0.57152777777777775</v>
      </c>
      <c r="G13" s="206">
        <v>44539</v>
      </c>
      <c r="H13" s="216">
        <v>0.625</v>
      </c>
      <c r="I13" s="200" t="s">
        <v>20</v>
      </c>
      <c r="J13" s="200">
        <v>180</v>
      </c>
      <c r="K13" s="200" t="s">
        <v>298</v>
      </c>
      <c r="L13" s="200" t="s">
        <v>298</v>
      </c>
      <c r="M13" s="200" t="s">
        <v>302</v>
      </c>
      <c r="N13" s="200" t="s">
        <v>301</v>
      </c>
      <c r="O13" s="215">
        <v>7.6552025091452878</v>
      </c>
      <c r="P13" s="215">
        <v>-10.889958243955565</v>
      </c>
      <c r="Q13" s="214" t="s">
        <v>304</v>
      </c>
      <c r="R13" s="200">
        <v>0</v>
      </c>
      <c r="S13" s="200">
        <v>0</v>
      </c>
      <c r="T13" s="203">
        <v>0</v>
      </c>
      <c r="U13" s="202" t="s">
        <v>303</v>
      </c>
      <c r="V13" s="217">
        <v>1</v>
      </c>
      <c r="W13" s="200">
        <v>0</v>
      </c>
      <c r="X13" s="200" t="s">
        <v>298</v>
      </c>
      <c r="Y13" s="200" t="s">
        <v>298</v>
      </c>
      <c r="Z13" s="200" t="s">
        <v>298</v>
      </c>
      <c r="AA13" s="200" t="s">
        <v>298</v>
      </c>
      <c r="AB13" s="200" t="s">
        <v>298</v>
      </c>
      <c r="AC13" s="202">
        <v>0</v>
      </c>
      <c r="AD13" s="200">
        <v>12</v>
      </c>
      <c r="AE13" s="200">
        <v>2</v>
      </c>
      <c r="AF13" s="200"/>
      <c r="AG13" s="200"/>
    </row>
    <row r="14" spans="1:34" ht="26.1" customHeight="1" x14ac:dyDescent="0.2">
      <c r="A14" s="200">
        <v>7</v>
      </c>
      <c r="B14" s="200" t="s">
        <v>46</v>
      </c>
      <c r="C14" s="200" t="s">
        <v>197</v>
      </c>
      <c r="D14" s="218">
        <v>431</v>
      </c>
      <c r="E14" s="206">
        <v>44534</v>
      </c>
      <c r="F14" s="216">
        <v>0.63194444444444442</v>
      </c>
      <c r="G14" s="206">
        <v>44539</v>
      </c>
      <c r="H14" s="216">
        <v>0.65277777777777779</v>
      </c>
      <c r="I14" s="218" t="s">
        <v>20</v>
      </c>
      <c r="J14" s="218">
        <v>180</v>
      </c>
      <c r="K14" s="218" t="s">
        <v>298</v>
      </c>
      <c r="L14" s="218" t="s">
        <v>298</v>
      </c>
      <c r="M14" s="200" t="s">
        <v>302</v>
      </c>
      <c r="N14" s="200" t="s">
        <v>301</v>
      </c>
      <c r="O14" s="215">
        <v>7.6596539673123756</v>
      </c>
      <c r="P14" s="215">
        <v>-10.897737883026583</v>
      </c>
      <c r="Q14" s="214" t="s">
        <v>306</v>
      </c>
      <c r="R14" s="200">
        <v>0</v>
      </c>
      <c r="S14" s="200">
        <v>0</v>
      </c>
      <c r="T14" s="203">
        <v>0</v>
      </c>
      <c r="U14" s="202" t="s">
        <v>303</v>
      </c>
      <c r="V14" s="217">
        <v>1</v>
      </c>
      <c r="W14" s="200">
        <v>0</v>
      </c>
      <c r="X14" s="200" t="s">
        <v>298</v>
      </c>
      <c r="Y14" s="200" t="s">
        <v>298</v>
      </c>
      <c r="Z14" s="200" t="s">
        <v>298</v>
      </c>
      <c r="AA14" s="200" t="s">
        <v>298</v>
      </c>
      <c r="AB14" s="200" t="s">
        <v>298</v>
      </c>
      <c r="AC14" s="202">
        <v>0</v>
      </c>
      <c r="AD14" s="200">
        <v>9</v>
      </c>
      <c r="AE14" s="200">
        <v>3</v>
      </c>
      <c r="AF14" s="200"/>
      <c r="AG14" s="200"/>
    </row>
    <row r="15" spans="1:34" ht="26.1" customHeight="1" x14ac:dyDescent="0.2">
      <c r="A15" s="200">
        <v>14</v>
      </c>
      <c r="B15" s="200" t="s">
        <v>46</v>
      </c>
      <c r="C15" s="200" t="s">
        <v>197</v>
      </c>
      <c r="D15" s="200">
        <v>382</v>
      </c>
      <c r="E15" s="206">
        <v>44541</v>
      </c>
      <c r="F15" s="216">
        <v>0.34236111111111112</v>
      </c>
      <c r="G15" s="206">
        <v>44547</v>
      </c>
      <c r="H15" s="205">
        <v>0.56041666666666667</v>
      </c>
      <c r="I15" s="200" t="s">
        <v>20</v>
      </c>
      <c r="J15" s="200">
        <v>180</v>
      </c>
      <c r="K15" s="200" t="s">
        <v>298</v>
      </c>
      <c r="L15" s="200" t="s">
        <v>298</v>
      </c>
      <c r="M15" s="200" t="s">
        <v>302</v>
      </c>
      <c r="N15" s="200" t="s">
        <v>301</v>
      </c>
      <c r="O15" s="215">
        <v>7.6596540904084147</v>
      </c>
      <c r="P15" s="215">
        <v>-10.882178605930985</v>
      </c>
      <c r="Q15" s="214" t="s">
        <v>304</v>
      </c>
      <c r="R15" s="200">
        <v>0</v>
      </c>
      <c r="S15" s="200">
        <v>0</v>
      </c>
      <c r="T15" s="203">
        <v>0</v>
      </c>
      <c r="U15" s="202" t="s">
        <v>303</v>
      </c>
      <c r="V15" s="200">
        <v>100</v>
      </c>
      <c r="W15" s="200">
        <v>0</v>
      </c>
      <c r="X15" s="200" t="s">
        <v>298</v>
      </c>
      <c r="Y15" s="200" t="s">
        <v>298</v>
      </c>
      <c r="Z15" s="200" t="s">
        <v>298</v>
      </c>
      <c r="AA15" s="200" t="s">
        <v>298</v>
      </c>
      <c r="AB15" s="200" t="s">
        <v>298</v>
      </c>
      <c r="AC15" s="202">
        <v>0</v>
      </c>
      <c r="AD15" s="200">
        <v>7</v>
      </c>
      <c r="AE15" s="200">
        <v>7</v>
      </c>
      <c r="AF15" s="200"/>
      <c r="AG15" s="200"/>
      <c r="AH15" s="197" t="s">
        <v>324</v>
      </c>
    </row>
    <row r="16" spans="1:34" ht="26.1" customHeight="1" x14ac:dyDescent="0.2">
      <c r="A16" s="200">
        <v>15</v>
      </c>
      <c r="B16" s="200" t="s">
        <v>46</v>
      </c>
      <c r="C16" s="200" t="s">
        <v>197</v>
      </c>
      <c r="D16" s="200">
        <v>176</v>
      </c>
      <c r="E16" s="206">
        <v>44541</v>
      </c>
      <c r="F16" s="216">
        <v>0.38680555555555557</v>
      </c>
      <c r="G16" s="206">
        <v>44547</v>
      </c>
      <c r="H16" s="205">
        <v>0.57638888888888895</v>
      </c>
      <c r="I16" s="200" t="s">
        <v>20</v>
      </c>
      <c r="J16" s="200">
        <v>180</v>
      </c>
      <c r="K16" s="200" t="s">
        <v>298</v>
      </c>
      <c r="L16" s="200" t="s">
        <v>298</v>
      </c>
      <c r="M16" s="200" t="s">
        <v>302</v>
      </c>
      <c r="N16" s="200" t="s">
        <v>301</v>
      </c>
      <c r="O16" s="215">
        <v>7.650751002806861</v>
      </c>
      <c r="P16" s="215">
        <v>-10.882178606190321</v>
      </c>
      <c r="Q16" s="214" t="s">
        <v>306</v>
      </c>
      <c r="R16" s="200">
        <v>0</v>
      </c>
      <c r="S16" s="200">
        <v>0</v>
      </c>
      <c r="T16" s="203">
        <v>0</v>
      </c>
      <c r="U16" s="200">
        <v>0</v>
      </c>
      <c r="V16" s="200">
        <v>100</v>
      </c>
      <c r="W16" s="200">
        <v>0</v>
      </c>
      <c r="X16" s="200" t="s">
        <v>298</v>
      </c>
      <c r="Y16" s="200" t="s">
        <v>298</v>
      </c>
      <c r="Z16" s="200" t="s">
        <v>298</v>
      </c>
      <c r="AA16" s="200" t="s">
        <v>298</v>
      </c>
      <c r="AB16" s="200" t="s">
        <v>298</v>
      </c>
      <c r="AC16" s="202">
        <v>0</v>
      </c>
      <c r="AD16" s="200">
        <v>10</v>
      </c>
      <c r="AE16" s="200">
        <v>8</v>
      </c>
      <c r="AF16" s="200"/>
      <c r="AG16" s="200"/>
      <c r="AH16" s="197" t="s">
        <v>297</v>
      </c>
    </row>
    <row r="17" spans="1:34" ht="26.1" customHeight="1" x14ac:dyDescent="0.2">
      <c r="A17" s="200">
        <v>16</v>
      </c>
      <c r="B17" s="200" t="s">
        <v>46</v>
      </c>
      <c r="C17" s="200" t="s">
        <v>197</v>
      </c>
      <c r="D17" s="200">
        <v>317</v>
      </c>
      <c r="E17" s="206">
        <v>44541</v>
      </c>
      <c r="F17" s="216">
        <v>0.42986111111111108</v>
      </c>
      <c r="G17" s="206">
        <v>44547</v>
      </c>
      <c r="H17" s="205">
        <v>0.59166666666666667</v>
      </c>
      <c r="I17" s="200" t="s">
        <v>20</v>
      </c>
      <c r="J17" s="200">
        <v>180</v>
      </c>
      <c r="K17" s="200" t="s">
        <v>298</v>
      </c>
      <c r="L17" s="200" t="s">
        <v>298</v>
      </c>
      <c r="M17" s="200" t="s">
        <v>302</v>
      </c>
      <c r="N17" s="200" t="s">
        <v>301</v>
      </c>
      <c r="O17" s="215">
        <v>7.6418477293129579</v>
      </c>
      <c r="P17" s="215">
        <v>-10.882178605502688</v>
      </c>
      <c r="Q17" s="214" t="s">
        <v>300</v>
      </c>
      <c r="R17" s="200">
        <v>0</v>
      </c>
      <c r="S17" s="200">
        <v>0</v>
      </c>
      <c r="T17" s="203">
        <v>0</v>
      </c>
      <c r="U17" s="202" t="s">
        <v>310</v>
      </c>
      <c r="V17" s="200">
        <v>100</v>
      </c>
      <c r="W17" s="200">
        <v>0</v>
      </c>
      <c r="X17" s="200" t="s">
        <v>298</v>
      </c>
      <c r="Y17" s="200" t="s">
        <v>298</v>
      </c>
      <c r="Z17" s="200" t="s">
        <v>298</v>
      </c>
      <c r="AA17" s="200" t="s">
        <v>298</v>
      </c>
      <c r="AB17" s="200" t="s">
        <v>298</v>
      </c>
      <c r="AC17" s="202">
        <v>0</v>
      </c>
      <c r="AD17" s="200">
        <v>10</v>
      </c>
      <c r="AE17" s="200">
        <v>8</v>
      </c>
      <c r="AF17" s="200"/>
      <c r="AG17" s="200"/>
      <c r="AH17" s="197" t="s">
        <v>326</v>
      </c>
    </row>
    <row r="18" spans="1:34" ht="26.1" customHeight="1" x14ac:dyDescent="0.2">
      <c r="A18" s="200">
        <v>17</v>
      </c>
      <c r="B18" s="200" t="s">
        <v>46</v>
      </c>
      <c r="C18" s="200" t="s">
        <v>197</v>
      </c>
      <c r="D18" s="200">
        <v>812</v>
      </c>
      <c r="E18" s="206">
        <v>44541</v>
      </c>
      <c r="F18" s="216">
        <v>0.47916666666666669</v>
      </c>
      <c r="G18" s="206">
        <v>44547</v>
      </c>
      <c r="H18" s="205">
        <v>0.68263888888888891</v>
      </c>
      <c r="I18" s="200" t="s">
        <v>20</v>
      </c>
      <c r="J18" s="200">
        <v>180</v>
      </c>
      <c r="K18" s="200" t="s">
        <v>298</v>
      </c>
      <c r="L18" s="200" t="s">
        <v>298</v>
      </c>
      <c r="M18" s="200" t="s">
        <v>302</v>
      </c>
      <c r="N18" s="200" t="s">
        <v>301</v>
      </c>
      <c r="O18" s="215">
        <v>7.632944269922266</v>
      </c>
      <c r="P18" s="215">
        <v>-10.882178605684214</v>
      </c>
      <c r="Q18" s="214" t="s">
        <v>300</v>
      </c>
      <c r="R18" s="200">
        <v>0</v>
      </c>
      <c r="S18" s="200">
        <v>0</v>
      </c>
      <c r="T18" s="203">
        <v>0</v>
      </c>
      <c r="U18" s="202" t="s">
        <v>299</v>
      </c>
      <c r="V18" s="200">
        <v>100</v>
      </c>
      <c r="W18" s="200">
        <v>0</v>
      </c>
      <c r="X18" s="200" t="s">
        <v>298</v>
      </c>
      <c r="Y18" s="200" t="s">
        <v>298</v>
      </c>
      <c r="Z18" s="200" t="s">
        <v>298</v>
      </c>
      <c r="AA18" s="200" t="s">
        <v>298</v>
      </c>
      <c r="AB18" s="200" t="s">
        <v>298</v>
      </c>
      <c r="AC18" s="202">
        <v>0</v>
      </c>
      <c r="AD18" s="200">
        <v>10</v>
      </c>
      <c r="AE18" s="200">
        <v>8</v>
      </c>
      <c r="AF18" s="200"/>
      <c r="AG18" s="200"/>
      <c r="AH18" s="197" t="s">
        <v>297</v>
      </c>
    </row>
    <row r="19" spans="1:34" ht="26.1" customHeight="1" x14ac:dyDescent="0.2">
      <c r="A19" s="200">
        <v>18</v>
      </c>
      <c r="B19" s="200" t="s">
        <v>46</v>
      </c>
      <c r="C19" s="200" t="s">
        <v>197</v>
      </c>
      <c r="D19" s="200">
        <v>388</v>
      </c>
      <c r="E19" s="206">
        <v>44541</v>
      </c>
      <c r="F19" s="216">
        <v>0.52777777777777779</v>
      </c>
      <c r="G19" s="206">
        <v>44547</v>
      </c>
      <c r="H19" s="205">
        <v>0.66111111111111109</v>
      </c>
      <c r="I19" s="200" t="s">
        <v>20</v>
      </c>
      <c r="J19" s="200">
        <v>180</v>
      </c>
      <c r="K19" s="200" t="s">
        <v>298</v>
      </c>
      <c r="L19" s="200" t="s">
        <v>298</v>
      </c>
      <c r="M19" s="200" t="s">
        <v>302</v>
      </c>
      <c r="N19" s="200" t="s">
        <v>301</v>
      </c>
      <c r="O19" s="215">
        <v>7.6284924102726377</v>
      </c>
      <c r="P19" s="215">
        <v>-10.88995824447559</v>
      </c>
      <c r="Q19" s="214" t="s">
        <v>304</v>
      </c>
      <c r="R19" s="200">
        <v>0</v>
      </c>
      <c r="S19" s="200">
        <v>0</v>
      </c>
      <c r="T19" s="203">
        <v>0</v>
      </c>
      <c r="U19" s="200">
        <v>0</v>
      </c>
      <c r="V19" s="200">
        <v>100</v>
      </c>
      <c r="W19" s="200">
        <v>0</v>
      </c>
      <c r="X19" s="200" t="s">
        <v>298</v>
      </c>
      <c r="Y19" s="200" t="s">
        <v>298</v>
      </c>
      <c r="Z19" s="200" t="s">
        <v>298</v>
      </c>
      <c r="AA19" s="200" t="s">
        <v>298</v>
      </c>
      <c r="AB19" s="200" t="s">
        <v>298</v>
      </c>
      <c r="AC19" s="202">
        <v>0</v>
      </c>
      <c r="AD19" s="200">
        <v>12</v>
      </c>
      <c r="AE19" s="200">
        <v>4</v>
      </c>
      <c r="AF19" s="200"/>
      <c r="AG19" s="200"/>
      <c r="AH19" s="197" t="s">
        <v>297</v>
      </c>
    </row>
    <row r="20" spans="1:34" ht="26.1" customHeight="1" x14ac:dyDescent="0.2">
      <c r="A20" s="200">
        <v>19</v>
      </c>
      <c r="B20" s="200" t="s">
        <v>46</v>
      </c>
      <c r="C20" s="200" t="s">
        <v>197</v>
      </c>
      <c r="D20" s="200">
        <v>657</v>
      </c>
      <c r="E20" s="206">
        <v>44541</v>
      </c>
      <c r="F20" s="216">
        <v>0.57986111111111105</v>
      </c>
      <c r="G20" s="206">
        <v>44547</v>
      </c>
      <c r="H20" s="205">
        <v>0.63888888888888895</v>
      </c>
      <c r="I20" s="200" t="s">
        <v>20</v>
      </c>
      <c r="J20" s="200">
        <v>180</v>
      </c>
      <c r="K20" s="200" t="s">
        <v>298</v>
      </c>
      <c r="L20" s="200" t="s">
        <v>298</v>
      </c>
      <c r="M20" s="200" t="s">
        <v>302</v>
      </c>
      <c r="N20" s="200" t="s">
        <v>301</v>
      </c>
      <c r="O20" s="215">
        <v>7.6329441473061124</v>
      </c>
      <c r="P20" s="215">
        <v>-10.897737882957454</v>
      </c>
      <c r="Q20" s="214" t="s">
        <v>306</v>
      </c>
      <c r="R20" s="200">
        <v>0</v>
      </c>
      <c r="S20" s="200">
        <v>0</v>
      </c>
      <c r="T20" s="203">
        <v>0</v>
      </c>
      <c r="U20" s="200">
        <v>0</v>
      </c>
      <c r="V20" s="200">
        <v>100</v>
      </c>
      <c r="W20" s="200">
        <v>0</v>
      </c>
      <c r="X20" s="200" t="s">
        <v>298</v>
      </c>
      <c r="Y20" s="200" t="s">
        <v>298</v>
      </c>
      <c r="Z20" s="200" t="s">
        <v>298</v>
      </c>
      <c r="AA20" s="200" t="s">
        <v>298</v>
      </c>
      <c r="AB20" s="200" t="s">
        <v>298</v>
      </c>
      <c r="AC20" s="202">
        <v>0</v>
      </c>
      <c r="AD20" s="200">
        <v>10</v>
      </c>
      <c r="AE20" s="200">
        <v>5</v>
      </c>
      <c r="AF20" s="200"/>
      <c r="AG20" s="200"/>
      <c r="AH20" s="197" t="s">
        <v>297</v>
      </c>
    </row>
    <row r="21" spans="1:34" ht="26.1" customHeight="1" x14ac:dyDescent="0.2">
      <c r="A21" s="200">
        <v>20</v>
      </c>
      <c r="B21" s="200" t="s">
        <v>46</v>
      </c>
      <c r="C21" s="200" t="s">
        <v>197</v>
      </c>
      <c r="D21" s="200">
        <v>397</v>
      </c>
      <c r="E21" s="206">
        <v>44541</v>
      </c>
      <c r="F21" s="216">
        <v>0.62013888888888891</v>
      </c>
      <c r="G21" s="206">
        <v>44547</v>
      </c>
      <c r="H21" s="205">
        <v>0.61736111111111114</v>
      </c>
      <c r="I21" s="200" t="s">
        <v>20</v>
      </c>
      <c r="J21" s="200">
        <v>180</v>
      </c>
      <c r="K21" s="200" t="s">
        <v>298</v>
      </c>
      <c r="L21" s="200" t="s">
        <v>298</v>
      </c>
      <c r="M21" s="200" t="s">
        <v>302</v>
      </c>
      <c r="N21" s="200" t="s">
        <v>301</v>
      </c>
      <c r="O21" s="215">
        <v>7.6373959618471137</v>
      </c>
      <c r="P21" s="215">
        <v>-10.889958244756428</v>
      </c>
      <c r="Q21" s="214" t="s">
        <v>306</v>
      </c>
      <c r="R21" s="200">
        <v>0</v>
      </c>
      <c r="S21" s="200">
        <v>0</v>
      </c>
      <c r="T21" s="203">
        <v>0</v>
      </c>
      <c r="U21" s="200">
        <v>0</v>
      </c>
      <c r="V21" s="200">
        <v>100</v>
      </c>
      <c r="W21" s="200">
        <v>0</v>
      </c>
      <c r="X21" s="200" t="s">
        <v>298</v>
      </c>
      <c r="Y21" s="200" t="s">
        <v>298</v>
      </c>
      <c r="Z21" s="200" t="s">
        <v>298</v>
      </c>
      <c r="AA21" s="200" t="s">
        <v>298</v>
      </c>
      <c r="AB21" s="200" t="s">
        <v>298</v>
      </c>
      <c r="AC21" s="202">
        <v>0</v>
      </c>
      <c r="AD21" s="200">
        <v>11</v>
      </c>
      <c r="AE21" s="200">
        <v>4</v>
      </c>
      <c r="AF21" s="200"/>
      <c r="AG21" s="200"/>
      <c r="AH21" s="197" t="s">
        <v>297</v>
      </c>
    </row>
    <row r="22" spans="1:34" ht="26.1" customHeight="1" x14ac:dyDescent="0.2">
      <c r="A22" s="200">
        <v>21</v>
      </c>
      <c r="B22" s="200" t="s">
        <v>46</v>
      </c>
      <c r="C22" s="200" t="s">
        <v>197</v>
      </c>
      <c r="D22" s="200">
        <v>56</v>
      </c>
      <c r="E22" s="206">
        <v>44541</v>
      </c>
      <c r="F22" s="216">
        <v>0.34513888888888888</v>
      </c>
      <c r="G22" s="206">
        <v>44547</v>
      </c>
      <c r="H22" s="205">
        <v>0.57708333333333328</v>
      </c>
      <c r="I22" s="200" t="s">
        <v>20</v>
      </c>
      <c r="J22" s="200">
        <v>180</v>
      </c>
      <c r="K22" s="200" t="s">
        <v>298</v>
      </c>
      <c r="L22" s="200" t="s">
        <v>298</v>
      </c>
      <c r="M22" s="200" t="s">
        <v>302</v>
      </c>
      <c r="N22" s="200" t="s">
        <v>301</v>
      </c>
      <c r="O22" s="215">
        <v>7.6685569921101457</v>
      </c>
      <c r="P22" s="215">
        <v>-10.882178605627097</v>
      </c>
      <c r="Q22" s="202" t="s">
        <v>304</v>
      </c>
      <c r="R22" s="200">
        <v>0</v>
      </c>
      <c r="S22" s="200">
        <v>0</v>
      </c>
      <c r="T22" s="203">
        <v>0</v>
      </c>
      <c r="U22" s="200">
        <v>0</v>
      </c>
      <c r="V22" s="200">
        <v>100</v>
      </c>
      <c r="W22" s="200">
        <v>0</v>
      </c>
      <c r="X22" s="200" t="s">
        <v>298</v>
      </c>
      <c r="Y22" s="200" t="s">
        <v>298</v>
      </c>
      <c r="Z22" s="200" t="s">
        <v>298</v>
      </c>
      <c r="AA22" s="200" t="s">
        <v>298</v>
      </c>
      <c r="AB22" s="200" t="s">
        <v>298</v>
      </c>
      <c r="AC22" s="202">
        <v>0</v>
      </c>
      <c r="AD22" s="200">
        <v>13</v>
      </c>
      <c r="AE22" s="200">
        <v>3</v>
      </c>
      <c r="AF22" s="200"/>
      <c r="AG22" s="200"/>
      <c r="AH22" s="197" t="s">
        <v>308</v>
      </c>
    </row>
    <row r="23" spans="1:34" ht="26.1" customHeight="1" x14ac:dyDescent="0.2">
      <c r="A23" s="200">
        <v>22</v>
      </c>
      <c r="B23" s="200" t="s">
        <v>46</v>
      </c>
      <c r="C23" s="200" t="s">
        <v>197</v>
      </c>
      <c r="D23" s="200">
        <v>768</v>
      </c>
      <c r="E23" s="206">
        <v>44541</v>
      </c>
      <c r="F23" s="216">
        <v>0.37083333333333335</v>
      </c>
      <c r="G23" s="206">
        <v>44547</v>
      </c>
      <c r="H23" s="205">
        <v>0.60347222222222219</v>
      </c>
      <c r="I23" s="200" t="s">
        <v>20</v>
      </c>
      <c r="J23" s="200">
        <v>180</v>
      </c>
      <c r="K23" s="200" t="s">
        <v>298</v>
      </c>
      <c r="L23" s="200" t="s">
        <v>298</v>
      </c>
      <c r="M23" s="200" t="s">
        <v>302</v>
      </c>
      <c r="N23" s="200" t="s">
        <v>301</v>
      </c>
      <c r="O23" s="215">
        <v>7.6774597079045916</v>
      </c>
      <c r="P23" s="215">
        <v>-10.882178606181196</v>
      </c>
      <c r="Q23" s="202" t="s">
        <v>306</v>
      </c>
      <c r="R23" s="200">
        <v>0</v>
      </c>
      <c r="S23" s="200">
        <v>0</v>
      </c>
      <c r="T23" s="203">
        <v>0</v>
      </c>
      <c r="U23" s="200">
        <v>0</v>
      </c>
      <c r="V23" s="200">
        <v>100</v>
      </c>
      <c r="W23" s="200">
        <v>0</v>
      </c>
      <c r="X23" s="200" t="s">
        <v>298</v>
      </c>
      <c r="Y23" s="200" t="s">
        <v>298</v>
      </c>
      <c r="Z23" s="200" t="s">
        <v>298</v>
      </c>
      <c r="AA23" s="200" t="s">
        <v>298</v>
      </c>
      <c r="AB23" s="200" t="s">
        <v>298</v>
      </c>
      <c r="AC23" s="202">
        <v>0</v>
      </c>
      <c r="AD23" s="200">
        <v>11</v>
      </c>
      <c r="AE23" s="200">
        <v>5</v>
      </c>
      <c r="AF23" s="200"/>
      <c r="AG23" s="200"/>
      <c r="AH23" s="197" t="s">
        <v>307</v>
      </c>
    </row>
    <row r="24" spans="1:34" ht="26.1" customHeight="1" x14ac:dyDescent="0.2">
      <c r="A24" s="200">
        <v>23</v>
      </c>
      <c r="B24" s="200" t="s">
        <v>46</v>
      </c>
      <c r="C24" s="200" t="s">
        <v>197</v>
      </c>
      <c r="D24" s="200">
        <v>764</v>
      </c>
      <c r="E24" s="206">
        <v>44541</v>
      </c>
      <c r="F24" s="216">
        <v>0.39999999999999997</v>
      </c>
      <c r="G24" s="206">
        <v>44547</v>
      </c>
      <c r="H24" s="205">
        <v>0.63472222222222219</v>
      </c>
      <c r="I24" s="200" t="s">
        <v>20</v>
      </c>
      <c r="J24" s="200">
        <v>180</v>
      </c>
      <c r="K24" s="200" t="s">
        <v>298</v>
      </c>
      <c r="L24" s="200" t="s">
        <v>298</v>
      </c>
      <c r="M24" s="200" t="s">
        <v>302</v>
      </c>
      <c r="N24" s="200" t="s">
        <v>301</v>
      </c>
      <c r="O24" s="215">
        <v>7.6819110558798744</v>
      </c>
      <c r="P24" s="215">
        <v>-10.874398966873384</v>
      </c>
      <c r="Q24" s="202" t="s">
        <v>306</v>
      </c>
      <c r="R24" s="200">
        <v>0</v>
      </c>
      <c r="S24" s="200">
        <v>0</v>
      </c>
      <c r="T24" s="203">
        <v>0</v>
      </c>
      <c r="U24" s="202" t="s">
        <v>303</v>
      </c>
      <c r="V24" s="200">
        <v>100</v>
      </c>
      <c r="W24" s="200">
        <v>0</v>
      </c>
      <c r="X24" s="200" t="s">
        <v>298</v>
      </c>
      <c r="Y24" s="200" t="s">
        <v>298</v>
      </c>
      <c r="Z24" s="200" t="s">
        <v>298</v>
      </c>
      <c r="AA24" s="200" t="s">
        <v>298</v>
      </c>
      <c r="AB24" s="200" t="s">
        <v>298</v>
      </c>
      <c r="AC24" s="202">
        <v>0</v>
      </c>
      <c r="AD24" s="200">
        <v>6</v>
      </c>
      <c r="AE24" s="200">
        <v>6</v>
      </c>
      <c r="AF24" s="200"/>
      <c r="AG24" s="200"/>
      <c r="AH24" s="197" t="s">
        <v>308</v>
      </c>
    </row>
    <row r="25" spans="1:34" s="223" customFormat="1" ht="26.1" customHeight="1" x14ac:dyDescent="0.2">
      <c r="A25" s="204">
        <v>24</v>
      </c>
      <c r="B25" s="204" t="s">
        <v>46</v>
      </c>
      <c r="C25" s="204" t="s">
        <v>197</v>
      </c>
      <c r="D25" s="204">
        <v>505</v>
      </c>
      <c r="E25" s="207">
        <v>44541</v>
      </c>
      <c r="F25" s="220">
        <v>0.43055555555555558</v>
      </c>
      <c r="G25" s="207">
        <v>44548</v>
      </c>
      <c r="H25" s="204" t="s">
        <v>317</v>
      </c>
      <c r="I25" s="204" t="s">
        <v>20</v>
      </c>
      <c r="J25" s="204">
        <v>180</v>
      </c>
      <c r="K25" s="204" t="s">
        <v>298</v>
      </c>
      <c r="L25" s="204" t="s">
        <v>298</v>
      </c>
      <c r="M25" s="204" t="s">
        <v>302</v>
      </c>
      <c r="N25" s="204" t="s">
        <v>301</v>
      </c>
      <c r="O25" s="215">
        <v>7.6863622368921458</v>
      </c>
      <c r="P25" s="215">
        <v>-10.882178605773062</v>
      </c>
      <c r="Q25" s="214" t="s">
        <v>304</v>
      </c>
      <c r="R25" s="204">
        <v>0</v>
      </c>
      <c r="S25" s="204">
        <v>0</v>
      </c>
      <c r="T25" s="222">
        <v>0</v>
      </c>
      <c r="U25" s="204">
        <v>0</v>
      </c>
      <c r="V25" s="204">
        <v>100</v>
      </c>
      <c r="W25" s="204">
        <v>0</v>
      </c>
      <c r="X25" s="204" t="s">
        <v>298</v>
      </c>
      <c r="Y25" s="204" t="s">
        <v>298</v>
      </c>
      <c r="Z25" s="204" t="s">
        <v>298</v>
      </c>
      <c r="AA25" s="204" t="s">
        <v>298</v>
      </c>
      <c r="AB25" s="204" t="s">
        <v>298</v>
      </c>
      <c r="AC25" s="214">
        <v>0</v>
      </c>
      <c r="AD25" s="204">
        <v>7</v>
      </c>
      <c r="AE25" s="204">
        <v>2</v>
      </c>
      <c r="AF25" s="204"/>
      <c r="AG25" s="204"/>
      <c r="AH25" s="221" t="s">
        <v>321</v>
      </c>
    </row>
    <row r="26" spans="1:34" ht="26.1" customHeight="1" x14ac:dyDescent="0.2">
      <c r="A26" s="200">
        <v>25</v>
      </c>
      <c r="B26" s="200" t="s">
        <v>46</v>
      </c>
      <c r="C26" s="200" t="s">
        <v>197</v>
      </c>
      <c r="D26" s="200">
        <v>376</v>
      </c>
      <c r="E26" s="206">
        <v>44541</v>
      </c>
      <c r="F26" s="216">
        <v>0.46666666666666662</v>
      </c>
      <c r="G26" s="206">
        <v>44547</v>
      </c>
      <c r="H26" s="205">
        <v>0.71319444444444446</v>
      </c>
      <c r="I26" s="200" t="s">
        <v>20</v>
      </c>
      <c r="J26" s="200">
        <v>180</v>
      </c>
      <c r="K26" s="200" t="s">
        <v>298</v>
      </c>
      <c r="L26" s="200" t="s">
        <v>298</v>
      </c>
      <c r="M26" s="200" t="s">
        <v>302</v>
      </c>
      <c r="N26" s="200" t="s">
        <v>301</v>
      </c>
      <c r="O26" s="215">
        <v>7.6819109340608849</v>
      </c>
      <c r="P26" s="215">
        <v>-10.889958244700882</v>
      </c>
      <c r="Q26" s="202" t="s">
        <v>306</v>
      </c>
      <c r="R26" s="200">
        <v>0</v>
      </c>
      <c r="S26" s="200">
        <v>0</v>
      </c>
      <c r="T26" s="203">
        <v>0</v>
      </c>
      <c r="U26" s="200">
        <v>0</v>
      </c>
      <c r="V26" s="200">
        <v>100</v>
      </c>
      <c r="W26" s="200">
        <v>0</v>
      </c>
      <c r="X26" s="200" t="s">
        <v>298</v>
      </c>
      <c r="Y26" s="200" t="s">
        <v>298</v>
      </c>
      <c r="Z26" s="200" t="s">
        <v>298</v>
      </c>
      <c r="AA26" s="200" t="s">
        <v>298</v>
      </c>
      <c r="AB26" s="200" t="s">
        <v>298</v>
      </c>
      <c r="AC26" s="202">
        <v>0</v>
      </c>
      <c r="AD26" s="200">
        <v>5</v>
      </c>
      <c r="AE26" s="200">
        <v>5</v>
      </c>
      <c r="AF26" s="200"/>
      <c r="AG26" s="200"/>
      <c r="AH26" s="197" t="s">
        <v>325</v>
      </c>
    </row>
    <row r="27" spans="1:34" s="223" customFormat="1" ht="26.1" customHeight="1" x14ac:dyDescent="0.2">
      <c r="A27" s="204">
        <v>26</v>
      </c>
      <c r="B27" s="204" t="s">
        <v>46</v>
      </c>
      <c r="C27" s="204" t="s">
        <v>197</v>
      </c>
      <c r="D27" s="204">
        <v>612</v>
      </c>
      <c r="E27" s="207">
        <v>44541</v>
      </c>
      <c r="F27" s="220">
        <v>0.49583333333333335</v>
      </c>
      <c r="G27" s="207">
        <v>44547</v>
      </c>
      <c r="H27" s="204" t="s">
        <v>317</v>
      </c>
      <c r="I27" s="204" t="s">
        <v>20</v>
      </c>
      <c r="J27" s="204">
        <v>180</v>
      </c>
      <c r="K27" s="204" t="s">
        <v>298</v>
      </c>
      <c r="L27" s="204" t="s">
        <v>298</v>
      </c>
      <c r="M27" s="204" t="s">
        <v>302</v>
      </c>
      <c r="N27" s="204" t="s">
        <v>301</v>
      </c>
      <c r="O27" s="215">
        <v>7.6730083119563162</v>
      </c>
      <c r="P27" s="215">
        <v>-10.889958244621054</v>
      </c>
      <c r="Q27" s="214" t="s">
        <v>304</v>
      </c>
      <c r="R27" s="204">
        <v>0</v>
      </c>
      <c r="S27" s="204">
        <v>0</v>
      </c>
      <c r="T27" s="222">
        <v>0</v>
      </c>
      <c r="U27" s="204">
        <v>0</v>
      </c>
      <c r="V27" s="204">
        <v>100</v>
      </c>
      <c r="W27" s="204">
        <v>0</v>
      </c>
      <c r="X27" s="204" t="s">
        <v>298</v>
      </c>
      <c r="Y27" s="204" t="s">
        <v>298</v>
      </c>
      <c r="Z27" s="204" t="s">
        <v>298</v>
      </c>
      <c r="AA27" s="204" t="s">
        <v>298</v>
      </c>
      <c r="AB27" s="204" t="s">
        <v>298</v>
      </c>
      <c r="AC27" s="214">
        <v>0</v>
      </c>
      <c r="AD27" s="204">
        <v>7</v>
      </c>
      <c r="AE27" s="204">
        <v>5</v>
      </c>
      <c r="AF27" s="204"/>
      <c r="AG27" s="204"/>
      <c r="AH27" s="221" t="s">
        <v>308</v>
      </c>
    </row>
    <row r="28" spans="1:34" ht="26.1" customHeight="1" x14ac:dyDescent="0.2">
      <c r="A28" s="200">
        <v>27</v>
      </c>
      <c r="B28" s="200" t="s">
        <v>46</v>
      </c>
      <c r="C28" s="200" t="s">
        <v>197</v>
      </c>
      <c r="D28" s="200">
        <v>691</v>
      </c>
      <c r="E28" s="206">
        <v>44549</v>
      </c>
      <c r="F28" s="216">
        <v>0.34375</v>
      </c>
      <c r="G28" s="206">
        <v>44556</v>
      </c>
      <c r="H28" s="205">
        <v>0.5</v>
      </c>
      <c r="I28" s="200" t="s">
        <v>20</v>
      </c>
      <c r="J28" s="200">
        <v>180</v>
      </c>
      <c r="K28" s="200" t="s">
        <v>298</v>
      </c>
      <c r="L28" s="200" t="s">
        <v>298</v>
      </c>
      <c r="M28" s="200" t="s">
        <v>302</v>
      </c>
      <c r="N28" s="200" t="s">
        <v>301</v>
      </c>
      <c r="O28" s="215">
        <v>7.6552022567079394</v>
      </c>
      <c r="P28" s="215">
        <v>-10.921076798666208</v>
      </c>
      <c r="Q28" s="202" t="s">
        <v>306</v>
      </c>
      <c r="R28" s="200">
        <v>0</v>
      </c>
      <c r="S28" s="200">
        <v>0</v>
      </c>
      <c r="T28" s="203">
        <v>0</v>
      </c>
      <c r="U28" s="200">
        <v>0</v>
      </c>
      <c r="V28" s="200">
        <v>100</v>
      </c>
      <c r="W28" s="200">
        <v>0</v>
      </c>
      <c r="X28" s="200" t="s">
        <v>298</v>
      </c>
      <c r="Y28" s="200" t="s">
        <v>298</v>
      </c>
      <c r="Z28" s="200" t="s">
        <v>298</v>
      </c>
      <c r="AA28" s="200" t="s">
        <v>298</v>
      </c>
      <c r="AB28" s="200" t="s">
        <v>298</v>
      </c>
      <c r="AC28" s="202">
        <v>0</v>
      </c>
      <c r="AD28" s="200">
        <v>10</v>
      </c>
      <c r="AE28" s="200">
        <v>4</v>
      </c>
      <c r="AF28" s="200"/>
      <c r="AG28" s="200"/>
      <c r="AH28" s="197" t="s">
        <v>313</v>
      </c>
    </row>
    <row r="29" spans="1:34" ht="26.1" customHeight="1" x14ac:dyDescent="0.2">
      <c r="A29" s="200">
        <v>28</v>
      </c>
      <c r="B29" s="200" t="s">
        <v>46</v>
      </c>
      <c r="C29" s="200" t="s">
        <v>197</v>
      </c>
      <c r="D29" s="200">
        <v>811</v>
      </c>
      <c r="E29" s="206">
        <v>44549</v>
      </c>
      <c r="F29" s="216">
        <v>0.39513888888888887</v>
      </c>
      <c r="G29" s="206">
        <v>44556</v>
      </c>
      <c r="H29" s="205">
        <v>0.52083333333333337</v>
      </c>
      <c r="I29" s="200" t="s">
        <v>20</v>
      </c>
      <c r="J29" s="200">
        <v>180</v>
      </c>
      <c r="K29" s="200" t="s">
        <v>298</v>
      </c>
      <c r="L29" s="200" t="s">
        <v>298</v>
      </c>
      <c r="M29" s="200" t="s">
        <v>302</v>
      </c>
      <c r="N29" s="200" t="s">
        <v>301</v>
      </c>
      <c r="O29" s="215">
        <v>7.646299076097109</v>
      </c>
      <c r="P29" s="215">
        <v>-10.92107679841334</v>
      </c>
      <c r="Q29" s="202" t="s">
        <v>304</v>
      </c>
      <c r="R29" s="200">
        <v>0</v>
      </c>
      <c r="S29" s="200">
        <v>0</v>
      </c>
      <c r="T29" s="203">
        <v>0</v>
      </c>
      <c r="U29" s="202" t="s">
        <v>303</v>
      </c>
      <c r="V29" s="200">
        <v>100</v>
      </c>
      <c r="W29" s="200">
        <v>0</v>
      </c>
      <c r="X29" s="200" t="s">
        <v>298</v>
      </c>
      <c r="Y29" s="200" t="s">
        <v>298</v>
      </c>
      <c r="Z29" s="200" t="s">
        <v>298</v>
      </c>
      <c r="AA29" s="200" t="s">
        <v>298</v>
      </c>
      <c r="AB29" s="200" t="s">
        <v>298</v>
      </c>
      <c r="AC29" s="202">
        <v>0</v>
      </c>
      <c r="AD29" s="200">
        <v>11</v>
      </c>
      <c r="AE29" s="200">
        <v>5</v>
      </c>
      <c r="AF29" s="200"/>
      <c r="AG29" s="200"/>
    </row>
    <row r="30" spans="1:34" ht="26.1" customHeight="1" x14ac:dyDescent="0.2">
      <c r="A30" s="200">
        <v>29</v>
      </c>
      <c r="B30" s="200" t="s">
        <v>46</v>
      </c>
      <c r="C30" s="200" t="s">
        <v>197</v>
      </c>
      <c r="D30" s="200">
        <v>757</v>
      </c>
      <c r="E30" s="206">
        <v>44549</v>
      </c>
      <c r="F30" s="216">
        <v>0.4513888888888889</v>
      </c>
      <c r="G30" s="206">
        <v>44556</v>
      </c>
      <c r="H30" s="205">
        <v>0.55902777777777779</v>
      </c>
      <c r="I30" s="200" t="s">
        <v>20</v>
      </c>
      <c r="J30" s="200">
        <v>180</v>
      </c>
      <c r="K30" s="200" t="s">
        <v>298</v>
      </c>
      <c r="L30" s="200" t="s">
        <v>298</v>
      </c>
      <c r="M30" s="200" t="s">
        <v>302</v>
      </c>
      <c r="N30" s="200" t="s">
        <v>301</v>
      </c>
      <c r="O30" s="215">
        <v>7.6418474800120357</v>
      </c>
      <c r="P30" s="215">
        <v>-10.913297160375306</v>
      </c>
      <c r="Q30" s="202" t="s">
        <v>304</v>
      </c>
      <c r="R30" s="200">
        <v>0</v>
      </c>
      <c r="S30" s="200">
        <v>0</v>
      </c>
      <c r="T30" s="203">
        <v>0</v>
      </c>
      <c r="U30" s="200">
        <v>0</v>
      </c>
      <c r="V30" s="200">
        <v>100</v>
      </c>
      <c r="W30" s="200">
        <v>0</v>
      </c>
      <c r="X30" s="200" t="s">
        <v>298</v>
      </c>
      <c r="Y30" s="200" t="s">
        <v>298</v>
      </c>
      <c r="Z30" s="200" t="s">
        <v>298</v>
      </c>
      <c r="AA30" s="200" t="s">
        <v>298</v>
      </c>
      <c r="AB30" s="200" t="s">
        <v>298</v>
      </c>
      <c r="AC30" s="202">
        <v>0</v>
      </c>
      <c r="AD30" s="200">
        <v>10</v>
      </c>
      <c r="AE30" s="200">
        <v>3</v>
      </c>
      <c r="AF30" s="200"/>
      <c r="AG30" s="200"/>
      <c r="AH30" s="197" t="s">
        <v>309</v>
      </c>
    </row>
    <row r="31" spans="1:34" ht="26.1" customHeight="1" x14ac:dyDescent="0.2">
      <c r="A31" s="200">
        <v>30</v>
      </c>
      <c r="B31" s="200" t="s">
        <v>46</v>
      </c>
      <c r="C31" s="200" t="s">
        <v>197</v>
      </c>
      <c r="D31" s="200">
        <v>12</v>
      </c>
      <c r="E31" s="206">
        <v>44549</v>
      </c>
      <c r="F31" s="216">
        <v>0.51041666666666663</v>
      </c>
      <c r="G31" s="206">
        <v>44556</v>
      </c>
      <c r="H31" s="205">
        <v>0.57916666666666672</v>
      </c>
      <c r="I31" s="200" t="s">
        <v>20</v>
      </c>
      <c r="J31" s="200">
        <v>180</v>
      </c>
      <c r="K31" s="200" t="s">
        <v>298</v>
      </c>
      <c r="L31" s="200" t="s">
        <v>298</v>
      </c>
      <c r="M31" s="200" t="s">
        <v>302</v>
      </c>
      <c r="N31" s="200" t="s">
        <v>301</v>
      </c>
      <c r="O31" s="215">
        <v>7.637395837303151</v>
      </c>
      <c r="P31" s="215">
        <v>-10.905517521287933</v>
      </c>
      <c r="Q31" s="202" t="s">
        <v>304</v>
      </c>
      <c r="R31" s="200">
        <v>0</v>
      </c>
      <c r="S31" s="200">
        <v>0</v>
      </c>
      <c r="T31" s="203">
        <v>0</v>
      </c>
      <c r="U31" s="200">
        <v>0</v>
      </c>
      <c r="V31" s="200">
        <v>100</v>
      </c>
      <c r="W31" s="200">
        <v>0</v>
      </c>
      <c r="X31" s="200" t="s">
        <v>298</v>
      </c>
      <c r="Y31" s="200" t="s">
        <v>298</v>
      </c>
      <c r="Z31" s="200" t="s">
        <v>298</v>
      </c>
      <c r="AA31" s="200" t="s">
        <v>298</v>
      </c>
      <c r="AB31" s="200" t="s">
        <v>298</v>
      </c>
      <c r="AC31" s="214">
        <v>0</v>
      </c>
      <c r="AD31" s="204">
        <v>10</v>
      </c>
      <c r="AE31" s="204">
        <v>4</v>
      </c>
      <c r="AF31" s="204"/>
      <c r="AG31" s="204"/>
      <c r="AH31" s="197" t="s">
        <v>331</v>
      </c>
    </row>
    <row r="32" spans="1:34" ht="26.1" customHeight="1" x14ac:dyDescent="0.2">
      <c r="A32" s="200">
        <v>31</v>
      </c>
      <c r="B32" s="200" t="s">
        <v>46</v>
      </c>
      <c r="C32" s="200" t="s">
        <v>197</v>
      </c>
      <c r="D32" s="200">
        <v>369</v>
      </c>
      <c r="E32" s="206">
        <v>44549</v>
      </c>
      <c r="F32" s="216">
        <v>0.54722222222222217</v>
      </c>
      <c r="G32" s="206">
        <v>44556</v>
      </c>
      <c r="H32" s="205">
        <v>0.62708333333333333</v>
      </c>
      <c r="I32" s="200" t="s">
        <v>20</v>
      </c>
      <c r="J32" s="200">
        <v>180</v>
      </c>
      <c r="K32" s="200" t="s">
        <v>298</v>
      </c>
      <c r="L32" s="200" t="s">
        <v>298</v>
      </c>
      <c r="M32" s="200" t="s">
        <v>302</v>
      </c>
      <c r="N32" s="200" t="s">
        <v>301</v>
      </c>
      <c r="O32" s="215">
        <v>7.6462992037121511</v>
      </c>
      <c r="P32" s="215">
        <v>-10.905517521183413</v>
      </c>
      <c r="Q32" s="202" t="s">
        <v>304</v>
      </c>
      <c r="R32" s="200">
        <v>0</v>
      </c>
      <c r="S32" s="200">
        <v>0</v>
      </c>
      <c r="T32" s="203">
        <v>0</v>
      </c>
      <c r="U32" s="200">
        <v>0</v>
      </c>
      <c r="V32" s="200">
        <v>100</v>
      </c>
      <c r="W32" s="200">
        <v>0</v>
      </c>
      <c r="X32" s="200" t="s">
        <v>298</v>
      </c>
      <c r="Y32" s="200" t="s">
        <v>298</v>
      </c>
      <c r="Z32" s="200" t="s">
        <v>298</v>
      </c>
      <c r="AA32" s="200" t="s">
        <v>298</v>
      </c>
      <c r="AB32" s="200" t="s">
        <v>298</v>
      </c>
      <c r="AC32" s="214">
        <v>0</v>
      </c>
      <c r="AD32" s="204">
        <v>14</v>
      </c>
      <c r="AE32" s="204">
        <v>3</v>
      </c>
      <c r="AF32" s="204"/>
      <c r="AG32" s="204"/>
    </row>
    <row r="33" spans="1:34" ht="26.1" customHeight="1" x14ac:dyDescent="0.2">
      <c r="A33" s="200">
        <v>32</v>
      </c>
      <c r="B33" s="200" t="s">
        <v>46</v>
      </c>
      <c r="C33" s="200" t="s">
        <v>197</v>
      </c>
      <c r="D33" s="200">
        <v>1</v>
      </c>
      <c r="E33" s="206">
        <v>44549</v>
      </c>
      <c r="F33" s="216">
        <v>0.57361111111111118</v>
      </c>
      <c r="G33" s="206">
        <v>44556</v>
      </c>
      <c r="H33" s="205">
        <v>0.68541666666666667</v>
      </c>
      <c r="I33" s="200" t="s">
        <v>20</v>
      </c>
      <c r="J33" s="200">
        <v>180</v>
      </c>
      <c r="K33" s="200" t="s">
        <v>298</v>
      </c>
      <c r="L33" s="200" t="s">
        <v>298</v>
      </c>
      <c r="M33" s="200" t="s">
        <v>302</v>
      </c>
      <c r="N33" s="200" t="s">
        <v>301</v>
      </c>
      <c r="O33" s="215">
        <v>7.6507507540530506</v>
      </c>
      <c r="P33" s="215">
        <v>-10.913297160358665</v>
      </c>
      <c r="Q33" s="202" t="s">
        <v>304</v>
      </c>
      <c r="R33" s="200">
        <v>0</v>
      </c>
      <c r="S33" s="200">
        <v>0</v>
      </c>
      <c r="T33" s="203">
        <v>0</v>
      </c>
      <c r="U33" s="200">
        <v>0</v>
      </c>
      <c r="V33" s="200">
        <v>100</v>
      </c>
      <c r="W33" s="200">
        <v>0</v>
      </c>
      <c r="X33" s="200" t="s">
        <v>298</v>
      </c>
      <c r="Y33" s="200" t="s">
        <v>298</v>
      </c>
      <c r="Z33" s="200" t="s">
        <v>298</v>
      </c>
      <c r="AA33" s="200" t="s">
        <v>298</v>
      </c>
      <c r="AB33" s="200" t="s">
        <v>298</v>
      </c>
      <c r="AC33" s="214">
        <v>0</v>
      </c>
      <c r="AD33" s="204">
        <v>6</v>
      </c>
      <c r="AE33" s="204">
        <v>4</v>
      </c>
      <c r="AF33" s="204"/>
      <c r="AG33" s="204"/>
      <c r="AH33" s="197" t="s">
        <v>332</v>
      </c>
    </row>
    <row r="34" spans="1:34" ht="26.1" customHeight="1" x14ac:dyDescent="0.2">
      <c r="A34" s="200">
        <v>33</v>
      </c>
      <c r="B34" s="200" t="s">
        <v>46</v>
      </c>
      <c r="C34" s="200" t="s">
        <v>197</v>
      </c>
      <c r="D34" s="200">
        <v>619</v>
      </c>
      <c r="E34" s="206">
        <v>44549</v>
      </c>
      <c r="F34" s="216">
        <v>0.49305555555555558</v>
      </c>
      <c r="G34" s="206">
        <v>44554</v>
      </c>
      <c r="H34" s="205">
        <v>0.54513888888888895</v>
      </c>
      <c r="I34" s="200" t="s">
        <v>20</v>
      </c>
      <c r="J34" s="200">
        <v>180</v>
      </c>
      <c r="K34" s="200" t="s">
        <v>298</v>
      </c>
      <c r="L34" s="200" t="s">
        <v>298</v>
      </c>
      <c r="M34" s="200" t="s">
        <v>302</v>
      </c>
      <c r="N34" s="200" t="s">
        <v>301</v>
      </c>
      <c r="O34" s="215">
        <v>7.6418470836572316</v>
      </c>
      <c r="P34" s="215">
        <v>-10.959974991296408</v>
      </c>
      <c r="Q34" s="202" t="s">
        <v>304</v>
      </c>
      <c r="R34" s="200">
        <v>0</v>
      </c>
      <c r="S34" s="200">
        <v>0</v>
      </c>
      <c r="T34" s="203">
        <v>0</v>
      </c>
      <c r="U34" s="200">
        <v>0</v>
      </c>
      <c r="V34" s="200">
        <v>100</v>
      </c>
      <c r="W34" s="200">
        <v>0</v>
      </c>
      <c r="X34" s="200" t="s">
        <v>298</v>
      </c>
      <c r="Y34" s="200" t="s">
        <v>298</v>
      </c>
      <c r="Z34" s="200" t="s">
        <v>298</v>
      </c>
      <c r="AA34" s="200" t="s">
        <v>298</v>
      </c>
      <c r="AB34" s="200" t="s">
        <v>298</v>
      </c>
      <c r="AC34" s="214">
        <v>0</v>
      </c>
      <c r="AD34" s="204">
        <v>9</v>
      </c>
      <c r="AE34" s="204">
        <v>6</v>
      </c>
      <c r="AF34" s="204"/>
      <c r="AG34" s="204"/>
      <c r="AH34" s="197" t="s">
        <v>316</v>
      </c>
    </row>
    <row r="35" spans="1:34" ht="26.1" customHeight="1" x14ac:dyDescent="0.2">
      <c r="A35" s="200">
        <v>34</v>
      </c>
      <c r="B35" s="200" t="s">
        <v>46</v>
      </c>
      <c r="C35" s="200" t="s">
        <v>197</v>
      </c>
      <c r="D35" s="200">
        <v>133</v>
      </c>
      <c r="E35" s="206">
        <v>44549</v>
      </c>
      <c r="F35" s="216">
        <v>0.53125</v>
      </c>
      <c r="G35" s="206">
        <v>44554</v>
      </c>
      <c r="H35" s="205">
        <v>0.70972222222222225</v>
      </c>
      <c r="I35" s="200" t="s">
        <v>20</v>
      </c>
      <c r="J35" s="200">
        <v>180</v>
      </c>
      <c r="K35" s="200" t="s">
        <v>298</v>
      </c>
      <c r="L35" s="200" t="s">
        <v>298</v>
      </c>
      <c r="M35" s="200" t="s">
        <v>302</v>
      </c>
      <c r="N35" s="200" t="s">
        <v>301</v>
      </c>
      <c r="O35" s="215">
        <v>7.6329436246027891</v>
      </c>
      <c r="P35" s="215">
        <v>-10.959974991349279</v>
      </c>
      <c r="Q35" s="202" t="s">
        <v>306</v>
      </c>
      <c r="R35" s="200">
        <v>0</v>
      </c>
      <c r="S35" s="200">
        <v>0</v>
      </c>
      <c r="T35" s="203">
        <v>0</v>
      </c>
      <c r="U35" s="200">
        <v>0</v>
      </c>
      <c r="V35" s="200">
        <v>100</v>
      </c>
      <c r="W35" s="200">
        <v>0</v>
      </c>
      <c r="X35" s="200" t="s">
        <v>298</v>
      </c>
      <c r="Y35" s="200" t="s">
        <v>298</v>
      </c>
      <c r="Z35" s="200" t="s">
        <v>298</v>
      </c>
      <c r="AA35" s="200" t="s">
        <v>298</v>
      </c>
      <c r="AB35" s="200" t="s">
        <v>298</v>
      </c>
      <c r="AC35" s="202">
        <v>0</v>
      </c>
      <c r="AD35" s="200">
        <v>7</v>
      </c>
      <c r="AE35" s="200">
        <v>3</v>
      </c>
      <c r="AF35" s="200"/>
      <c r="AG35" s="200"/>
      <c r="AH35" s="197" t="s">
        <v>328</v>
      </c>
    </row>
    <row r="36" spans="1:34" ht="26.1" customHeight="1" x14ac:dyDescent="0.2">
      <c r="A36" s="200">
        <v>35</v>
      </c>
      <c r="B36" s="200" t="s">
        <v>46</v>
      </c>
      <c r="C36" s="200" t="s">
        <v>197</v>
      </c>
      <c r="D36" s="200">
        <v>101</v>
      </c>
      <c r="E36" s="206">
        <v>44549</v>
      </c>
      <c r="F36" s="216">
        <v>0.56666666666666665</v>
      </c>
      <c r="G36" s="206">
        <v>44554</v>
      </c>
      <c r="H36" s="205">
        <v>0.6777777777777777</v>
      </c>
      <c r="I36" s="200" t="s">
        <v>20</v>
      </c>
      <c r="J36" s="200">
        <v>180</v>
      </c>
      <c r="K36" s="200" t="s">
        <v>298</v>
      </c>
      <c r="L36" s="200" t="s">
        <v>298</v>
      </c>
      <c r="M36" s="200" t="s">
        <v>302</v>
      </c>
      <c r="N36" s="200" t="s">
        <v>301</v>
      </c>
      <c r="O36" s="215">
        <v>7.6240399815086377</v>
      </c>
      <c r="P36" s="215">
        <v>-10.959974991402156</v>
      </c>
      <c r="Q36" s="202" t="s">
        <v>306</v>
      </c>
      <c r="R36" s="200">
        <v>0</v>
      </c>
      <c r="S36" s="200">
        <v>0</v>
      </c>
      <c r="T36" s="203">
        <v>0</v>
      </c>
      <c r="U36" s="200">
        <v>0</v>
      </c>
      <c r="V36" s="200">
        <v>100</v>
      </c>
      <c r="W36" s="200">
        <v>0</v>
      </c>
      <c r="X36" s="200" t="s">
        <v>298</v>
      </c>
      <c r="Y36" s="200" t="s">
        <v>298</v>
      </c>
      <c r="Z36" s="200" t="s">
        <v>298</v>
      </c>
      <c r="AA36" s="200" t="s">
        <v>298</v>
      </c>
      <c r="AB36" s="200" t="s">
        <v>298</v>
      </c>
      <c r="AC36" s="202">
        <v>0</v>
      </c>
      <c r="AD36" s="200">
        <v>13</v>
      </c>
      <c r="AE36" s="200">
        <v>3</v>
      </c>
      <c r="AF36" s="200"/>
      <c r="AG36" s="200"/>
      <c r="AH36" s="197" t="s">
        <v>329</v>
      </c>
    </row>
    <row r="37" spans="1:34" ht="26.1" customHeight="1" x14ac:dyDescent="0.2">
      <c r="A37" s="200">
        <v>36</v>
      </c>
      <c r="B37" s="200" t="s">
        <v>46</v>
      </c>
      <c r="C37" s="200" t="s">
        <v>197</v>
      </c>
      <c r="D37" s="200">
        <v>517</v>
      </c>
      <c r="E37" s="206">
        <v>44549</v>
      </c>
      <c r="F37" s="216">
        <v>0.61041666666666672</v>
      </c>
      <c r="G37" s="206">
        <v>44554</v>
      </c>
      <c r="H37" s="205">
        <v>0.64166666666666672</v>
      </c>
      <c r="I37" s="200" t="s">
        <v>20</v>
      </c>
      <c r="J37" s="200">
        <v>180</v>
      </c>
      <c r="K37" s="200" t="s">
        <v>298</v>
      </c>
      <c r="L37" s="200" t="s">
        <v>298</v>
      </c>
      <c r="M37" s="200" t="s">
        <v>302</v>
      </c>
      <c r="N37" s="200" t="s">
        <v>301</v>
      </c>
      <c r="O37" s="215">
        <v>7.6284918939189916</v>
      </c>
      <c r="P37" s="215">
        <v>-10.952195352462805</v>
      </c>
      <c r="Q37" s="202" t="s">
        <v>304</v>
      </c>
      <c r="R37" s="200">
        <v>0</v>
      </c>
      <c r="S37" s="200">
        <v>0</v>
      </c>
      <c r="T37" s="203">
        <v>0</v>
      </c>
      <c r="U37" s="200">
        <v>0</v>
      </c>
      <c r="V37" s="200">
        <v>100</v>
      </c>
      <c r="W37" s="200">
        <v>0</v>
      </c>
      <c r="X37" s="200" t="s">
        <v>298</v>
      </c>
      <c r="Y37" s="200" t="s">
        <v>298</v>
      </c>
      <c r="Z37" s="200" t="s">
        <v>298</v>
      </c>
      <c r="AA37" s="200" t="s">
        <v>298</v>
      </c>
      <c r="AB37" s="200" t="s">
        <v>298</v>
      </c>
      <c r="AC37" s="202">
        <v>0</v>
      </c>
      <c r="AD37" s="200">
        <v>7</v>
      </c>
      <c r="AE37" s="200">
        <v>2</v>
      </c>
      <c r="AF37" s="200"/>
      <c r="AG37" s="200"/>
      <c r="AH37" s="197" t="s">
        <v>320</v>
      </c>
    </row>
    <row r="38" spans="1:34" ht="26.1" customHeight="1" x14ac:dyDescent="0.2">
      <c r="A38" s="200">
        <v>37</v>
      </c>
      <c r="B38" s="200" t="s">
        <v>46</v>
      </c>
      <c r="C38" s="200" t="s">
        <v>197</v>
      </c>
      <c r="D38" s="200">
        <v>394</v>
      </c>
      <c r="E38" s="206">
        <v>44549</v>
      </c>
      <c r="F38" s="216">
        <v>0.64374999999999993</v>
      </c>
      <c r="G38" s="206">
        <v>44554</v>
      </c>
      <c r="H38" s="205">
        <v>0.61111111111111105</v>
      </c>
      <c r="I38" s="200" t="s">
        <v>20</v>
      </c>
      <c r="J38" s="200">
        <v>180</v>
      </c>
      <c r="K38" s="200" t="s">
        <v>298</v>
      </c>
      <c r="L38" s="200" t="s">
        <v>298</v>
      </c>
      <c r="M38" s="200" t="s">
        <v>302</v>
      </c>
      <c r="N38" s="200" t="s">
        <v>301</v>
      </c>
      <c r="O38" s="215">
        <v>7.632943760627537</v>
      </c>
      <c r="P38" s="215">
        <v>-10.944415714598321</v>
      </c>
      <c r="Q38" s="202" t="s">
        <v>300</v>
      </c>
      <c r="R38" s="200">
        <v>0</v>
      </c>
      <c r="S38" s="200">
        <v>0</v>
      </c>
      <c r="T38" s="203">
        <v>0</v>
      </c>
      <c r="U38" s="202" t="s">
        <v>303</v>
      </c>
      <c r="V38" s="200">
        <v>100</v>
      </c>
      <c r="W38" s="200">
        <v>0</v>
      </c>
      <c r="X38" s="200" t="s">
        <v>298</v>
      </c>
      <c r="Y38" s="200" t="s">
        <v>298</v>
      </c>
      <c r="Z38" s="200" t="s">
        <v>298</v>
      </c>
      <c r="AA38" s="200" t="s">
        <v>298</v>
      </c>
      <c r="AB38" s="200" t="s">
        <v>298</v>
      </c>
      <c r="AC38" s="202">
        <v>0</v>
      </c>
      <c r="AD38" s="200">
        <v>4</v>
      </c>
      <c r="AE38" s="200">
        <v>2</v>
      </c>
      <c r="AF38" s="200"/>
      <c r="AG38" s="200"/>
      <c r="AH38" s="197" t="s">
        <v>323</v>
      </c>
    </row>
    <row r="39" spans="1:34" ht="26.1" customHeight="1" x14ac:dyDescent="0.2">
      <c r="A39" s="204">
        <v>38</v>
      </c>
      <c r="B39" s="204" t="s">
        <v>46</v>
      </c>
      <c r="C39" s="204" t="s">
        <v>197</v>
      </c>
      <c r="D39" s="204">
        <v>158</v>
      </c>
      <c r="E39" s="207">
        <v>44549</v>
      </c>
      <c r="F39" s="220">
        <v>0.67847222222222225</v>
      </c>
      <c r="G39" s="207">
        <v>44554</v>
      </c>
      <c r="H39" s="213">
        <v>0.57847222222222217</v>
      </c>
      <c r="I39" s="204" t="s">
        <v>20</v>
      </c>
      <c r="J39" s="200">
        <v>180</v>
      </c>
      <c r="K39" s="200" t="s">
        <v>298</v>
      </c>
      <c r="L39" s="200" t="s">
        <v>298</v>
      </c>
      <c r="M39" s="200" t="s">
        <v>302</v>
      </c>
      <c r="N39" s="200" t="s">
        <v>301</v>
      </c>
      <c r="O39" s="215">
        <v>7.6373954453887603</v>
      </c>
      <c r="P39" s="215">
        <v>-10.952195352837057</v>
      </c>
      <c r="Q39" s="202" t="s">
        <v>300</v>
      </c>
      <c r="R39" s="200">
        <v>0</v>
      </c>
      <c r="S39" s="200">
        <v>0</v>
      </c>
      <c r="T39" s="203">
        <v>0</v>
      </c>
      <c r="U39" s="200">
        <v>0</v>
      </c>
      <c r="V39" s="200">
        <v>100</v>
      </c>
      <c r="W39" s="200">
        <v>0</v>
      </c>
      <c r="X39" s="200" t="s">
        <v>298</v>
      </c>
      <c r="Y39" s="200" t="s">
        <v>298</v>
      </c>
      <c r="Z39" s="200" t="s">
        <v>298</v>
      </c>
      <c r="AA39" s="200" t="s">
        <v>298</v>
      </c>
      <c r="AB39" s="200" t="s">
        <v>298</v>
      </c>
      <c r="AC39" s="202">
        <v>0</v>
      </c>
      <c r="AD39" s="200">
        <v>7</v>
      </c>
      <c r="AE39" s="200">
        <v>4</v>
      </c>
      <c r="AF39" s="200"/>
      <c r="AG39" s="200"/>
      <c r="AH39" s="197" t="s">
        <v>316</v>
      </c>
    </row>
    <row r="40" spans="1:34" ht="26.1" customHeight="1" x14ac:dyDescent="0.2">
      <c r="A40" s="204">
        <v>39</v>
      </c>
      <c r="B40" s="204" t="s">
        <v>46</v>
      </c>
      <c r="C40" s="204" t="s">
        <v>197</v>
      </c>
      <c r="D40" s="204">
        <v>2</v>
      </c>
      <c r="E40" s="207">
        <v>44557</v>
      </c>
      <c r="F40" s="220">
        <v>0.44861111111111113</v>
      </c>
      <c r="G40" s="207">
        <v>44561</v>
      </c>
      <c r="H40" s="213">
        <v>0.43402777777777773</v>
      </c>
      <c r="I40" s="204" t="s">
        <v>20</v>
      </c>
      <c r="J40" s="200">
        <v>180</v>
      </c>
      <c r="K40" s="200" t="s">
        <v>298</v>
      </c>
      <c r="L40" s="200" t="s">
        <v>20</v>
      </c>
      <c r="M40" s="200" t="s">
        <v>302</v>
      </c>
      <c r="N40" s="200" t="s">
        <v>301</v>
      </c>
      <c r="O40" s="215">
        <v>7.6952641980298795</v>
      </c>
      <c r="P40" s="215">
        <v>-10.928856436779416</v>
      </c>
      <c r="Q40" s="202" t="s">
        <v>304</v>
      </c>
      <c r="R40" s="200">
        <v>0</v>
      </c>
      <c r="S40" s="200">
        <v>0</v>
      </c>
      <c r="T40" s="203">
        <v>0</v>
      </c>
      <c r="U40" s="202" t="s">
        <v>310</v>
      </c>
      <c r="V40" s="200">
        <v>100</v>
      </c>
      <c r="W40" s="200">
        <v>0</v>
      </c>
      <c r="X40" s="200" t="s">
        <v>298</v>
      </c>
      <c r="Y40" s="200" t="s">
        <v>298</v>
      </c>
      <c r="Z40" s="200" t="s">
        <v>298</v>
      </c>
      <c r="AA40" s="200" t="s">
        <v>298</v>
      </c>
      <c r="AB40" s="200" t="s">
        <v>298</v>
      </c>
      <c r="AC40" s="202">
        <v>0</v>
      </c>
      <c r="AD40" s="200" t="s">
        <v>86</v>
      </c>
      <c r="AE40" s="200" t="s">
        <v>86</v>
      </c>
      <c r="AF40" s="200"/>
      <c r="AG40" s="200"/>
      <c r="AH40" s="197" t="s">
        <v>319</v>
      </c>
    </row>
    <row r="41" spans="1:34" ht="26.1" customHeight="1" x14ac:dyDescent="0.2">
      <c r="A41" s="204">
        <v>40</v>
      </c>
      <c r="B41" s="204" t="s">
        <v>46</v>
      </c>
      <c r="C41" s="204" t="s">
        <v>197</v>
      </c>
      <c r="D41" s="204">
        <v>518</v>
      </c>
      <c r="E41" s="207">
        <v>44557</v>
      </c>
      <c r="F41" s="220">
        <v>0.47847222222222219</v>
      </c>
      <c r="G41" s="207">
        <v>44561</v>
      </c>
      <c r="H41" s="213">
        <v>0.45624999999999999</v>
      </c>
      <c r="I41" s="204" t="s">
        <v>20</v>
      </c>
      <c r="J41" s="200">
        <v>180</v>
      </c>
      <c r="K41" s="200" t="s">
        <v>298</v>
      </c>
      <c r="L41" s="200" t="s">
        <v>20</v>
      </c>
      <c r="M41" s="200" t="s">
        <v>302</v>
      </c>
      <c r="N41" s="200" t="s">
        <v>301</v>
      </c>
      <c r="O41" s="215">
        <v>7.6908131158255184</v>
      </c>
      <c r="P41" s="215">
        <v>-10.921076798409489</v>
      </c>
      <c r="Q41" s="202" t="s">
        <v>300</v>
      </c>
      <c r="R41" s="200">
        <v>0</v>
      </c>
      <c r="S41" s="200">
        <v>0</v>
      </c>
      <c r="T41" s="203">
        <v>0</v>
      </c>
      <c r="U41" s="200" t="s">
        <v>303</v>
      </c>
      <c r="V41" s="200">
        <v>100</v>
      </c>
      <c r="W41" s="200">
        <v>0</v>
      </c>
      <c r="X41" s="200" t="s">
        <v>298</v>
      </c>
      <c r="Y41" s="200" t="s">
        <v>298</v>
      </c>
      <c r="Z41" s="200" t="s">
        <v>298</v>
      </c>
      <c r="AA41" s="200" t="s">
        <v>298</v>
      </c>
      <c r="AB41" s="200" t="s">
        <v>298</v>
      </c>
      <c r="AC41" s="202">
        <v>0</v>
      </c>
      <c r="AD41" s="200" t="s">
        <v>86</v>
      </c>
      <c r="AE41" s="200" t="s">
        <v>86</v>
      </c>
      <c r="AF41" s="200"/>
      <c r="AG41" s="200"/>
      <c r="AH41" s="197" t="s">
        <v>319</v>
      </c>
    </row>
    <row r="42" spans="1:34" ht="26.1" customHeight="1" x14ac:dyDescent="0.2">
      <c r="A42" s="204">
        <v>41</v>
      </c>
      <c r="B42" s="204" t="s">
        <v>46</v>
      </c>
      <c r="C42" s="204" t="s">
        <v>197</v>
      </c>
      <c r="D42" s="204">
        <v>106</v>
      </c>
      <c r="E42" s="207">
        <v>44557</v>
      </c>
      <c r="F42" s="220">
        <v>0.50555555555555554</v>
      </c>
      <c r="G42" s="207">
        <v>44561</v>
      </c>
      <c r="H42" s="213">
        <v>0.4826388888888889</v>
      </c>
      <c r="I42" s="204" t="s">
        <v>20</v>
      </c>
      <c r="J42" s="200">
        <v>180</v>
      </c>
      <c r="K42" s="200" t="s">
        <v>298</v>
      </c>
      <c r="L42" s="200" t="s">
        <v>20</v>
      </c>
      <c r="M42" s="200" t="s">
        <v>302</v>
      </c>
      <c r="N42" s="200" t="s">
        <v>301</v>
      </c>
      <c r="O42" s="215">
        <v>7.686361985959131</v>
      </c>
      <c r="P42" s="215">
        <v>-10.913297159920594</v>
      </c>
      <c r="Q42" s="202" t="s">
        <v>304</v>
      </c>
      <c r="R42" s="200">
        <v>0</v>
      </c>
      <c r="S42" s="200">
        <v>0</v>
      </c>
      <c r="T42" s="203">
        <v>0</v>
      </c>
      <c r="U42" s="200" t="s">
        <v>303</v>
      </c>
      <c r="V42" s="200">
        <v>100</v>
      </c>
      <c r="W42" s="200">
        <v>0</v>
      </c>
      <c r="X42" s="200" t="s">
        <v>298</v>
      </c>
      <c r="Y42" s="200" t="s">
        <v>298</v>
      </c>
      <c r="Z42" s="200" t="s">
        <v>298</v>
      </c>
      <c r="AA42" s="200" t="s">
        <v>298</v>
      </c>
      <c r="AB42" s="200" t="s">
        <v>298</v>
      </c>
      <c r="AC42" s="202">
        <v>0</v>
      </c>
      <c r="AD42" s="200" t="s">
        <v>86</v>
      </c>
      <c r="AE42" s="200" t="s">
        <v>86</v>
      </c>
      <c r="AF42" s="200"/>
      <c r="AG42" s="200"/>
      <c r="AH42" s="197" t="s">
        <v>319</v>
      </c>
    </row>
    <row r="43" spans="1:34" ht="26.1" customHeight="1" x14ac:dyDescent="0.2">
      <c r="A43" s="204">
        <v>42</v>
      </c>
      <c r="B43" s="204" t="s">
        <v>46</v>
      </c>
      <c r="C43" s="204" t="s">
        <v>197</v>
      </c>
      <c r="D43" s="204">
        <v>707</v>
      </c>
      <c r="E43" s="207">
        <v>44557</v>
      </c>
      <c r="F43" s="220">
        <v>0.53263888888888888</v>
      </c>
      <c r="G43" s="207">
        <v>44561</v>
      </c>
      <c r="H43" s="213">
        <v>0.50624999999999998</v>
      </c>
      <c r="I43" s="204" t="s">
        <v>20</v>
      </c>
      <c r="J43" s="200">
        <v>180</v>
      </c>
      <c r="K43" s="200" t="s">
        <v>298</v>
      </c>
      <c r="L43" s="200" t="s">
        <v>20</v>
      </c>
      <c r="M43" s="200" t="s">
        <v>302</v>
      </c>
      <c r="N43" s="200" t="s">
        <v>301</v>
      </c>
      <c r="O43" s="215">
        <v>7.6908132447330688</v>
      </c>
      <c r="P43" s="215">
        <v>-10.905517521912911</v>
      </c>
      <c r="Q43" s="202" t="s">
        <v>306</v>
      </c>
      <c r="R43" s="200">
        <v>0</v>
      </c>
      <c r="S43" s="200">
        <v>0</v>
      </c>
      <c r="T43" s="203">
        <v>0</v>
      </c>
      <c r="U43" s="202" t="s">
        <v>310</v>
      </c>
      <c r="V43" s="200">
        <v>100</v>
      </c>
      <c r="W43" s="200">
        <v>0</v>
      </c>
      <c r="X43" s="200" t="s">
        <v>298</v>
      </c>
      <c r="Y43" s="200" t="s">
        <v>298</v>
      </c>
      <c r="Z43" s="200" t="s">
        <v>298</v>
      </c>
      <c r="AA43" s="200" t="s">
        <v>298</v>
      </c>
      <c r="AB43" s="200" t="s">
        <v>298</v>
      </c>
      <c r="AC43" s="202">
        <v>0</v>
      </c>
      <c r="AD43" s="200" t="s">
        <v>86</v>
      </c>
      <c r="AE43" s="200" t="s">
        <v>86</v>
      </c>
      <c r="AF43" s="200"/>
      <c r="AG43" s="200"/>
      <c r="AH43" s="197" t="s">
        <v>312</v>
      </c>
    </row>
    <row r="44" spans="1:34" ht="26.1" customHeight="1" x14ac:dyDescent="0.2">
      <c r="A44" s="204">
        <v>43</v>
      </c>
      <c r="B44" s="204" t="s">
        <v>46</v>
      </c>
      <c r="C44" s="204" t="s">
        <v>197</v>
      </c>
      <c r="D44" s="204">
        <v>18</v>
      </c>
      <c r="E44" s="207">
        <v>44557</v>
      </c>
      <c r="F44" s="220">
        <v>0.5625</v>
      </c>
      <c r="G44" s="207">
        <v>44561</v>
      </c>
      <c r="H44" s="213">
        <v>0.52986111111111112</v>
      </c>
      <c r="I44" s="204" t="s">
        <v>20</v>
      </c>
      <c r="J44" s="200">
        <v>180</v>
      </c>
      <c r="K44" s="200" t="s">
        <v>298</v>
      </c>
      <c r="L44" s="200" t="s">
        <v>298</v>
      </c>
      <c r="M44" s="200" t="s">
        <v>302</v>
      </c>
      <c r="N44" s="200" t="s">
        <v>301</v>
      </c>
      <c r="O44" s="215">
        <v>7.6952643278537671</v>
      </c>
      <c r="P44" s="215">
        <v>-10.913297159699132</v>
      </c>
      <c r="Q44" s="202" t="s">
        <v>306</v>
      </c>
      <c r="R44" s="200">
        <v>0</v>
      </c>
      <c r="S44" s="200">
        <v>0</v>
      </c>
      <c r="T44" s="203">
        <v>0</v>
      </c>
      <c r="U44" s="202" t="s">
        <v>310</v>
      </c>
      <c r="V44" s="200">
        <v>100</v>
      </c>
      <c r="W44" s="200">
        <v>0</v>
      </c>
      <c r="X44" s="200" t="s">
        <v>298</v>
      </c>
      <c r="Y44" s="200" t="s">
        <v>298</v>
      </c>
      <c r="Z44" s="200" t="s">
        <v>298</v>
      </c>
      <c r="AA44" s="200" t="s">
        <v>298</v>
      </c>
      <c r="AB44" s="200" t="s">
        <v>298</v>
      </c>
      <c r="AC44" s="202">
        <v>0</v>
      </c>
      <c r="AD44" s="200" t="s">
        <v>86</v>
      </c>
      <c r="AE44" s="200" t="s">
        <v>86</v>
      </c>
      <c r="AF44" s="200"/>
      <c r="AG44" s="200"/>
      <c r="AH44" s="197" t="s">
        <v>319</v>
      </c>
    </row>
    <row r="45" spans="1:34" ht="26.1" customHeight="1" x14ac:dyDescent="0.2">
      <c r="A45" s="204">
        <v>44</v>
      </c>
      <c r="B45" s="204" t="s">
        <v>46</v>
      </c>
      <c r="C45" s="204" t="s">
        <v>197</v>
      </c>
      <c r="D45" s="204">
        <v>298</v>
      </c>
      <c r="E45" s="207">
        <v>44557</v>
      </c>
      <c r="F45" s="220">
        <v>0.59861111111111109</v>
      </c>
      <c r="G45" s="207">
        <v>44561</v>
      </c>
      <c r="H45" s="213">
        <v>0.55694444444444446</v>
      </c>
      <c r="I45" s="204" t="s">
        <v>20</v>
      </c>
      <c r="J45" s="200">
        <v>180</v>
      </c>
      <c r="K45" s="200" t="s">
        <v>298</v>
      </c>
      <c r="L45" s="200" t="s">
        <v>298</v>
      </c>
      <c r="M45" s="200" t="s">
        <v>302</v>
      </c>
      <c r="N45" s="200" t="s">
        <v>301</v>
      </c>
      <c r="O45" s="215">
        <v>7.6997153643020839</v>
      </c>
      <c r="P45" s="215">
        <v>-10.921076798460186</v>
      </c>
      <c r="Q45" s="202" t="s">
        <v>306</v>
      </c>
      <c r="R45" s="200">
        <v>0</v>
      </c>
      <c r="S45" s="200">
        <v>0</v>
      </c>
      <c r="T45" s="203">
        <v>0</v>
      </c>
      <c r="U45" s="202" t="s">
        <v>310</v>
      </c>
      <c r="V45" s="200">
        <v>100</v>
      </c>
      <c r="W45" s="200">
        <v>0</v>
      </c>
      <c r="X45" s="200" t="s">
        <v>298</v>
      </c>
      <c r="Y45" s="200" t="s">
        <v>298</v>
      </c>
      <c r="Z45" s="200" t="s">
        <v>298</v>
      </c>
      <c r="AA45" s="200" t="s">
        <v>298</v>
      </c>
      <c r="AB45" s="200" t="s">
        <v>298</v>
      </c>
      <c r="AC45" s="202">
        <v>0</v>
      </c>
      <c r="AD45" s="200" t="s">
        <v>86</v>
      </c>
      <c r="AE45" s="200" t="s">
        <v>86</v>
      </c>
      <c r="AF45" s="200"/>
      <c r="AG45" s="200"/>
      <c r="AH45" s="197" t="s">
        <v>319</v>
      </c>
    </row>
    <row r="46" spans="1:34" ht="26.1" customHeight="1" x14ac:dyDescent="0.2">
      <c r="A46" s="204">
        <v>45</v>
      </c>
      <c r="B46" s="204" t="s">
        <v>46</v>
      </c>
      <c r="C46" s="204" t="s">
        <v>197</v>
      </c>
      <c r="D46" s="204">
        <v>715</v>
      </c>
      <c r="E46" s="207">
        <v>44557</v>
      </c>
      <c r="F46" s="220">
        <v>0.3263888888888889</v>
      </c>
      <c r="G46" s="207">
        <v>44561</v>
      </c>
      <c r="H46" s="213">
        <v>0.375</v>
      </c>
      <c r="I46" s="204" t="s">
        <v>20</v>
      </c>
      <c r="J46" s="200">
        <v>180</v>
      </c>
      <c r="K46" s="200" t="s">
        <v>298</v>
      </c>
      <c r="L46" s="200" t="s">
        <v>20</v>
      </c>
      <c r="M46" s="200" t="s">
        <v>302</v>
      </c>
      <c r="N46" s="200" t="s">
        <v>301</v>
      </c>
      <c r="O46" s="215">
        <v>7.6552026306010408</v>
      </c>
      <c r="P46" s="215">
        <v>-10.874398966872112</v>
      </c>
      <c r="Q46" s="202" t="s">
        <v>304</v>
      </c>
      <c r="R46" s="200">
        <v>0</v>
      </c>
      <c r="S46" s="200">
        <v>0</v>
      </c>
      <c r="T46" s="203">
        <v>0</v>
      </c>
      <c r="U46" s="202" t="s">
        <v>303</v>
      </c>
      <c r="V46" s="200">
        <v>100</v>
      </c>
      <c r="W46" s="200">
        <v>0</v>
      </c>
      <c r="X46" s="200" t="s">
        <v>298</v>
      </c>
      <c r="Y46" s="200" t="s">
        <v>298</v>
      </c>
      <c r="Z46" s="200" t="s">
        <v>298</v>
      </c>
      <c r="AA46" s="200" t="s">
        <v>298</v>
      </c>
      <c r="AB46" s="200" t="s">
        <v>298</v>
      </c>
      <c r="AC46" s="202">
        <v>0</v>
      </c>
      <c r="AD46" s="200">
        <v>10</v>
      </c>
      <c r="AE46" s="200">
        <v>4</v>
      </c>
      <c r="AF46" s="200"/>
      <c r="AG46" s="200"/>
    </row>
    <row r="47" spans="1:34" ht="26.1" customHeight="1" x14ac:dyDescent="0.2">
      <c r="A47" s="204">
        <v>46</v>
      </c>
      <c r="B47" s="204" t="s">
        <v>46</v>
      </c>
      <c r="C47" s="204" t="s">
        <v>197</v>
      </c>
      <c r="D47" s="204">
        <v>70</v>
      </c>
      <c r="E47" s="207">
        <v>44557</v>
      </c>
      <c r="F47" s="220">
        <v>0.3611111111111111</v>
      </c>
      <c r="G47" s="207">
        <v>44561</v>
      </c>
      <c r="H47" s="213">
        <v>0.40277777777777773</v>
      </c>
      <c r="I47" s="204" t="s">
        <v>20</v>
      </c>
      <c r="J47" s="200">
        <v>180</v>
      </c>
      <c r="K47" s="200" t="s">
        <v>298</v>
      </c>
      <c r="L47" s="200" t="s">
        <v>298</v>
      </c>
      <c r="M47" s="200" t="s">
        <v>302</v>
      </c>
      <c r="N47" s="200" t="s">
        <v>301</v>
      </c>
      <c r="O47" s="215">
        <v>7.6462994494606829</v>
      </c>
      <c r="P47" s="215">
        <v>-10.874398967014217</v>
      </c>
      <c r="Q47" s="202" t="s">
        <v>304</v>
      </c>
      <c r="R47" s="200">
        <v>0</v>
      </c>
      <c r="S47" s="200">
        <v>0</v>
      </c>
      <c r="T47" s="203">
        <v>0</v>
      </c>
      <c r="U47" s="200">
        <v>0</v>
      </c>
      <c r="V47" s="200">
        <v>100</v>
      </c>
      <c r="W47" s="200">
        <v>0</v>
      </c>
      <c r="X47" s="200" t="s">
        <v>298</v>
      </c>
      <c r="Y47" s="200" t="s">
        <v>298</v>
      </c>
      <c r="Z47" s="200" t="s">
        <v>298</v>
      </c>
      <c r="AA47" s="200" t="s">
        <v>298</v>
      </c>
      <c r="AB47" s="200" t="s">
        <v>298</v>
      </c>
      <c r="AC47" s="202">
        <v>0</v>
      </c>
      <c r="AD47" s="200">
        <v>6</v>
      </c>
      <c r="AE47" s="200">
        <v>4</v>
      </c>
      <c r="AF47" s="200"/>
      <c r="AG47" s="200"/>
    </row>
    <row r="48" spans="1:34" ht="26.1" customHeight="1" x14ac:dyDescent="0.2">
      <c r="A48" s="204">
        <v>47</v>
      </c>
      <c r="B48" s="204" t="s">
        <v>46</v>
      </c>
      <c r="C48" s="204" t="s">
        <v>197</v>
      </c>
      <c r="D48" s="204">
        <v>738</v>
      </c>
      <c r="E48" s="207">
        <v>44557</v>
      </c>
      <c r="F48" s="213">
        <v>0.39166666666666666</v>
      </c>
      <c r="G48" s="207">
        <v>44561</v>
      </c>
      <c r="H48" s="213">
        <v>0.42569444444444443</v>
      </c>
      <c r="I48" s="204" t="s">
        <v>20</v>
      </c>
      <c r="J48" s="200">
        <v>180</v>
      </c>
      <c r="K48" s="200" t="s">
        <v>298</v>
      </c>
      <c r="L48" s="200" t="s">
        <v>298</v>
      </c>
      <c r="M48" s="200" t="s">
        <v>302</v>
      </c>
      <c r="N48" s="200" t="s">
        <v>301</v>
      </c>
      <c r="O48" s="215">
        <v>7.6373960833265659</v>
      </c>
      <c r="P48" s="215">
        <v>-10.874398966937653</v>
      </c>
      <c r="Q48" s="202" t="s">
        <v>304</v>
      </c>
      <c r="R48" s="200">
        <v>0</v>
      </c>
      <c r="S48" s="200">
        <v>0</v>
      </c>
      <c r="T48" s="203">
        <v>0</v>
      </c>
      <c r="U48" s="200" t="s">
        <v>311</v>
      </c>
      <c r="V48" s="200">
        <v>100</v>
      </c>
      <c r="W48" s="200">
        <v>0</v>
      </c>
      <c r="X48" s="200" t="s">
        <v>298</v>
      </c>
      <c r="Y48" s="200" t="s">
        <v>298</v>
      </c>
      <c r="Z48" s="200" t="s">
        <v>298</v>
      </c>
      <c r="AA48" s="200" t="s">
        <v>298</v>
      </c>
      <c r="AB48" s="200" t="s">
        <v>298</v>
      </c>
      <c r="AC48" s="202">
        <v>0</v>
      </c>
      <c r="AD48" s="200">
        <v>5</v>
      </c>
      <c r="AE48" s="200">
        <v>1</v>
      </c>
      <c r="AF48" s="200"/>
      <c r="AG48" s="200"/>
    </row>
    <row r="49" spans="1:34" ht="26.1" customHeight="1" x14ac:dyDescent="0.2">
      <c r="A49" s="204">
        <v>48</v>
      </c>
      <c r="B49" s="204" t="s">
        <v>46</v>
      </c>
      <c r="C49" s="204" t="s">
        <v>197</v>
      </c>
      <c r="D49" s="204">
        <v>462</v>
      </c>
      <c r="E49" s="207">
        <v>44557</v>
      </c>
      <c r="F49" s="213">
        <v>0.42777777777777781</v>
      </c>
      <c r="G49" s="207">
        <v>44561</v>
      </c>
      <c r="H49" s="213">
        <v>0.4548611111111111</v>
      </c>
      <c r="I49" s="204" t="s">
        <v>20</v>
      </c>
      <c r="J49" s="200">
        <v>180</v>
      </c>
      <c r="K49" s="200" t="s">
        <v>298</v>
      </c>
      <c r="L49" s="200" t="s">
        <v>298</v>
      </c>
      <c r="M49" s="200" t="s">
        <v>302</v>
      </c>
      <c r="N49" s="200" t="s">
        <v>301</v>
      </c>
      <c r="O49" s="215">
        <v>7.6418478493463864</v>
      </c>
      <c r="P49" s="215">
        <v>-10.86661932823757</v>
      </c>
      <c r="Q49" s="202" t="s">
        <v>304</v>
      </c>
      <c r="R49" s="200">
        <v>0</v>
      </c>
      <c r="S49" s="200">
        <v>0</v>
      </c>
      <c r="T49" s="203">
        <v>0</v>
      </c>
      <c r="U49" s="200" t="s">
        <v>299</v>
      </c>
      <c r="V49" s="200">
        <v>100</v>
      </c>
      <c r="W49" s="200">
        <v>0</v>
      </c>
      <c r="X49" s="200" t="s">
        <v>298</v>
      </c>
      <c r="Y49" s="200" t="s">
        <v>298</v>
      </c>
      <c r="Z49" s="200" t="s">
        <v>298</v>
      </c>
      <c r="AA49" s="200" t="s">
        <v>298</v>
      </c>
      <c r="AB49" s="200" t="s">
        <v>298</v>
      </c>
      <c r="AC49" s="202">
        <v>0</v>
      </c>
      <c r="AD49" s="200">
        <v>4</v>
      </c>
      <c r="AE49" s="200">
        <v>5</v>
      </c>
      <c r="AF49" s="200"/>
      <c r="AG49" s="200"/>
      <c r="AH49" s="197" t="s">
        <v>322</v>
      </c>
    </row>
    <row r="50" spans="1:34" ht="26.1" customHeight="1" x14ac:dyDescent="0.2">
      <c r="A50" s="204">
        <v>49</v>
      </c>
      <c r="B50" s="204" t="s">
        <v>46</v>
      </c>
      <c r="C50" s="204" t="s">
        <v>197</v>
      </c>
      <c r="D50" s="204">
        <v>692</v>
      </c>
      <c r="E50" s="207">
        <v>44557</v>
      </c>
      <c r="F50" s="213">
        <v>0.46319444444444446</v>
      </c>
      <c r="G50" s="207">
        <v>44561</v>
      </c>
      <c r="H50" s="213">
        <v>0.47916666666666669</v>
      </c>
      <c r="I50" s="204" t="s">
        <v>20</v>
      </c>
      <c r="J50" s="200">
        <v>180</v>
      </c>
      <c r="K50" s="200" t="s">
        <v>298</v>
      </c>
      <c r="L50" s="200" t="s">
        <v>298</v>
      </c>
      <c r="M50" s="200" t="s">
        <v>302</v>
      </c>
      <c r="N50" s="200" t="s">
        <v>301</v>
      </c>
      <c r="O50" s="215">
        <v>7.6507511229633085</v>
      </c>
      <c r="P50" s="215">
        <v>-10.866619328394393</v>
      </c>
      <c r="Q50" s="202" t="s">
        <v>304</v>
      </c>
      <c r="R50" s="200">
        <v>0</v>
      </c>
      <c r="S50" s="200">
        <v>0</v>
      </c>
      <c r="T50" s="203">
        <v>0</v>
      </c>
      <c r="U50" s="202" t="s">
        <v>303</v>
      </c>
      <c r="V50" s="200">
        <v>100</v>
      </c>
      <c r="W50" s="200">
        <v>0</v>
      </c>
      <c r="X50" s="200" t="s">
        <v>298</v>
      </c>
      <c r="Y50" s="200" t="s">
        <v>298</v>
      </c>
      <c r="Z50" s="200" t="s">
        <v>298</v>
      </c>
      <c r="AA50" s="200" t="s">
        <v>298</v>
      </c>
      <c r="AB50" s="200" t="s">
        <v>298</v>
      </c>
      <c r="AC50" s="202">
        <v>0</v>
      </c>
      <c r="AD50" s="200">
        <v>8</v>
      </c>
      <c r="AE50" s="200">
        <v>2</v>
      </c>
      <c r="AF50" s="200"/>
      <c r="AG50" s="200"/>
    </row>
    <row r="51" spans="1:34" ht="26.1" customHeight="1" x14ac:dyDescent="0.2">
      <c r="A51" s="204">
        <v>50</v>
      </c>
      <c r="B51" s="204" t="s">
        <v>46</v>
      </c>
      <c r="C51" s="204" t="s">
        <v>197</v>
      </c>
      <c r="D51" s="204">
        <v>343</v>
      </c>
      <c r="E51" s="207">
        <v>44557</v>
      </c>
      <c r="F51" s="213">
        <v>0.50208333333333333</v>
      </c>
      <c r="G51" s="207">
        <v>44561</v>
      </c>
      <c r="H51" s="213">
        <v>0.51944444444444449</v>
      </c>
      <c r="I51" s="204" t="s">
        <v>20</v>
      </c>
      <c r="J51" s="200">
        <v>180</v>
      </c>
      <c r="K51" s="200" t="s">
        <v>298</v>
      </c>
      <c r="L51" s="200" t="s">
        <v>298</v>
      </c>
      <c r="M51" s="200" t="s">
        <v>302</v>
      </c>
      <c r="N51" s="200" t="s">
        <v>301</v>
      </c>
      <c r="O51" s="215">
        <v>7.6596542106734127</v>
      </c>
      <c r="P51" s="215">
        <v>-10.866619329049247</v>
      </c>
      <c r="Q51" s="202" t="s">
        <v>304</v>
      </c>
      <c r="R51" s="200">
        <v>0</v>
      </c>
      <c r="S51" s="200">
        <v>0</v>
      </c>
      <c r="T51" s="203">
        <v>0</v>
      </c>
      <c r="U51" s="200">
        <v>0</v>
      </c>
      <c r="V51" s="200">
        <v>100</v>
      </c>
      <c r="W51" s="200">
        <v>0</v>
      </c>
      <c r="X51" s="200" t="s">
        <v>298</v>
      </c>
      <c r="Y51" s="200" t="s">
        <v>298</v>
      </c>
      <c r="Z51" s="200" t="s">
        <v>298</v>
      </c>
      <c r="AA51" s="200" t="s">
        <v>298</v>
      </c>
      <c r="AB51" s="200" t="s">
        <v>298</v>
      </c>
      <c r="AC51" s="202">
        <v>0</v>
      </c>
      <c r="AD51" s="200">
        <v>9</v>
      </c>
      <c r="AE51" s="200">
        <v>3</v>
      </c>
      <c r="AF51" s="200"/>
      <c r="AG51" s="200"/>
    </row>
    <row r="52" spans="1:34" ht="26.1" customHeight="1" x14ac:dyDescent="0.2">
      <c r="A52" s="204"/>
      <c r="B52" s="204"/>
      <c r="C52" s="204"/>
      <c r="D52" s="204"/>
      <c r="E52" s="207"/>
      <c r="F52" s="213"/>
      <c r="G52" s="207"/>
      <c r="H52" s="213"/>
      <c r="I52" s="204"/>
      <c r="Q52" s="202"/>
      <c r="R52" s="200"/>
      <c r="S52" s="200"/>
      <c r="T52" s="203"/>
      <c r="U52" s="200"/>
      <c r="V52" s="200"/>
      <c r="W52" s="200"/>
      <c r="X52" s="200"/>
      <c r="Y52" s="200"/>
      <c r="Z52" s="200"/>
      <c r="AA52" s="200"/>
      <c r="AB52" s="200"/>
      <c r="AC52" s="202"/>
      <c r="AD52" s="200"/>
      <c r="AE52" s="200"/>
      <c r="AF52" s="200"/>
      <c r="AG52" s="200"/>
    </row>
    <row r="53" spans="1:34" ht="26.1" customHeight="1" x14ac:dyDescent="0.2">
      <c r="A53" s="204"/>
      <c r="B53" s="204"/>
      <c r="C53" s="204"/>
      <c r="E53" s="207"/>
      <c r="F53" s="205"/>
      <c r="G53" s="207"/>
      <c r="H53" s="205"/>
      <c r="I53" s="204"/>
      <c r="Q53" s="202"/>
      <c r="R53" s="200"/>
      <c r="S53" s="200"/>
      <c r="T53" s="203"/>
      <c r="U53" s="200"/>
      <c r="V53" s="200"/>
      <c r="W53" s="200"/>
      <c r="X53" s="200"/>
      <c r="Y53" s="200"/>
      <c r="Z53" s="200"/>
      <c r="AA53" s="200"/>
      <c r="AB53" s="200"/>
      <c r="AC53" s="202"/>
      <c r="AD53" s="200"/>
      <c r="AE53" s="200"/>
      <c r="AF53" s="200"/>
      <c r="AG53" s="200"/>
    </row>
    <row r="54" spans="1:34" ht="26.1" customHeight="1" x14ac:dyDescent="0.2">
      <c r="A54" s="204"/>
      <c r="B54" s="204"/>
      <c r="C54" s="204"/>
      <c r="E54" s="207"/>
      <c r="F54" s="205"/>
      <c r="G54" s="207"/>
      <c r="H54" s="205"/>
      <c r="I54" s="204"/>
      <c r="Q54" s="202"/>
      <c r="R54" s="200"/>
      <c r="S54" s="200"/>
      <c r="T54" s="203"/>
      <c r="U54" s="200"/>
      <c r="V54" s="200"/>
      <c r="W54" s="200"/>
      <c r="X54" s="200"/>
      <c r="Y54" s="200"/>
      <c r="Z54" s="200"/>
      <c r="AA54" s="200"/>
      <c r="AB54" s="200"/>
      <c r="AC54" s="202"/>
      <c r="AD54" s="200"/>
      <c r="AE54" s="200"/>
      <c r="AF54" s="200"/>
      <c r="AG54" s="200"/>
    </row>
    <row r="55" spans="1:34" ht="26.1" customHeight="1" x14ac:dyDescent="0.2">
      <c r="A55" s="204"/>
      <c r="B55" s="204"/>
      <c r="C55" s="204"/>
      <c r="E55" s="207"/>
      <c r="F55" s="205"/>
      <c r="G55" s="207"/>
      <c r="H55" s="205"/>
      <c r="I55" s="204"/>
      <c r="Q55" s="202"/>
      <c r="R55" s="200"/>
      <c r="S55" s="200"/>
      <c r="T55" s="203"/>
      <c r="U55" s="200"/>
      <c r="V55" s="200"/>
      <c r="W55" s="200"/>
      <c r="X55" s="200"/>
      <c r="Y55" s="200"/>
      <c r="Z55" s="200"/>
      <c r="AA55" s="200"/>
      <c r="AB55" s="200"/>
      <c r="AC55" s="202"/>
      <c r="AD55" s="200"/>
      <c r="AE55" s="200"/>
      <c r="AF55" s="200"/>
      <c r="AG55" s="200"/>
      <c r="AH55" s="197" t="s">
        <v>296</v>
      </c>
    </row>
    <row r="56" spans="1:34" ht="26.1" customHeight="1" x14ac:dyDescent="0.2">
      <c r="A56" s="204"/>
      <c r="B56" s="204"/>
      <c r="C56" s="204"/>
      <c r="E56" s="207"/>
      <c r="F56" s="205"/>
      <c r="G56" s="207"/>
      <c r="H56" s="205"/>
      <c r="I56" s="204"/>
      <c r="Q56" s="202"/>
      <c r="R56" s="200"/>
      <c r="S56" s="200"/>
      <c r="T56" s="203"/>
      <c r="U56" s="202"/>
      <c r="V56" s="200"/>
      <c r="W56" s="200"/>
      <c r="X56" s="200"/>
      <c r="Y56" s="200"/>
      <c r="Z56" s="200"/>
      <c r="AA56" s="200"/>
      <c r="AB56" s="200"/>
      <c r="AC56" s="202"/>
      <c r="AD56" s="200"/>
      <c r="AE56" s="200"/>
      <c r="AF56" s="200"/>
      <c r="AG56" s="200"/>
    </row>
    <row r="57" spans="1:34" ht="26.1" customHeight="1" x14ac:dyDescent="0.2">
      <c r="A57" s="204"/>
      <c r="B57" s="204"/>
      <c r="C57" s="204"/>
      <c r="E57" s="207"/>
      <c r="F57" s="205"/>
      <c r="G57" s="207"/>
      <c r="H57" s="205"/>
      <c r="I57" s="204"/>
      <c r="Q57" s="202"/>
      <c r="R57" s="200"/>
      <c r="S57" s="200"/>
      <c r="T57" s="203"/>
      <c r="U57" s="202"/>
      <c r="V57" s="200"/>
      <c r="W57" s="200"/>
      <c r="X57" s="200"/>
      <c r="Y57" s="200"/>
      <c r="Z57" s="200"/>
      <c r="AA57" s="200"/>
      <c r="AB57" s="200"/>
      <c r="AC57" s="202"/>
      <c r="AD57" s="200"/>
      <c r="AE57" s="200"/>
      <c r="AF57" s="200"/>
      <c r="AG57" s="200"/>
    </row>
    <row r="58" spans="1:34" ht="26.1" customHeight="1" x14ac:dyDescent="0.2">
      <c r="A58" s="204"/>
      <c r="B58" s="204"/>
      <c r="C58" s="204"/>
      <c r="E58" s="207"/>
      <c r="F58" s="205"/>
      <c r="G58" s="207"/>
      <c r="H58" s="205"/>
      <c r="I58" s="204"/>
      <c r="Q58" s="202"/>
      <c r="R58" s="200"/>
      <c r="S58" s="200"/>
      <c r="T58" s="203"/>
      <c r="U58" s="200"/>
      <c r="V58" s="200"/>
      <c r="W58" s="200"/>
      <c r="X58" s="200"/>
      <c r="Y58" s="200"/>
      <c r="Z58" s="200"/>
      <c r="AA58" s="200"/>
      <c r="AB58" s="200"/>
      <c r="AC58" s="202"/>
      <c r="AD58" s="200"/>
      <c r="AE58" s="200"/>
      <c r="AF58" s="200"/>
      <c r="AG58" s="200"/>
    </row>
    <row r="59" spans="1:34" ht="26.1" customHeight="1" x14ac:dyDescent="0.2">
      <c r="A59" s="204"/>
      <c r="B59" s="204"/>
      <c r="C59" s="204"/>
      <c r="E59" s="207"/>
      <c r="F59" s="205"/>
      <c r="G59" s="207"/>
      <c r="H59" s="205"/>
      <c r="I59" s="204"/>
      <c r="Q59" s="202"/>
      <c r="R59" s="200"/>
      <c r="S59" s="200"/>
      <c r="T59" s="203"/>
      <c r="U59" s="202"/>
      <c r="V59" s="200"/>
      <c r="W59" s="200"/>
      <c r="X59" s="200"/>
      <c r="Y59" s="200"/>
      <c r="Z59" s="200"/>
      <c r="AA59" s="200"/>
      <c r="AB59" s="200"/>
      <c r="AC59" s="202"/>
      <c r="AD59" s="200"/>
      <c r="AE59" s="200"/>
      <c r="AF59" s="200"/>
      <c r="AG59" s="200"/>
    </row>
    <row r="60" spans="1:34" ht="26.1" customHeight="1" x14ac:dyDescent="0.2">
      <c r="A60" s="204"/>
      <c r="B60" s="204"/>
      <c r="C60" s="204"/>
      <c r="E60" s="207"/>
      <c r="F60" s="205"/>
      <c r="G60" s="207"/>
      <c r="H60" s="205"/>
      <c r="I60" s="204"/>
      <c r="Q60" s="202"/>
      <c r="R60" s="200"/>
      <c r="S60" s="200"/>
      <c r="T60" s="203"/>
      <c r="U60" s="200"/>
      <c r="V60" s="200"/>
      <c r="W60" s="200"/>
      <c r="X60" s="200"/>
      <c r="Y60" s="200"/>
      <c r="Z60" s="200"/>
      <c r="AA60" s="200"/>
      <c r="AB60" s="200"/>
      <c r="AC60" s="202"/>
      <c r="AD60" s="200"/>
      <c r="AE60" s="200"/>
      <c r="AF60" s="200"/>
      <c r="AG60" s="200"/>
      <c r="AH60" s="197" t="s">
        <v>288</v>
      </c>
    </row>
    <row r="61" spans="1:34" ht="26.1" customHeight="1" x14ac:dyDescent="0.2">
      <c r="A61" s="204"/>
      <c r="B61" s="204"/>
      <c r="C61" s="204"/>
      <c r="E61" s="207"/>
      <c r="F61" s="205"/>
      <c r="G61" s="207"/>
      <c r="H61" s="205"/>
      <c r="I61" s="204"/>
      <c r="Q61" s="202"/>
      <c r="R61" s="200"/>
      <c r="S61" s="200"/>
      <c r="T61" s="203"/>
      <c r="U61" s="200"/>
      <c r="V61" s="200"/>
      <c r="W61" s="200"/>
      <c r="X61" s="200"/>
      <c r="Y61" s="200"/>
      <c r="Z61" s="200"/>
      <c r="AA61" s="200"/>
      <c r="AB61" s="200"/>
      <c r="AC61" s="202"/>
      <c r="AD61" s="200"/>
      <c r="AE61" s="200"/>
      <c r="AF61" s="200"/>
      <c r="AG61" s="200"/>
      <c r="AH61" s="197" t="s">
        <v>295</v>
      </c>
    </row>
    <row r="62" spans="1:34" ht="26.1" customHeight="1" x14ac:dyDescent="0.2">
      <c r="A62" s="204"/>
      <c r="B62" s="204"/>
      <c r="C62" s="204"/>
      <c r="E62" s="207"/>
      <c r="F62" s="205"/>
      <c r="G62" s="207"/>
      <c r="H62" s="205"/>
      <c r="I62" s="204"/>
      <c r="Q62" s="202"/>
      <c r="R62" s="200"/>
      <c r="S62" s="200"/>
      <c r="T62" s="203"/>
      <c r="U62" s="200"/>
      <c r="V62" s="200"/>
      <c r="W62" s="200"/>
      <c r="X62" s="200"/>
      <c r="Y62" s="200"/>
      <c r="Z62" s="200"/>
      <c r="AA62" s="200"/>
      <c r="AB62" s="200"/>
      <c r="AC62" s="202"/>
      <c r="AD62" s="200"/>
      <c r="AE62" s="200"/>
      <c r="AF62" s="200"/>
      <c r="AG62" s="200"/>
      <c r="AH62" s="197" t="s">
        <v>294</v>
      </c>
    </row>
    <row r="63" spans="1:34" ht="26.1" customHeight="1" x14ac:dyDescent="0.2">
      <c r="A63" s="204"/>
      <c r="B63" s="204"/>
      <c r="C63" s="204"/>
      <c r="E63" s="207"/>
      <c r="F63" s="205"/>
      <c r="G63" s="207"/>
      <c r="H63" s="205"/>
      <c r="I63" s="204"/>
      <c r="Q63" s="202"/>
      <c r="R63" s="200"/>
      <c r="S63" s="200"/>
      <c r="T63" s="203"/>
      <c r="U63" s="200"/>
      <c r="V63" s="200"/>
      <c r="W63" s="200"/>
      <c r="X63" s="200"/>
      <c r="Y63" s="200"/>
      <c r="Z63" s="200"/>
      <c r="AA63" s="200"/>
      <c r="AB63" s="200"/>
      <c r="AC63" s="202"/>
      <c r="AD63" s="200"/>
      <c r="AE63" s="200"/>
      <c r="AF63" s="200"/>
      <c r="AG63" s="200"/>
    </row>
    <row r="64" spans="1:34" ht="26.1" customHeight="1" x14ac:dyDescent="0.2">
      <c r="A64" s="204"/>
      <c r="B64" s="204"/>
      <c r="C64" s="204"/>
      <c r="E64" s="207"/>
      <c r="F64" s="205"/>
      <c r="G64" s="207"/>
      <c r="H64" s="205"/>
      <c r="I64" s="204"/>
      <c r="Q64" s="202"/>
      <c r="R64" s="200"/>
      <c r="S64" s="200"/>
      <c r="T64" s="203"/>
      <c r="U64" s="200"/>
      <c r="V64" s="200"/>
      <c r="W64" s="200"/>
      <c r="X64" s="200"/>
      <c r="Y64" s="200"/>
      <c r="Z64" s="200"/>
      <c r="AA64" s="200"/>
      <c r="AB64" s="200"/>
      <c r="AC64" s="202"/>
      <c r="AD64" s="200"/>
      <c r="AE64" s="200"/>
      <c r="AF64" s="200"/>
      <c r="AG64" s="200"/>
    </row>
    <row r="65" spans="1:34" ht="26.1" customHeight="1" x14ac:dyDescent="0.2">
      <c r="A65" s="204"/>
      <c r="B65" s="204"/>
      <c r="C65" s="204"/>
      <c r="E65" s="207"/>
      <c r="F65" s="205"/>
      <c r="G65" s="206"/>
      <c r="H65" s="205"/>
      <c r="I65" s="204"/>
      <c r="Q65" s="202"/>
      <c r="R65" s="200"/>
      <c r="S65" s="200"/>
      <c r="T65" s="203"/>
      <c r="U65" s="200"/>
      <c r="V65" s="200"/>
      <c r="W65" s="200"/>
      <c r="X65" s="200"/>
      <c r="Y65" s="200"/>
      <c r="Z65" s="200"/>
      <c r="AA65" s="200"/>
      <c r="AB65" s="200"/>
      <c r="AC65" s="202"/>
      <c r="AD65" s="200"/>
      <c r="AE65" s="200"/>
      <c r="AF65" s="200"/>
      <c r="AG65" s="200"/>
      <c r="AH65" s="197" t="s">
        <v>293</v>
      </c>
    </row>
    <row r="66" spans="1:34" ht="26.1" customHeight="1" x14ac:dyDescent="0.2">
      <c r="A66" s="204"/>
      <c r="B66" s="204"/>
      <c r="C66" s="204"/>
      <c r="E66" s="207"/>
      <c r="F66" s="205"/>
      <c r="G66" s="206"/>
      <c r="H66" s="205"/>
      <c r="I66" s="204"/>
      <c r="Q66" s="202"/>
      <c r="R66" s="200"/>
      <c r="S66" s="200"/>
      <c r="T66" s="203"/>
      <c r="U66" s="200"/>
      <c r="V66" s="200"/>
      <c r="W66" s="200"/>
      <c r="X66" s="200"/>
      <c r="Y66" s="200"/>
      <c r="Z66" s="200"/>
      <c r="AA66" s="200"/>
      <c r="AB66" s="200"/>
      <c r="AC66" s="202"/>
      <c r="AD66" s="200"/>
      <c r="AE66" s="200"/>
      <c r="AF66" s="200"/>
      <c r="AG66" s="200"/>
    </row>
    <row r="67" spans="1:34" ht="26.1" customHeight="1" x14ac:dyDescent="0.2">
      <c r="A67" s="204"/>
      <c r="B67" s="204"/>
      <c r="C67" s="204"/>
      <c r="E67" s="207"/>
      <c r="F67" s="205"/>
      <c r="G67" s="206"/>
      <c r="H67" s="205"/>
      <c r="I67" s="204"/>
      <c r="Q67" s="202"/>
      <c r="R67" s="200"/>
      <c r="S67" s="200"/>
      <c r="T67" s="203"/>
      <c r="U67" s="200"/>
      <c r="V67" s="200"/>
      <c r="W67" s="200"/>
      <c r="X67" s="200"/>
      <c r="Y67" s="200"/>
      <c r="Z67" s="200"/>
      <c r="AA67" s="200"/>
      <c r="AB67" s="200"/>
      <c r="AC67" s="202"/>
      <c r="AD67" s="200"/>
      <c r="AE67" s="200"/>
      <c r="AF67" s="200"/>
      <c r="AG67" s="200"/>
    </row>
    <row r="68" spans="1:34" ht="26.1" customHeight="1" x14ac:dyDescent="0.2">
      <c r="A68" s="204"/>
      <c r="B68" s="204"/>
      <c r="C68" s="204"/>
      <c r="E68" s="207"/>
      <c r="F68" s="205"/>
      <c r="G68" s="206"/>
      <c r="H68" s="205"/>
      <c r="I68" s="204"/>
      <c r="Q68" s="202"/>
      <c r="R68" s="200"/>
      <c r="S68" s="200"/>
      <c r="T68" s="203"/>
      <c r="U68" s="200"/>
      <c r="V68" s="200"/>
      <c r="W68" s="200"/>
      <c r="X68" s="200"/>
      <c r="Y68" s="200"/>
      <c r="Z68" s="200"/>
      <c r="AA68" s="200"/>
      <c r="AB68" s="200"/>
      <c r="AC68" s="202"/>
      <c r="AD68" s="200"/>
      <c r="AE68" s="200"/>
      <c r="AF68" s="200"/>
      <c r="AG68" s="200"/>
      <c r="AH68" s="197" t="s">
        <v>288</v>
      </c>
    </row>
    <row r="69" spans="1:34" ht="26.1" customHeight="1" x14ac:dyDescent="0.2">
      <c r="A69" s="204"/>
      <c r="B69" s="204"/>
      <c r="C69" s="204"/>
      <c r="E69" s="207"/>
      <c r="F69" s="205"/>
      <c r="G69" s="206"/>
      <c r="H69" s="205"/>
      <c r="I69" s="204"/>
      <c r="Q69" s="202"/>
      <c r="R69" s="200"/>
      <c r="S69" s="200"/>
      <c r="T69" s="203"/>
      <c r="U69" s="200"/>
      <c r="V69" s="200"/>
      <c r="W69" s="200"/>
      <c r="X69" s="200"/>
      <c r="Y69" s="200"/>
      <c r="Z69" s="200"/>
      <c r="AA69" s="200"/>
      <c r="AB69" s="200"/>
      <c r="AC69" s="202"/>
      <c r="AD69" s="200"/>
      <c r="AE69" s="200"/>
      <c r="AF69" s="200"/>
      <c r="AG69" s="200"/>
    </row>
    <row r="70" spans="1:34" ht="26.1" customHeight="1" x14ac:dyDescent="0.2">
      <c r="A70" s="204"/>
      <c r="B70" s="204"/>
      <c r="C70" s="204"/>
      <c r="E70" s="207"/>
      <c r="F70" s="205"/>
      <c r="G70" s="206"/>
      <c r="H70" s="205"/>
      <c r="I70" s="204"/>
      <c r="Q70" s="202"/>
      <c r="R70" s="200"/>
      <c r="S70" s="200"/>
      <c r="T70" s="203"/>
      <c r="U70" s="200"/>
      <c r="V70" s="200"/>
      <c r="W70" s="200"/>
      <c r="X70" s="200"/>
      <c r="Y70" s="200"/>
      <c r="Z70" s="200"/>
      <c r="AA70" s="200"/>
      <c r="AB70" s="200"/>
      <c r="AC70" s="202"/>
      <c r="AD70" s="200"/>
      <c r="AE70" s="200"/>
      <c r="AF70" s="200"/>
      <c r="AG70" s="200"/>
      <c r="AH70" s="197" t="s">
        <v>292</v>
      </c>
    </row>
    <row r="71" spans="1:34" ht="26.1" customHeight="1" x14ac:dyDescent="0.2">
      <c r="A71" s="204"/>
      <c r="B71" s="204"/>
      <c r="C71" s="204"/>
      <c r="E71" s="207"/>
      <c r="F71" s="205"/>
      <c r="G71" s="206"/>
      <c r="H71" s="205"/>
      <c r="I71" s="204"/>
      <c r="Q71" s="202"/>
      <c r="R71" s="200"/>
      <c r="S71" s="200"/>
      <c r="T71" s="203"/>
      <c r="U71" s="200"/>
      <c r="V71" s="200"/>
      <c r="W71" s="200"/>
      <c r="X71" s="200"/>
      <c r="Y71" s="200"/>
      <c r="Z71" s="200"/>
      <c r="AA71" s="200"/>
      <c r="AB71" s="200"/>
      <c r="AC71" s="202"/>
      <c r="AD71" s="200"/>
      <c r="AE71" s="200"/>
      <c r="AF71" s="200"/>
      <c r="AG71" s="200"/>
      <c r="AH71" s="197" t="s">
        <v>291</v>
      </c>
    </row>
    <row r="72" spans="1:34" ht="26.1" customHeight="1" x14ac:dyDescent="0.2">
      <c r="A72" s="204"/>
      <c r="B72" s="204"/>
      <c r="C72" s="204"/>
      <c r="E72" s="207"/>
      <c r="F72" s="205"/>
      <c r="G72" s="206"/>
      <c r="H72" s="205"/>
      <c r="I72" s="204"/>
      <c r="Q72" s="202"/>
      <c r="R72" s="200"/>
      <c r="S72" s="200"/>
      <c r="T72" s="203"/>
      <c r="U72" s="200"/>
      <c r="V72" s="200"/>
      <c r="W72" s="200"/>
      <c r="X72" s="200"/>
      <c r="Y72" s="200"/>
      <c r="Z72" s="200"/>
      <c r="AA72" s="200"/>
      <c r="AB72" s="200"/>
      <c r="AC72" s="202"/>
      <c r="AD72" s="200"/>
      <c r="AE72" s="200"/>
      <c r="AF72" s="200"/>
      <c r="AG72" s="200"/>
    </row>
    <row r="73" spans="1:34" ht="26.1" customHeight="1" x14ac:dyDescent="0.2">
      <c r="A73" s="204"/>
      <c r="B73" s="204"/>
      <c r="C73" s="204"/>
      <c r="E73" s="207"/>
      <c r="F73" s="205"/>
      <c r="G73" s="206"/>
      <c r="H73" s="205"/>
      <c r="I73" s="204"/>
      <c r="Q73" s="202"/>
      <c r="R73" s="200"/>
      <c r="S73" s="200"/>
      <c r="T73" s="203"/>
      <c r="U73" s="200"/>
      <c r="V73" s="200"/>
      <c r="W73" s="200"/>
      <c r="X73" s="200"/>
      <c r="Y73" s="200"/>
      <c r="Z73" s="200"/>
      <c r="AA73" s="200"/>
      <c r="AB73" s="200"/>
      <c r="AC73" s="202"/>
      <c r="AD73" s="200"/>
      <c r="AE73" s="200"/>
      <c r="AF73" s="200"/>
      <c r="AG73" s="200"/>
    </row>
    <row r="74" spans="1:34" ht="26.1" customHeight="1" x14ac:dyDescent="0.2">
      <c r="A74" s="208"/>
      <c r="B74" s="208"/>
      <c r="C74" s="208"/>
      <c r="D74" s="212"/>
      <c r="E74" s="211"/>
      <c r="F74" s="209"/>
      <c r="G74" s="210"/>
      <c r="H74" s="209"/>
      <c r="I74" s="208"/>
      <c r="Q74" s="202"/>
      <c r="R74" s="200"/>
      <c r="S74" s="200"/>
      <c r="T74" s="203"/>
      <c r="U74" s="200"/>
      <c r="V74" s="200"/>
      <c r="W74" s="200"/>
      <c r="X74" s="200"/>
      <c r="Y74" s="200"/>
      <c r="Z74" s="200"/>
      <c r="AA74" s="200"/>
      <c r="AB74" s="200"/>
      <c r="AC74" s="202"/>
      <c r="AD74" s="200"/>
      <c r="AE74" s="200"/>
      <c r="AF74" s="200"/>
      <c r="AG74" s="200"/>
      <c r="AH74" s="197" t="s">
        <v>288</v>
      </c>
    </row>
    <row r="75" spans="1:34" ht="26.1" customHeight="1" x14ac:dyDescent="0.2">
      <c r="A75" s="204"/>
      <c r="B75" s="204"/>
      <c r="C75" s="204"/>
      <c r="E75" s="207"/>
      <c r="F75" s="205"/>
      <c r="G75" s="206"/>
      <c r="H75" s="205"/>
      <c r="I75" s="204"/>
      <c r="Q75" s="202"/>
      <c r="R75" s="200"/>
      <c r="S75" s="200"/>
      <c r="T75" s="203"/>
      <c r="U75" s="200"/>
      <c r="V75" s="200"/>
      <c r="W75" s="200"/>
      <c r="X75" s="200"/>
      <c r="Y75" s="200"/>
      <c r="Z75" s="200"/>
      <c r="AA75" s="200"/>
      <c r="AB75" s="200"/>
      <c r="AC75" s="202"/>
      <c r="AD75" s="200"/>
      <c r="AE75" s="200"/>
      <c r="AF75" s="200"/>
      <c r="AG75" s="200"/>
    </row>
    <row r="76" spans="1:34" ht="26.1" customHeight="1" x14ac:dyDescent="0.2">
      <c r="A76" s="204"/>
      <c r="B76" s="204"/>
      <c r="C76" s="204"/>
      <c r="E76" s="207"/>
      <c r="F76" s="205"/>
      <c r="G76" s="206"/>
      <c r="H76" s="205"/>
      <c r="I76" s="204"/>
      <c r="Q76" s="202"/>
      <c r="R76" s="200"/>
      <c r="S76" s="200"/>
      <c r="T76" s="203"/>
      <c r="U76" s="200"/>
      <c r="V76" s="200"/>
      <c r="W76" s="200"/>
      <c r="X76" s="200"/>
      <c r="Y76" s="200"/>
      <c r="Z76" s="200"/>
      <c r="AA76" s="200"/>
      <c r="AB76" s="200"/>
      <c r="AC76" s="202"/>
      <c r="AD76" s="200"/>
      <c r="AE76" s="200"/>
      <c r="AF76" s="200"/>
      <c r="AG76" s="200"/>
      <c r="AH76" s="197" t="s">
        <v>288</v>
      </c>
    </row>
    <row r="77" spans="1:34" ht="26.1" customHeight="1" x14ac:dyDescent="0.2">
      <c r="A77" s="204"/>
      <c r="B77" s="204"/>
      <c r="C77" s="204"/>
      <c r="E77" s="207"/>
      <c r="F77" s="205"/>
      <c r="G77" s="206"/>
      <c r="H77" s="205"/>
      <c r="I77" s="204"/>
      <c r="Q77" s="202"/>
      <c r="R77" s="200"/>
      <c r="S77" s="200"/>
      <c r="T77" s="203"/>
      <c r="U77" s="200"/>
      <c r="V77" s="200"/>
      <c r="W77" s="200"/>
      <c r="X77" s="200"/>
      <c r="Y77" s="200"/>
      <c r="Z77" s="200"/>
      <c r="AA77" s="200"/>
      <c r="AB77" s="200"/>
      <c r="AC77" s="202"/>
      <c r="AD77" s="200"/>
      <c r="AE77" s="200"/>
      <c r="AF77" s="200"/>
      <c r="AG77" s="200"/>
    </row>
    <row r="78" spans="1:34" ht="26.1" customHeight="1" x14ac:dyDescent="0.2">
      <c r="A78" s="204"/>
      <c r="B78" s="204"/>
      <c r="C78" s="204"/>
      <c r="E78" s="206"/>
      <c r="F78" s="205"/>
      <c r="G78" s="206"/>
      <c r="H78" s="205"/>
      <c r="I78" s="204"/>
      <c r="Q78" s="202"/>
      <c r="R78" s="200"/>
      <c r="S78" s="200"/>
      <c r="T78" s="203"/>
      <c r="U78" s="202"/>
      <c r="V78" s="200"/>
      <c r="W78" s="200"/>
      <c r="X78" s="200"/>
      <c r="Y78" s="200"/>
      <c r="Z78" s="200"/>
      <c r="AA78" s="200"/>
      <c r="AB78" s="200"/>
      <c r="AC78" s="202"/>
      <c r="AD78" s="200"/>
      <c r="AE78" s="200"/>
      <c r="AF78" s="200"/>
      <c r="AG78" s="200"/>
    </row>
    <row r="79" spans="1:34" ht="26.1" customHeight="1" x14ac:dyDescent="0.2">
      <c r="A79" s="204"/>
      <c r="B79" s="204"/>
      <c r="C79" s="204"/>
      <c r="E79" s="206"/>
      <c r="F79" s="205"/>
      <c r="G79" s="206"/>
      <c r="H79" s="205"/>
      <c r="I79" s="204"/>
      <c r="Q79" s="202"/>
      <c r="R79" s="200"/>
      <c r="S79" s="200"/>
      <c r="T79" s="203"/>
      <c r="U79" s="200"/>
      <c r="V79" s="200"/>
      <c r="W79" s="200"/>
      <c r="X79" s="200"/>
      <c r="Y79" s="200"/>
      <c r="Z79" s="200"/>
      <c r="AA79" s="200"/>
      <c r="AB79" s="200"/>
      <c r="AC79" s="202"/>
      <c r="AD79" s="200"/>
      <c r="AE79" s="200"/>
      <c r="AF79" s="200"/>
      <c r="AG79" s="200"/>
    </row>
    <row r="80" spans="1:34" ht="26.1" customHeight="1" x14ac:dyDescent="0.2">
      <c r="A80" s="204"/>
      <c r="B80" s="204"/>
      <c r="C80" s="204"/>
      <c r="E80" s="206"/>
      <c r="F80" s="205"/>
      <c r="G80" s="206"/>
      <c r="H80" s="205"/>
      <c r="I80" s="204"/>
      <c r="Q80" s="202"/>
      <c r="R80" s="200"/>
      <c r="S80" s="200"/>
      <c r="T80" s="203"/>
      <c r="U80" s="200"/>
      <c r="V80" s="200"/>
      <c r="W80" s="200"/>
      <c r="X80" s="200"/>
      <c r="Y80" s="200"/>
      <c r="Z80" s="200"/>
      <c r="AA80" s="200"/>
      <c r="AB80" s="200"/>
      <c r="AC80" s="202"/>
      <c r="AD80" s="200"/>
      <c r="AE80" s="200"/>
      <c r="AF80" s="200"/>
      <c r="AG80" s="200"/>
    </row>
    <row r="81" spans="1:33" ht="26.1" customHeight="1" x14ac:dyDescent="0.2">
      <c r="A81" s="204"/>
      <c r="B81" s="204"/>
      <c r="C81" s="204"/>
      <c r="E81" s="206"/>
      <c r="F81" s="205"/>
      <c r="G81" s="206"/>
      <c r="H81" s="205"/>
      <c r="I81" s="204"/>
      <c r="Q81" s="202"/>
      <c r="R81" s="200"/>
      <c r="S81" s="200"/>
      <c r="T81" s="203"/>
      <c r="U81" s="200"/>
      <c r="V81" s="200"/>
      <c r="W81" s="200"/>
      <c r="X81" s="200"/>
      <c r="Y81" s="200"/>
      <c r="Z81" s="200"/>
      <c r="AA81" s="200"/>
      <c r="AB81" s="200"/>
      <c r="AC81" s="202"/>
      <c r="AD81" s="200"/>
      <c r="AE81" s="200"/>
      <c r="AF81" s="200"/>
      <c r="AG81" s="200"/>
    </row>
    <row r="82" spans="1:33" ht="26.1" customHeight="1" x14ac:dyDescent="0.2">
      <c r="A82" s="204"/>
      <c r="B82" s="204"/>
      <c r="C82" s="204"/>
      <c r="E82" s="206"/>
      <c r="F82" s="205"/>
      <c r="G82" s="206"/>
      <c r="H82" s="205"/>
      <c r="I82" s="204"/>
      <c r="Q82" s="202"/>
      <c r="R82" s="200"/>
      <c r="S82" s="200"/>
      <c r="T82" s="203"/>
      <c r="U82" s="200"/>
      <c r="V82" s="200"/>
      <c r="W82" s="200"/>
      <c r="X82" s="200"/>
      <c r="Y82" s="200"/>
      <c r="Z82" s="200"/>
      <c r="AA82" s="200"/>
      <c r="AB82" s="200"/>
      <c r="AC82" s="202"/>
      <c r="AD82" s="200"/>
      <c r="AE82" s="200"/>
      <c r="AF82" s="200"/>
      <c r="AG82" s="200"/>
    </row>
    <row r="83" spans="1:33" ht="26.1" customHeight="1" x14ac:dyDescent="0.2">
      <c r="A83" s="204"/>
      <c r="B83" s="204"/>
      <c r="C83" s="204"/>
      <c r="E83" s="206"/>
      <c r="F83" s="205"/>
      <c r="G83" s="206"/>
      <c r="H83" s="205"/>
      <c r="I83" s="204"/>
      <c r="Q83" s="202"/>
      <c r="R83" s="200"/>
      <c r="S83" s="200"/>
      <c r="T83" s="203"/>
      <c r="U83" s="200"/>
      <c r="V83" s="200"/>
      <c r="W83" s="200"/>
      <c r="X83" s="200"/>
      <c r="Y83" s="200"/>
      <c r="Z83" s="200"/>
      <c r="AA83" s="200"/>
      <c r="AB83" s="200"/>
      <c r="AC83" s="202"/>
      <c r="AD83" s="200"/>
      <c r="AE83" s="200"/>
      <c r="AF83" s="200"/>
      <c r="AG83" s="200"/>
    </row>
    <row r="84" spans="1:33" ht="26.1" customHeight="1" x14ac:dyDescent="0.2">
      <c r="A84" s="204"/>
      <c r="B84" s="204"/>
      <c r="C84" s="204"/>
      <c r="E84" s="206"/>
      <c r="F84" s="205"/>
      <c r="G84" s="206"/>
      <c r="H84" s="205"/>
      <c r="I84" s="204"/>
      <c r="Q84" s="202"/>
      <c r="R84" s="200"/>
      <c r="S84" s="200"/>
      <c r="T84" s="203"/>
      <c r="U84" s="200"/>
      <c r="V84" s="200"/>
      <c r="W84" s="200"/>
      <c r="X84" s="200"/>
      <c r="Y84" s="200"/>
      <c r="Z84" s="200"/>
      <c r="AA84" s="200"/>
      <c r="AB84" s="200"/>
      <c r="AC84" s="202"/>
      <c r="AD84" s="200"/>
      <c r="AE84" s="200"/>
      <c r="AF84" s="200"/>
      <c r="AG84" s="200"/>
    </row>
    <row r="85" spans="1:33" ht="26.1" customHeight="1" x14ac:dyDescent="0.2">
      <c r="A85" s="204"/>
      <c r="B85" s="204"/>
      <c r="C85" s="204"/>
      <c r="E85" s="206"/>
      <c r="F85" s="205"/>
      <c r="G85" s="206"/>
      <c r="H85" s="205"/>
      <c r="I85" s="204"/>
      <c r="Q85" s="202"/>
      <c r="R85" s="200"/>
      <c r="S85" s="200"/>
      <c r="T85" s="203"/>
      <c r="U85" s="200"/>
      <c r="V85" s="200"/>
      <c r="W85" s="200"/>
      <c r="X85" s="200"/>
      <c r="Y85" s="200"/>
      <c r="Z85" s="200"/>
      <c r="AA85" s="200"/>
      <c r="AB85" s="200"/>
      <c r="AC85" s="202"/>
      <c r="AD85" s="200"/>
      <c r="AE85" s="200"/>
      <c r="AF85" s="200"/>
      <c r="AG85" s="200"/>
    </row>
    <row r="86" spans="1:33" ht="26.1" customHeight="1" x14ac:dyDescent="0.2">
      <c r="A86" s="204"/>
      <c r="B86" s="204"/>
      <c r="C86" s="204"/>
      <c r="E86" s="206"/>
      <c r="F86" s="205"/>
      <c r="G86" s="206"/>
      <c r="H86" s="205"/>
      <c r="I86" s="204"/>
      <c r="Q86" s="202"/>
      <c r="R86" s="200"/>
      <c r="S86" s="200"/>
      <c r="T86" s="203"/>
      <c r="U86" s="200"/>
      <c r="V86" s="200"/>
      <c r="W86" s="200"/>
      <c r="X86" s="200"/>
      <c r="Y86" s="200"/>
      <c r="Z86" s="200"/>
      <c r="AA86" s="200"/>
      <c r="AB86" s="200"/>
      <c r="AC86" s="202"/>
      <c r="AD86" s="200"/>
      <c r="AE86" s="200"/>
      <c r="AF86" s="200"/>
      <c r="AG86" s="200"/>
    </row>
    <row r="87" spans="1:33" ht="26.1" customHeight="1" x14ac:dyDescent="0.2">
      <c r="A87" s="204"/>
      <c r="B87" s="204"/>
      <c r="C87" s="204"/>
      <c r="E87" s="206"/>
      <c r="F87" s="205"/>
      <c r="G87" s="206"/>
      <c r="H87" s="205"/>
      <c r="I87" s="204"/>
      <c r="Q87" s="202"/>
      <c r="R87" s="200"/>
      <c r="S87" s="200"/>
      <c r="T87" s="203"/>
      <c r="U87" s="200"/>
      <c r="V87" s="200"/>
      <c r="W87" s="200"/>
      <c r="X87" s="200"/>
      <c r="Y87" s="200"/>
      <c r="Z87" s="200"/>
      <c r="AA87" s="200"/>
      <c r="AB87" s="200"/>
      <c r="AC87" s="202"/>
      <c r="AD87" s="200"/>
      <c r="AE87" s="200"/>
      <c r="AF87" s="200"/>
      <c r="AG87" s="200"/>
    </row>
    <row r="88" spans="1:33" ht="26.1" customHeight="1" x14ac:dyDescent="0.2">
      <c r="A88" s="204"/>
      <c r="B88" s="204"/>
      <c r="C88" s="204"/>
      <c r="E88" s="206"/>
      <c r="F88" s="205"/>
      <c r="G88" s="206"/>
      <c r="H88" s="205"/>
      <c r="I88" s="204"/>
      <c r="Q88" s="202"/>
      <c r="R88" s="200"/>
      <c r="S88" s="200"/>
      <c r="T88" s="203"/>
      <c r="U88" s="200"/>
      <c r="V88" s="200"/>
      <c r="W88" s="200"/>
      <c r="X88" s="200"/>
      <c r="Y88" s="200"/>
      <c r="Z88" s="200"/>
      <c r="AA88" s="200"/>
      <c r="AB88" s="200"/>
      <c r="AC88" s="202"/>
      <c r="AD88" s="200"/>
      <c r="AE88" s="200"/>
      <c r="AF88" s="200"/>
      <c r="AG88" s="200"/>
    </row>
    <row r="89" spans="1:33" ht="26.1" customHeight="1" x14ac:dyDescent="0.2">
      <c r="A89" s="204"/>
      <c r="B89" s="204"/>
      <c r="C89" s="204"/>
      <c r="E89" s="206"/>
      <c r="F89" s="205"/>
      <c r="G89" s="206"/>
      <c r="H89" s="205"/>
      <c r="I89" s="204"/>
      <c r="Q89" s="202"/>
      <c r="R89" s="200"/>
      <c r="S89" s="200"/>
      <c r="T89" s="203"/>
      <c r="U89" s="200"/>
      <c r="V89" s="200"/>
      <c r="W89" s="200"/>
      <c r="X89" s="200"/>
      <c r="Y89" s="200"/>
      <c r="Z89" s="200"/>
      <c r="AA89" s="200"/>
      <c r="AB89" s="200"/>
      <c r="AC89" s="202"/>
      <c r="AD89" s="200"/>
      <c r="AE89" s="200"/>
      <c r="AF89" s="200"/>
      <c r="AG89" s="200"/>
    </row>
    <row r="90" spans="1:33" ht="26.1" customHeight="1" x14ac:dyDescent="0.2">
      <c r="A90" s="204"/>
      <c r="B90" s="204"/>
      <c r="C90" s="204"/>
      <c r="E90" s="206"/>
      <c r="F90" s="205"/>
      <c r="G90" s="206"/>
      <c r="H90" s="205"/>
      <c r="I90" s="204"/>
      <c r="Q90" s="202"/>
      <c r="R90" s="200"/>
      <c r="S90" s="200"/>
      <c r="T90" s="203"/>
      <c r="U90" s="200"/>
      <c r="V90" s="200"/>
      <c r="W90" s="200"/>
      <c r="X90" s="200"/>
      <c r="Y90" s="200"/>
      <c r="Z90" s="200"/>
      <c r="AA90" s="200"/>
      <c r="AB90" s="200"/>
      <c r="AC90" s="202"/>
      <c r="AD90" s="200"/>
      <c r="AE90" s="200"/>
      <c r="AF90" s="200"/>
      <c r="AG90" s="200"/>
    </row>
    <row r="91" spans="1:33" ht="26.1" customHeight="1" x14ac:dyDescent="0.2">
      <c r="A91" s="204"/>
      <c r="B91" s="204"/>
      <c r="C91" s="204"/>
      <c r="E91" s="206"/>
      <c r="F91" s="205"/>
      <c r="G91" s="206"/>
      <c r="H91" s="205"/>
      <c r="I91" s="204"/>
      <c r="Q91" s="202"/>
      <c r="R91" s="200"/>
      <c r="S91" s="200"/>
      <c r="T91" s="203"/>
      <c r="U91" s="200"/>
      <c r="V91" s="200"/>
      <c r="W91" s="200"/>
      <c r="X91" s="200"/>
      <c r="Y91" s="200"/>
      <c r="Z91" s="200"/>
      <c r="AA91" s="200"/>
      <c r="AB91" s="200"/>
      <c r="AC91" s="202"/>
      <c r="AD91" s="200"/>
      <c r="AE91" s="200"/>
      <c r="AF91" s="200"/>
      <c r="AG91" s="200"/>
    </row>
    <row r="92" spans="1:33" ht="26.1" customHeight="1" x14ac:dyDescent="0.2">
      <c r="A92" s="204"/>
      <c r="B92" s="204"/>
      <c r="C92" s="204"/>
      <c r="E92" s="206"/>
      <c r="F92" s="205"/>
      <c r="G92" s="206"/>
      <c r="H92" s="205"/>
      <c r="I92" s="204"/>
      <c r="Q92" s="202"/>
      <c r="R92" s="200"/>
      <c r="S92" s="200"/>
      <c r="T92" s="203"/>
      <c r="U92" s="200"/>
      <c r="V92" s="200"/>
      <c r="W92" s="200"/>
      <c r="X92" s="200"/>
      <c r="Y92" s="200"/>
      <c r="Z92" s="200"/>
      <c r="AA92" s="200"/>
      <c r="AB92" s="200"/>
      <c r="AC92" s="202"/>
      <c r="AD92" s="200"/>
      <c r="AE92" s="200"/>
      <c r="AF92" s="200"/>
      <c r="AG92" s="200"/>
    </row>
    <row r="93" spans="1:33" ht="26.1" customHeight="1" x14ac:dyDescent="0.2">
      <c r="A93" s="204"/>
      <c r="B93" s="204"/>
      <c r="C93" s="204"/>
      <c r="E93" s="206"/>
      <c r="F93" s="205"/>
      <c r="G93" s="206"/>
      <c r="H93" s="205"/>
      <c r="I93" s="204"/>
      <c r="Q93" s="202"/>
      <c r="R93" s="200"/>
      <c r="S93" s="200"/>
      <c r="T93" s="203"/>
      <c r="U93" s="200"/>
      <c r="V93" s="200"/>
      <c r="W93" s="200"/>
      <c r="X93" s="200"/>
      <c r="Y93" s="200"/>
      <c r="Z93" s="200"/>
      <c r="AA93" s="200"/>
      <c r="AB93" s="200"/>
      <c r="AC93" s="202"/>
      <c r="AD93" s="200"/>
      <c r="AE93" s="200"/>
      <c r="AF93" s="200"/>
      <c r="AG93" s="200"/>
    </row>
    <row r="94" spans="1:33" ht="26.1" customHeight="1" x14ac:dyDescent="0.2">
      <c r="A94" s="204"/>
      <c r="B94" s="204"/>
      <c r="C94" s="204"/>
      <c r="E94" s="206"/>
      <c r="F94" s="205"/>
      <c r="G94" s="206"/>
      <c r="H94" s="205"/>
      <c r="I94" s="204"/>
      <c r="Q94" s="202"/>
      <c r="R94" s="200"/>
      <c r="S94" s="200"/>
      <c r="T94" s="203"/>
      <c r="U94" s="200"/>
      <c r="V94" s="200"/>
      <c r="W94" s="200"/>
      <c r="X94" s="200"/>
      <c r="Y94" s="200"/>
      <c r="Z94" s="200"/>
      <c r="AA94" s="200"/>
      <c r="AB94" s="200"/>
      <c r="AC94" s="202"/>
      <c r="AD94" s="200"/>
      <c r="AE94" s="200"/>
      <c r="AF94" s="200"/>
      <c r="AG94" s="200"/>
    </row>
    <row r="95" spans="1:33" ht="26.1" customHeight="1" x14ac:dyDescent="0.2">
      <c r="A95" s="204"/>
      <c r="B95" s="204"/>
      <c r="C95" s="204"/>
      <c r="E95" s="206"/>
      <c r="F95" s="205"/>
      <c r="G95" s="206"/>
      <c r="H95" s="205"/>
      <c r="I95" s="204"/>
      <c r="Q95" s="202"/>
      <c r="R95" s="200"/>
      <c r="S95" s="200"/>
      <c r="T95" s="203"/>
      <c r="U95" s="200"/>
      <c r="V95" s="200"/>
      <c r="W95" s="200"/>
      <c r="X95" s="200"/>
      <c r="Y95" s="200"/>
      <c r="Z95" s="200"/>
      <c r="AA95" s="200"/>
      <c r="AB95" s="200"/>
      <c r="AC95" s="202"/>
      <c r="AD95" s="200"/>
      <c r="AE95" s="200"/>
      <c r="AF95" s="200"/>
      <c r="AG95" s="200"/>
    </row>
    <row r="96" spans="1:33" ht="26.1" customHeight="1" x14ac:dyDescent="0.2">
      <c r="A96" s="204"/>
      <c r="B96" s="204"/>
      <c r="C96" s="204"/>
      <c r="E96" s="206"/>
      <c r="F96" s="205"/>
      <c r="G96" s="206"/>
      <c r="H96" s="205"/>
      <c r="I96" s="204"/>
      <c r="Q96" s="202"/>
      <c r="R96" s="200"/>
      <c r="S96" s="200"/>
      <c r="T96" s="203"/>
      <c r="U96" s="200"/>
      <c r="V96" s="200"/>
      <c r="W96" s="200"/>
      <c r="X96" s="200"/>
      <c r="Y96" s="200"/>
      <c r="Z96" s="200"/>
      <c r="AA96" s="200"/>
      <c r="AB96" s="200"/>
      <c r="AC96" s="202"/>
      <c r="AD96" s="200"/>
      <c r="AE96" s="200"/>
      <c r="AF96" s="200"/>
      <c r="AG96" s="200"/>
    </row>
    <row r="97" spans="1:34" ht="26.1" customHeight="1" x14ac:dyDescent="0.2">
      <c r="A97" s="204"/>
      <c r="B97" s="204"/>
      <c r="C97" s="204"/>
      <c r="E97" s="206"/>
      <c r="F97" s="205"/>
      <c r="G97" s="206"/>
      <c r="H97" s="205"/>
      <c r="I97" s="204"/>
      <c r="Q97" s="202"/>
      <c r="R97" s="200"/>
      <c r="S97" s="200"/>
      <c r="T97" s="203"/>
      <c r="U97" s="200"/>
      <c r="V97" s="200"/>
      <c r="W97" s="200"/>
      <c r="X97" s="200"/>
      <c r="Y97" s="200"/>
      <c r="Z97" s="200"/>
      <c r="AA97" s="200"/>
      <c r="AB97" s="200"/>
      <c r="AC97" s="202"/>
      <c r="AD97" s="200"/>
      <c r="AE97" s="200"/>
      <c r="AF97" s="200"/>
      <c r="AG97" s="200"/>
    </row>
    <row r="98" spans="1:34" ht="26.1" customHeight="1" x14ac:dyDescent="0.2">
      <c r="A98" s="204"/>
      <c r="B98" s="204"/>
      <c r="C98" s="204"/>
      <c r="E98" s="206"/>
      <c r="F98" s="205"/>
      <c r="G98" s="206"/>
      <c r="H98" s="205"/>
      <c r="I98" s="204"/>
      <c r="Q98" s="202"/>
      <c r="R98" s="200"/>
      <c r="S98" s="200"/>
      <c r="T98" s="203"/>
      <c r="U98" s="200"/>
      <c r="V98" s="200"/>
      <c r="W98" s="200"/>
      <c r="X98" s="200"/>
      <c r="Y98" s="200"/>
      <c r="Z98" s="200"/>
      <c r="AA98" s="200"/>
      <c r="AB98" s="200"/>
      <c r="AC98" s="202"/>
      <c r="AD98" s="200"/>
      <c r="AE98" s="200"/>
      <c r="AF98" s="200"/>
      <c r="AG98" s="200"/>
    </row>
    <row r="99" spans="1:34" ht="26.1" customHeight="1" x14ac:dyDescent="0.2">
      <c r="A99" s="204"/>
      <c r="B99" s="204"/>
      <c r="C99" s="204"/>
      <c r="E99" s="206"/>
      <c r="F99" s="205"/>
      <c r="G99" s="206"/>
      <c r="H99" s="205"/>
      <c r="I99" s="204"/>
      <c r="Q99" s="202"/>
      <c r="R99" s="200"/>
      <c r="S99" s="200"/>
      <c r="T99" s="203"/>
      <c r="U99" s="200"/>
      <c r="V99" s="200"/>
      <c r="W99" s="200"/>
      <c r="X99" s="200"/>
      <c r="Y99" s="200"/>
      <c r="Z99" s="200"/>
      <c r="AA99" s="200"/>
      <c r="AB99" s="200"/>
      <c r="AC99" s="202"/>
      <c r="AD99" s="200"/>
      <c r="AE99" s="200"/>
      <c r="AF99" s="200"/>
      <c r="AG99" s="200"/>
    </row>
    <row r="100" spans="1:34" ht="26.1" customHeight="1" x14ac:dyDescent="0.2">
      <c r="A100" s="204"/>
      <c r="B100" s="204"/>
      <c r="C100" s="204"/>
      <c r="E100" s="206"/>
      <c r="F100" s="205"/>
      <c r="G100" s="206"/>
      <c r="H100" s="205"/>
      <c r="I100" s="204"/>
      <c r="Q100" s="202"/>
      <c r="R100" s="200"/>
      <c r="S100" s="200"/>
      <c r="T100" s="203"/>
      <c r="U100" s="200"/>
      <c r="V100" s="200"/>
      <c r="W100" s="200"/>
      <c r="X100" s="200"/>
      <c r="Y100" s="200"/>
      <c r="Z100" s="200"/>
      <c r="AA100" s="200"/>
      <c r="AB100" s="200"/>
      <c r="AC100" s="202"/>
      <c r="AD100" s="200"/>
      <c r="AE100" s="200"/>
      <c r="AF100" s="200"/>
      <c r="AG100" s="200"/>
    </row>
    <row r="101" spans="1:34" ht="26.1" customHeight="1" x14ac:dyDescent="0.2">
      <c r="A101" s="204"/>
      <c r="B101" s="204"/>
      <c r="C101" s="204"/>
      <c r="E101" s="206"/>
      <c r="F101" s="205"/>
      <c r="G101" s="206"/>
      <c r="H101" s="205"/>
      <c r="I101" s="204"/>
      <c r="Q101" s="202"/>
      <c r="R101" s="200"/>
      <c r="S101" s="200"/>
      <c r="T101" s="203"/>
      <c r="U101" s="200"/>
      <c r="V101" s="200"/>
      <c r="W101" s="200"/>
      <c r="X101" s="200"/>
      <c r="Y101" s="200"/>
      <c r="Z101" s="200"/>
      <c r="AA101" s="200"/>
      <c r="AB101" s="200"/>
      <c r="AC101" s="202"/>
      <c r="AD101" s="200"/>
      <c r="AE101" s="200"/>
      <c r="AF101" s="200"/>
      <c r="AG101" s="200"/>
    </row>
    <row r="102" spans="1:34" ht="26.1" customHeight="1" x14ac:dyDescent="0.2">
      <c r="A102" s="204"/>
      <c r="B102" s="204"/>
      <c r="C102" s="204"/>
      <c r="E102" s="206"/>
      <c r="F102" s="205"/>
      <c r="G102" s="206"/>
      <c r="H102" s="205"/>
      <c r="I102" s="204"/>
      <c r="Q102" s="202"/>
      <c r="R102" s="200"/>
      <c r="S102" s="200"/>
      <c r="T102" s="203"/>
      <c r="U102" s="200"/>
      <c r="V102" s="200"/>
      <c r="W102" s="200"/>
      <c r="X102" s="200"/>
      <c r="Y102" s="200"/>
      <c r="Z102" s="200"/>
      <c r="AA102" s="200"/>
      <c r="AB102" s="200"/>
      <c r="AC102" s="202"/>
      <c r="AD102" s="200"/>
      <c r="AE102" s="200"/>
      <c r="AF102" s="200"/>
      <c r="AG102" s="200"/>
    </row>
    <row r="103" spans="1:34" ht="26.1" customHeight="1" x14ac:dyDescent="0.2">
      <c r="A103" s="204"/>
      <c r="B103" s="204"/>
      <c r="C103" s="204"/>
      <c r="E103" s="206"/>
      <c r="F103" s="205"/>
      <c r="G103" s="206"/>
      <c r="H103" s="205"/>
      <c r="I103" s="204"/>
      <c r="Q103" s="202"/>
      <c r="R103" s="200"/>
      <c r="S103" s="200"/>
      <c r="T103" s="203"/>
      <c r="U103" s="200"/>
      <c r="V103" s="200"/>
      <c r="W103" s="200"/>
      <c r="X103" s="200"/>
      <c r="Y103" s="200"/>
      <c r="Z103" s="200"/>
      <c r="AA103" s="200"/>
      <c r="AB103" s="200"/>
      <c r="AC103" s="202"/>
      <c r="AD103" s="200"/>
      <c r="AE103" s="200"/>
      <c r="AF103" s="200"/>
      <c r="AG103" s="200"/>
    </row>
    <row r="104" spans="1:34" ht="26.1" customHeight="1" x14ac:dyDescent="0.2">
      <c r="A104" s="204"/>
      <c r="B104" s="204"/>
      <c r="E104" s="206"/>
      <c r="F104" s="205"/>
      <c r="G104" s="206"/>
      <c r="H104" s="205"/>
      <c r="I104" s="204"/>
      <c r="Q104" s="202"/>
      <c r="R104" s="200"/>
      <c r="S104" s="200"/>
      <c r="T104" s="203"/>
      <c r="U104" s="200"/>
      <c r="V104" s="200"/>
      <c r="W104" s="200"/>
      <c r="X104" s="200"/>
      <c r="Y104" s="200"/>
      <c r="Z104" s="200"/>
      <c r="AA104" s="200"/>
      <c r="AB104" s="200"/>
      <c r="AC104" s="202"/>
      <c r="AD104" s="200"/>
      <c r="AE104" s="200"/>
      <c r="AF104" s="200"/>
      <c r="AG104" s="200"/>
    </row>
    <row r="105" spans="1:34" ht="26.1" customHeight="1" x14ac:dyDescent="0.2">
      <c r="A105" s="204"/>
      <c r="B105" s="204"/>
      <c r="E105" s="206"/>
      <c r="F105" s="205"/>
      <c r="G105" s="206"/>
      <c r="H105" s="205"/>
      <c r="I105" s="204"/>
      <c r="Q105" s="202"/>
      <c r="R105" s="200"/>
      <c r="S105" s="200"/>
      <c r="T105" s="203"/>
      <c r="U105" s="200"/>
      <c r="V105" s="200"/>
      <c r="W105" s="200"/>
      <c r="X105" s="200"/>
      <c r="Y105" s="200"/>
      <c r="Z105" s="200"/>
      <c r="AA105" s="200"/>
      <c r="AB105" s="200"/>
      <c r="AC105" s="202"/>
      <c r="AD105" s="200"/>
      <c r="AE105" s="200"/>
      <c r="AF105" s="200"/>
      <c r="AG105" s="200"/>
      <c r="AH105" s="197" t="s">
        <v>290</v>
      </c>
    </row>
    <row r="106" spans="1:34" ht="26.1" customHeight="1" x14ac:dyDescent="0.2">
      <c r="A106" s="204"/>
      <c r="B106" s="204"/>
      <c r="E106" s="206"/>
      <c r="F106" s="205"/>
      <c r="G106" s="206"/>
      <c r="H106" s="205"/>
      <c r="I106" s="204"/>
      <c r="Q106" s="202"/>
      <c r="R106" s="200"/>
      <c r="S106" s="200"/>
      <c r="T106" s="203"/>
      <c r="U106" s="200"/>
      <c r="V106" s="200"/>
      <c r="W106" s="200"/>
      <c r="X106" s="200"/>
      <c r="Y106" s="200"/>
      <c r="Z106" s="200"/>
      <c r="AA106" s="200"/>
      <c r="AB106" s="200"/>
      <c r="AC106" s="202"/>
      <c r="AD106" s="200"/>
      <c r="AE106" s="200"/>
      <c r="AF106" s="200"/>
      <c r="AG106" s="200"/>
    </row>
    <row r="107" spans="1:34" ht="26.1" customHeight="1" x14ac:dyDescent="0.2">
      <c r="A107" s="204"/>
      <c r="B107" s="204"/>
      <c r="E107" s="206"/>
      <c r="F107" s="205"/>
      <c r="G107" s="206"/>
      <c r="H107" s="205"/>
      <c r="I107" s="204"/>
      <c r="Q107" s="202"/>
      <c r="R107" s="200"/>
      <c r="S107" s="200"/>
      <c r="T107" s="203"/>
      <c r="U107" s="200"/>
      <c r="V107" s="200"/>
      <c r="W107" s="200"/>
      <c r="X107" s="200"/>
      <c r="Y107" s="200"/>
      <c r="Z107" s="200"/>
      <c r="AA107" s="200"/>
      <c r="AB107" s="200"/>
      <c r="AC107" s="202"/>
      <c r="AD107" s="200"/>
      <c r="AE107" s="200"/>
      <c r="AF107" s="200"/>
      <c r="AG107" s="200"/>
    </row>
    <row r="108" spans="1:34" ht="26.1" customHeight="1" x14ac:dyDescent="0.2">
      <c r="A108" s="204"/>
      <c r="B108" s="204"/>
      <c r="E108" s="206"/>
      <c r="F108" s="205"/>
      <c r="G108" s="206"/>
      <c r="H108" s="205"/>
      <c r="I108" s="204"/>
      <c r="Q108" s="202"/>
      <c r="R108" s="200"/>
      <c r="S108" s="200"/>
      <c r="T108" s="203"/>
      <c r="U108" s="200"/>
      <c r="V108" s="200"/>
      <c r="W108" s="200"/>
      <c r="X108" s="200"/>
      <c r="Y108" s="200"/>
      <c r="Z108" s="200"/>
      <c r="AA108" s="200"/>
      <c r="AB108" s="200"/>
      <c r="AC108" s="202"/>
      <c r="AD108" s="200"/>
      <c r="AE108" s="200"/>
      <c r="AF108" s="200"/>
      <c r="AG108" s="200"/>
    </row>
    <row r="109" spans="1:34" ht="26.1" customHeight="1" x14ac:dyDescent="0.2">
      <c r="A109" s="204"/>
      <c r="B109" s="204"/>
      <c r="E109" s="206"/>
      <c r="F109" s="205"/>
      <c r="G109" s="206"/>
      <c r="H109" s="205"/>
      <c r="I109" s="204"/>
      <c r="Q109" s="202"/>
      <c r="R109" s="200"/>
      <c r="S109" s="200"/>
      <c r="T109" s="203"/>
      <c r="U109" s="200"/>
      <c r="V109" s="200"/>
      <c r="W109" s="200"/>
      <c r="X109" s="200"/>
      <c r="Y109" s="200"/>
      <c r="Z109" s="200"/>
      <c r="AA109" s="200"/>
      <c r="AB109" s="200"/>
      <c r="AC109" s="202"/>
      <c r="AD109" s="200"/>
      <c r="AE109" s="200"/>
      <c r="AF109" s="200"/>
      <c r="AG109" s="200"/>
      <c r="AH109" s="197" t="s">
        <v>289</v>
      </c>
    </row>
    <row r="110" spans="1:34" ht="26.1" customHeight="1" x14ac:dyDescent="0.2">
      <c r="A110" s="204"/>
      <c r="B110" s="204"/>
      <c r="E110" s="206"/>
      <c r="F110" s="205"/>
      <c r="G110" s="206"/>
      <c r="H110" s="205"/>
      <c r="I110" s="204"/>
      <c r="Q110" s="202"/>
      <c r="R110" s="200"/>
      <c r="S110" s="200"/>
      <c r="T110" s="203"/>
      <c r="U110" s="200"/>
      <c r="V110" s="200"/>
      <c r="W110" s="200"/>
      <c r="X110" s="200"/>
      <c r="Y110" s="200"/>
      <c r="Z110" s="200"/>
      <c r="AA110" s="200"/>
      <c r="AB110" s="200"/>
      <c r="AC110" s="202"/>
      <c r="AD110" s="200"/>
      <c r="AE110" s="200"/>
      <c r="AF110" s="200"/>
      <c r="AG110" s="200"/>
    </row>
    <row r="111" spans="1:34" ht="26.1" customHeight="1" x14ac:dyDescent="0.2">
      <c r="A111" s="204"/>
      <c r="B111" s="204"/>
      <c r="E111" s="206"/>
      <c r="F111" s="205"/>
      <c r="G111" s="206"/>
      <c r="H111" s="205"/>
      <c r="I111" s="204"/>
      <c r="Q111" s="202"/>
      <c r="R111" s="200"/>
      <c r="S111" s="200"/>
      <c r="T111" s="203"/>
      <c r="U111" s="200"/>
      <c r="V111" s="200"/>
      <c r="W111" s="200"/>
      <c r="X111" s="200"/>
      <c r="Y111" s="200"/>
      <c r="Z111" s="200"/>
      <c r="AA111" s="200"/>
      <c r="AB111" s="200"/>
      <c r="AC111" s="202"/>
      <c r="AD111" s="200"/>
      <c r="AE111" s="200"/>
      <c r="AF111" s="200"/>
      <c r="AG111" s="200"/>
      <c r="AH111" s="197" t="s">
        <v>288</v>
      </c>
    </row>
    <row r="112" spans="1:34" ht="26.1" customHeight="1" x14ac:dyDescent="0.2">
      <c r="A112" s="204"/>
      <c r="B112" s="204"/>
      <c r="E112" s="206"/>
      <c r="F112" s="205"/>
      <c r="G112" s="206"/>
      <c r="H112" s="205"/>
      <c r="I112" s="204"/>
      <c r="Q112" s="202"/>
      <c r="R112" s="200"/>
      <c r="S112" s="200"/>
      <c r="T112" s="203"/>
      <c r="U112" s="200"/>
      <c r="V112" s="200"/>
      <c r="W112" s="200"/>
      <c r="X112" s="200"/>
      <c r="Y112" s="200"/>
      <c r="Z112" s="200"/>
      <c r="AA112" s="200"/>
      <c r="AB112" s="200"/>
      <c r="AC112" s="202"/>
      <c r="AD112" s="200"/>
      <c r="AE112" s="200"/>
      <c r="AF112" s="200"/>
      <c r="AG112" s="200"/>
    </row>
    <row r="113" spans="1:34" ht="26.1" customHeight="1" x14ac:dyDescent="0.2">
      <c r="A113" s="204"/>
      <c r="B113" s="204"/>
      <c r="E113" s="206"/>
      <c r="F113" s="205"/>
      <c r="G113" s="206"/>
      <c r="H113" s="205"/>
      <c r="I113" s="204"/>
      <c r="Q113" s="202"/>
      <c r="R113" s="200"/>
      <c r="S113" s="200"/>
      <c r="T113" s="203"/>
      <c r="U113" s="200"/>
      <c r="V113" s="200"/>
      <c r="W113" s="200"/>
      <c r="X113" s="200"/>
      <c r="Y113" s="200"/>
      <c r="Z113" s="200"/>
      <c r="AA113" s="200"/>
      <c r="AB113" s="200"/>
      <c r="AC113" s="202"/>
      <c r="AD113" s="200"/>
      <c r="AE113" s="200"/>
      <c r="AF113" s="200"/>
      <c r="AG113" s="200"/>
      <c r="AH113" s="197" t="s">
        <v>288</v>
      </c>
    </row>
    <row r="114" spans="1:34" ht="26.1" customHeight="1" x14ac:dyDescent="0.2">
      <c r="A114" s="204"/>
      <c r="B114" s="204"/>
      <c r="E114" s="206"/>
      <c r="F114" s="205"/>
      <c r="G114" s="206"/>
      <c r="H114" s="205"/>
      <c r="I114" s="204"/>
      <c r="Q114" s="202"/>
      <c r="R114" s="200"/>
      <c r="S114" s="200"/>
      <c r="T114" s="203"/>
      <c r="U114" s="200"/>
      <c r="V114" s="200"/>
      <c r="W114" s="200"/>
      <c r="X114" s="200"/>
      <c r="Y114" s="200"/>
      <c r="Z114" s="200"/>
      <c r="AA114" s="200"/>
      <c r="AB114" s="200"/>
      <c r="AC114" s="202"/>
      <c r="AD114" s="200"/>
      <c r="AE114" s="200"/>
      <c r="AF114" s="200"/>
      <c r="AG114" s="200"/>
    </row>
    <row r="115" spans="1:34" ht="26.1" customHeight="1" x14ac:dyDescent="0.2">
      <c r="A115" s="204"/>
      <c r="B115" s="204"/>
      <c r="E115" s="206"/>
      <c r="F115" s="205"/>
      <c r="G115" s="206"/>
      <c r="H115" s="205"/>
      <c r="I115" s="204"/>
      <c r="Q115" s="202"/>
      <c r="R115" s="200"/>
      <c r="S115" s="200"/>
      <c r="T115" s="203"/>
      <c r="U115" s="202"/>
      <c r="V115" s="200"/>
      <c r="W115" s="200"/>
      <c r="X115" s="200"/>
      <c r="Y115" s="200"/>
      <c r="Z115" s="200"/>
      <c r="AA115" s="200"/>
      <c r="AB115" s="200"/>
      <c r="AC115" s="202"/>
      <c r="AD115" s="200"/>
      <c r="AE115" s="200"/>
      <c r="AF115" s="200"/>
      <c r="AG115" s="200"/>
    </row>
  </sheetData>
  <autoFilter ref="A1:AH51" xr:uid="{5D479BCD-117E-3D43-920A-203D2A030EA8}">
    <sortState xmlns:xlrd2="http://schemas.microsoft.com/office/spreadsheetml/2017/richdata2" ref="A2:AH51">
      <sortCondition descending="1" ref="K1:K51"/>
    </sortState>
  </autoFilter>
  <pageMargins left="0.7" right="0.5" top="1.7916666666666667" bottom="0.75" header="0.3" footer="0.3"/>
  <pageSetup paperSize="9" orientation="landscape" r:id="rId1"/>
  <headerFooter>
    <oddHeader>&amp;L&amp;"Calibri (Body),Regular"&amp;10Gola Malaise traps, &amp;F
&amp;C&amp;"System Font,Regular"&amp;8&amp;K000000CanopyH
&lt;1 m
1-2 m
2-5 m
5-10 m
10-20 m
20-30 m
30-40 m
&gt;40 m&amp;R&amp;"Calibri (Body),Regular"&amp;9All fields with %
 0% absent 
&lt;5%
 5-20%
20-40%
40-60%
&gt;60%</oddHeader>
    <oddFooter xml:space="preserve">&amp;C&amp;P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82F91-35E4-2F47-8A91-566DB262B956}">
  <dimension ref="A1:AI47"/>
  <sheetViews>
    <sheetView workbookViewId="0">
      <selection activeCell="I40" sqref="I40"/>
    </sheetView>
  </sheetViews>
  <sheetFormatPr defaultColWidth="10.85546875" defaultRowHeight="12" x14ac:dyDescent="0.2"/>
  <cols>
    <col min="1" max="1" width="4.140625" style="61" customWidth="1"/>
    <col min="2" max="2" width="6.85546875" style="18" customWidth="1"/>
    <col min="3" max="3" width="7.42578125" style="61" bestFit="1" customWidth="1"/>
    <col min="4" max="4" width="8.140625" style="52" bestFit="1" customWidth="1"/>
    <col min="5" max="5" width="7.140625" style="52" customWidth="1"/>
    <col min="6" max="7" width="8.42578125" style="52" customWidth="1"/>
    <col min="8" max="8" width="10" style="18" bestFit="1" customWidth="1"/>
    <col min="9" max="9" width="9.85546875" style="18" bestFit="1" customWidth="1"/>
    <col min="10" max="10" width="8" style="18" customWidth="1"/>
    <col min="11" max="11" width="4.85546875" style="18" customWidth="1"/>
    <col min="12" max="12" width="6" style="18" customWidth="1"/>
    <col min="13" max="13" width="6" style="18" bestFit="1" customWidth="1"/>
    <col min="14" max="14" width="6.42578125" style="18" bestFit="1" customWidth="1"/>
    <col min="15" max="15" width="6.85546875" style="18" customWidth="1"/>
    <col min="16" max="16" width="4.7109375" style="18" customWidth="1"/>
    <col min="17" max="20" width="4.85546875" style="18" customWidth="1"/>
    <col min="21" max="21" width="37.7109375" style="62" customWidth="1"/>
    <col min="22" max="24" width="9.7109375" style="62" customWidth="1"/>
    <col min="25" max="35" width="10.85546875" style="17"/>
    <col min="36" max="16384" width="10.85546875" style="18"/>
  </cols>
  <sheetData>
    <row r="1" spans="1:35" s="15" customFormat="1" ht="33.950000000000003" customHeight="1" thickBot="1" x14ac:dyDescent="0.25">
      <c r="A1" s="54" t="s">
        <v>27</v>
      </c>
      <c r="B1" s="54" t="s">
        <v>62</v>
      </c>
      <c r="C1" s="55" t="s">
        <v>268</v>
      </c>
      <c r="D1" s="53" t="s">
        <v>8</v>
      </c>
      <c r="E1" s="50" t="s">
        <v>9</v>
      </c>
      <c r="F1" s="50" t="s">
        <v>10</v>
      </c>
      <c r="G1" s="50" t="s">
        <v>11</v>
      </c>
      <c r="H1" s="19" t="s">
        <v>232</v>
      </c>
      <c r="I1" s="19" t="s">
        <v>233</v>
      </c>
      <c r="J1" s="56" t="s">
        <v>1</v>
      </c>
      <c r="K1" s="56" t="s">
        <v>2</v>
      </c>
      <c r="L1" s="56" t="s">
        <v>3</v>
      </c>
      <c r="M1" s="56" t="s">
        <v>4</v>
      </c>
      <c r="N1" s="56" t="s">
        <v>5</v>
      </c>
      <c r="O1" s="56" t="s">
        <v>6</v>
      </c>
      <c r="P1" s="56" t="s">
        <v>12</v>
      </c>
      <c r="Q1" s="56" t="s">
        <v>13</v>
      </c>
      <c r="R1" s="56" t="s">
        <v>14</v>
      </c>
      <c r="S1" s="56" t="s">
        <v>15</v>
      </c>
      <c r="T1" s="56" t="s">
        <v>16</v>
      </c>
      <c r="U1" s="57" t="s">
        <v>0</v>
      </c>
      <c r="V1" s="57" t="s">
        <v>66</v>
      </c>
      <c r="W1" s="57" t="s">
        <v>85</v>
      </c>
      <c r="X1" s="57" t="s">
        <v>188</v>
      </c>
      <c r="Y1" s="14"/>
      <c r="Z1" s="14"/>
      <c r="AA1" s="14"/>
      <c r="AB1" s="14"/>
      <c r="AC1" s="14"/>
      <c r="AD1" s="14"/>
      <c r="AE1" s="14"/>
      <c r="AF1" s="14"/>
      <c r="AG1" s="14"/>
      <c r="AH1" s="14"/>
      <c r="AI1" s="14"/>
    </row>
    <row r="2" spans="1:35" s="15" customFormat="1" ht="26.1" customHeight="1" thickBot="1" x14ac:dyDescent="0.25">
      <c r="A2" s="22">
        <v>38</v>
      </c>
      <c r="B2" s="16" t="s">
        <v>46</v>
      </c>
      <c r="C2" s="22" t="s">
        <v>161</v>
      </c>
      <c r="D2" s="46">
        <v>44512</v>
      </c>
      <c r="E2" s="47">
        <v>0.50763888888888886</v>
      </c>
      <c r="F2" s="46">
        <v>44517</v>
      </c>
      <c r="G2" s="49">
        <v>0.44444444444444442</v>
      </c>
      <c r="H2" s="16">
        <v>7.6721200219730905</v>
      </c>
      <c r="I2" s="16">
        <v>-11.015030392920087</v>
      </c>
      <c r="J2" s="22" t="s">
        <v>43</v>
      </c>
      <c r="K2" s="30">
        <v>0</v>
      </c>
      <c r="L2" s="30">
        <v>0</v>
      </c>
      <c r="M2" s="30">
        <v>0</v>
      </c>
      <c r="N2" s="30">
        <v>0</v>
      </c>
      <c r="O2" s="22" t="s">
        <v>32</v>
      </c>
      <c r="P2" s="30">
        <v>0</v>
      </c>
      <c r="Q2" s="22" t="s">
        <v>19</v>
      </c>
      <c r="R2" s="22" t="s">
        <v>19</v>
      </c>
      <c r="S2" s="22" t="s">
        <v>19</v>
      </c>
      <c r="T2" s="22" t="s">
        <v>19</v>
      </c>
      <c r="U2" s="59" t="s">
        <v>220</v>
      </c>
      <c r="V2" s="31" t="s">
        <v>86</v>
      </c>
      <c r="W2" s="31" t="s">
        <v>86</v>
      </c>
      <c r="X2" s="58" t="s">
        <v>189</v>
      </c>
      <c r="Y2" s="14"/>
      <c r="Z2" s="14"/>
      <c r="AA2" s="14"/>
      <c r="AB2" s="14"/>
      <c r="AC2" s="14"/>
      <c r="AD2" s="14"/>
      <c r="AE2" s="14"/>
      <c r="AF2" s="14"/>
      <c r="AG2" s="14"/>
      <c r="AH2" s="14"/>
      <c r="AI2" s="14"/>
    </row>
    <row r="3" spans="1:35" s="15" customFormat="1" ht="26.1" customHeight="1" thickBot="1" x14ac:dyDescent="0.25">
      <c r="A3" s="22">
        <v>29</v>
      </c>
      <c r="B3" s="16" t="s">
        <v>36</v>
      </c>
      <c r="C3" s="22" t="s">
        <v>157</v>
      </c>
      <c r="D3" s="46">
        <v>44511</v>
      </c>
      <c r="E3" s="47">
        <v>0.49305555555555558</v>
      </c>
      <c r="F3" s="46">
        <v>44516</v>
      </c>
      <c r="G3" s="49">
        <v>0.42222222222222222</v>
      </c>
      <c r="H3" s="16">
        <v>7.6835199999999997</v>
      </c>
      <c r="I3" s="16">
        <v>-11.01216</v>
      </c>
      <c r="J3" s="22" t="s">
        <v>28</v>
      </c>
      <c r="K3" s="22" t="s">
        <v>38</v>
      </c>
      <c r="L3" s="30">
        <v>0</v>
      </c>
      <c r="M3" s="30">
        <v>1</v>
      </c>
      <c r="N3" s="30">
        <v>0</v>
      </c>
      <c r="O3" s="30">
        <v>0</v>
      </c>
      <c r="P3" s="30">
        <v>0</v>
      </c>
      <c r="Q3" s="22" t="s">
        <v>19</v>
      </c>
      <c r="R3" s="22" t="s">
        <v>21</v>
      </c>
      <c r="S3" s="22" t="s">
        <v>19</v>
      </c>
      <c r="T3" s="22" t="s">
        <v>19</v>
      </c>
      <c r="U3" s="59" t="s">
        <v>57</v>
      </c>
      <c r="V3" s="31" t="s">
        <v>86</v>
      </c>
      <c r="W3" s="31" t="s">
        <v>86</v>
      </c>
      <c r="X3" s="58" t="s">
        <v>189</v>
      </c>
      <c r="Y3" s="14"/>
      <c r="Z3" s="14"/>
      <c r="AA3" s="14"/>
      <c r="AB3" s="14"/>
      <c r="AC3" s="14"/>
      <c r="AD3" s="14"/>
      <c r="AE3" s="14"/>
      <c r="AF3" s="14"/>
      <c r="AG3" s="14"/>
      <c r="AH3" s="14"/>
      <c r="AI3" s="14"/>
    </row>
    <row r="4" spans="1:35" s="15" customFormat="1" ht="26.1" customHeight="1" thickBot="1" x14ac:dyDescent="0.25">
      <c r="A4" s="22">
        <v>36</v>
      </c>
      <c r="B4" s="16" t="s">
        <v>46</v>
      </c>
      <c r="C4" s="22" t="s">
        <v>159</v>
      </c>
      <c r="D4" s="46">
        <v>44512</v>
      </c>
      <c r="E4" s="47">
        <v>0.4291666666666667</v>
      </c>
      <c r="F4" s="46">
        <v>44517</v>
      </c>
      <c r="G4" s="49">
        <v>0.40972222222222227</v>
      </c>
      <c r="H4" s="16">
        <v>7.6658993235834814</v>
      </c>
      <c r="I4" s="16">
        <v>-11.009455281411029</v>
      </c>
      <c r="J4" s="22" t="s">
        <v>43</v>
      </c>
      <c r="K4" s="30">
        <v>0</v>
      </c>
      <c r="L4" s="30">
        <v>0</v>
      </c>
      <c r="M4" s="30">
        <v>0</v>
      </c>
      <c r="N4" s="30">
        <v>0</v>
      </c>
      <c r="O4" s="22" t="s">
        <v>32</v>
      </c>
      <c r="P4" s="30">
        <v>0</v>
      </c>
      <c r="Q4" s="22" t="s">
        <v>19</v>
      </c>
      <c r="R4" s="22" t="s">
        <v>19</v>
      </c>
      <c r="S4" s="22" t="s">
        <v>19</v>
      </c>
      <c r="T4" s="22" t="s">
        <v>19</v>
      </c>
      <c r="U4" s="59" t="s">
        <v>221</v>
      </c>
      <c r="V4" s="31" t="s">
        <v>86</v>
      </c>
      <c r="W4" s="31" t="s">
        <v>86</v>
      </c>
      <c r="X4" s="58" t="s">
        <v>189</v>
      </c>
      <c r="Y4" s="14"/>
      <c r="Z4" s="14"/>
      <c r="AA4" s="14"/>
      <c r="AB4" s="14"/>
      <c r="AC4" s="14"/>
      <c r="AD4" s="14"/>
      <c r="AE4" s="14"/>
      <c r="AF4" s="14"/>
      <c r="AG4" s="14"/>
      <c r="AH4" s="14"/>
      <c r="AI4" s="14"/>
    </row>
    <row r="5" spans="1:35" s="15" customFormat="1" ht="26.1" customHeight="1" thickBot="1" x14ac:dyDescent="0.25">
      <c r="A5" s="22">
        <v>37</v>
      </c>
      <c r="B5" s="16" t="s">
        <v>46</v>
      </c>
      <c r="C5" s="22" t="s">
        <v>160</v>
      </c>
      <c r="D5" s="46">
        <v>44512</v>
      </c>
      <c r="E5" s="47">
        <v>0.4597222222222222</v>
      </c>
      <c r="F5" s="46">
        <v>44517</v>
      </c>
      <c r="G5" s="49">
        <v>0.40972222222222227</v>
      </c>
      <c r="H5" s="16">
        <v>7.6665398862250038</v>
      </c>
      <c r="I5" s="16">
        <v>-11.007799967617595</v>
      </c>
      <c r="J5" s="22" t="s">
        <v>28</v>
      </c>
      <c r="K5" s="30">
        <v>0</v>
      </c>
      <c r="L5" s="30">
        <v>0</v>
      </c>
      <c r="M5" s="30">
        <v>0</v>
      </c>
      <c r="N5" s="22" t="s">
        <v>24</v>
      </c>
      <c r="O5" s="22" t="s">
        <v>32</v>
      </c>
      <c r="P5" s="30">
        <v>0</v>
      </c>
      <c r="Q5" s="22" t="s">
        <v>19</v>
      </c>
      <c r="R5" s="22" t="s">
        <v>19</v>
      </c>
      <c r="S5" s="22" t="s">
        <v>19</v>
      </c>
      <c r="T5" s="22" t="s">
        <v>19</v>
      </c>
      <c r="U5" s="59" t="s">
        <v>222</v>
      </c>
      <c r="V5" s="31" t="s">
        <v>86</v>
      </c>
      <c r="W5" s="31" t="s">
        <v>86</v>
      </c>
      <c r="X5" s="58" t="s">
        <v>189</v>
      </c>
      <c r="Y5" s="14"/>
      <c r="Z5" s="14"/>
      <c r="AA5" s="14"/>
      <c r="AB5" s="14"/>
      <c r="AC5" s="14"/>
      <c r="AD5" s="14"/>
      <c r="AE5" s="14"/>
      <c r="AF5" s="14"/>
      <c r="AG5" s="14"/>
      <c r="AH5" s="14"/>
      <c r="AI5" s="14"/>
    </row>
    <row r="6" spans="1:35" ht="26.1" customHeight="1" thickBot="1" x14ac:dyDescent="0.25">
      <c r="A6" s="22">
        <v>30</v>
      </c>
      <c r="B6" s="16" t="s">
        <v>46</v>
      </c>
      <c r="C6" s="22" t="s">
        <v>158</v>
      </c>
      <c r="D6" s="46">
        <v>44511</v>
      </c>
      <c r="E6" s="47">
        <v>0.46736111111111112</v>
      </c>
      <c r="F6" s="46">
        <v>44516</v>
      </c>
      <c r="G6" s="49">
        <v>0.3611111111111111</v>
      </c>
      <c r="H6" s="16">
        <v>7.6818099999999996</v>
      </c>
      <c r="I6" s="16">
        <v>-11.0032</v>
      </c>
      <c r="J6" s="22" t="s">
        <v>28</v>
      </c>
      <c r="K6" s="30">
        <v>0</v>
      </c>
      <c r="L6" s="30">
        <v>0</v>
      </c>
      <c r="M6" s="30">
        <v>0</v>
      </c>
      <c r="N6" s="22" t="s">
        <v>38</v>
      </c>
      <c r="O6" s="22" t="s">
        <v>32</v>
      </c>
      <c r="P6" s="30">
        <v>0</v>
      </c>
      <c r="Q6" s="22" t="s">
        <v>19</v>
      </c>
      <c r="R6" s="22" t="s">
        <v>19</v>
      </c>
      <c r="S6" s="22" t="s">
        <v>19</v>
      </c>
      <c r="T6" s="22" t="s">
        <v>19</v>
      </c>
      <c r="U6" s="59" t="s">
        <v>58</v>
      </c>
      <c r="V6" s="31" t="s">
        <v>86</v>
      </c>
      <c r="W6" s="31" t="s">
        <v>86</v>
      </c>
      <c r="X6" s="58" t="s">
        <v>189</v>
      </c>
    </row>
    <row r="7" spans="1:35" ht="26.1" customHeight="1" thickBot="1" x14ac:dyDescent="0.25">
      <c r="A7" s="22">
        <v>10</v>
      </c>
      <c r="B7" s="16" t="s">
        <v>36</v>
      </c>
      <c r="C7" s="22" t="s">
        <v>153</v>
      </c>
      <c r="D7" s="46">
        <v>44510</v>
      </c>
      <c r="E7" s="47">
        <v>0.44305555555555554</v>
      </c>
      <c r="F7" s="46">
        <v>44515</v>
      </c>
      <c r="G7" s="49">
        <v>0.40625</v>
      </c>
      <c r="H7" s="16">
        <v>7.6752900000000004</v>
      </c>
      <c r="I7" s="16">
        <v>-10.993986</v>
      </c>
      <c r="J7" s="22" t="s">
        <v>37</v>
      </c>
      <c r="K7" s="30">
        <v>0</v>
      </c>
      <c r="L7" s="22" t="s">
        <v>38</v>
      </c>
      <c r="M7" s="30">
        <v>0</v>
      </c>
      <c r="N7" s="22" t="s">
        <v>38</v>
      </c>
      <c r="O7" s="30">
        <v>1</v>
      </c>
      <c r="P7" s="30">
        <v>0</v>
      </c>
      <c r="Q7" s="22" t="s">
        <v>19</v>
      </c>
      <c r="R7" s="22" t="s">
        <v>21</v>
      </c>
      <c r="S7" s="22" t="s">
        <v>21</v>
      </c>
      <c r="T7" s="22" t="s">
        <v>19</v>
      </c>
      <c r="U7" s="59" t="s">
        <v>39</v>
      </c>
      <c r="V7" s="31" t="s">
        <v>86</v>
      </c>
      <c r="W7" s="31" t="s">
        <v>86</v>
      </c>
      <c r="X7" s="58" t="s">
        <v>189</v>
      </c>
    </row>
    <row r="8" spans="1:35" ht="26.1" customHeight="1" thickBot="1" x14ac:dyDescent="0.25">
      <c r="A8" s="22">
        <v>5</v>
      </c>
      <c r="B8" s="12" t="s">
        <v>36</v>
      </c>
      <c r="C8" s="22" t="s">
        <v>150</v>
      </c>
      <c r="D8" s="46">
        <v>44509</v>
      </c>
      <c r="E8" s="47">
        <v>0.54166666666666663</v>
      </c>
      <c r="F8" s="46">
        <v>44514</v>
      </c>
      <c r="G8" s="49">
        <v>0.40972222222222227</v>
      </c>
      <c r="H8" s="48">
        <v>7.6861280000000001</v>
      </c>
      <c r="I8" s="48">
        <v>-10.987152</v>
      </c>
      <c r="J8" s="22" t="s">
        <v>41</v>
      </c>
      <c r="K8" s="30">
        <v>0</v>
      </c>
      <c r="L8" s="30">
        <v>0</v>
      </c>
      <c r="M8" s="30">
        <v>0</v>
      </c>
      <c r="N8" s="22" t="s">
        <v>24</v>
      </c>
      <c r="O8" s="30">
        <v>1</v>
      </c>
      <c r="P8" s="30">
        <v>0</v>
      </c>
      <c r="Q8" s="22" t="s">
        <v>19</v>
      </c>
      <c r="R8" s="22" t="s">
        <v>21</v>
      </c>
      <c r="S8" s="22" t="s">
        <v>19</v>
      </c>
      <c r="T8" s="22" t="s">
        <v>19</v>
      </c>
      <c r="U8" s="58" t="s">
        <v>151</v>
      </c>
      <c r="V8" s="31" t="s">
        <v>86</v>
      </c>
      <c r="W8" s="31" t="s">
        <v>86</v>
      </c>
      <c r="X8" s="58" t="s">
        <v>189</v>
      </c>
    </row>
    <row r="9" spans="1:35" ht="26.1" customHeight="1" thickBot="1" x14ac:dyDescent="0.25">
      <c r="A9" s="22">
        <v>26</v>
      </c>
      <c r="B9" s="16" t="s">
        <v>46</v>
      </c>
      <c r="C9" s="22" t="s">
        <v>156</v>
      </c>
      <c r="D9" s="46">
        <v>44510</v>
      </c>
      <c r="E9" s="47">
        <v>0.71527777777777779</v>
      </c>
      <c r="F9" s="46">
        <v>44515</v>
      </c>
      <c r="G9" s="49">
        <v>0.40347222222222223</v>
      </c>
      <c r="H9" s="16">
        <v>7.6952400000000001</v>
      </c>
      <c r="I9" s="16">
        <v>-10.985860000000001</v>
      </c>
      <c r="J9" s="29" t="s">
        <v>54</v>
      </c>
      <c r="K9" s="30">
        <v>0</v>
      </c>
      <c r="L9" s="30">
        <v>0</v>
      </c>
      <c r="M9" s="30">
        <v>0</v>
      </c>
      <c r="N9" s="30">
        <v>0</v>
      </c>
      <c r="O9" s="22" t="s">
        <v>38</v>
      </c>
      <c r="P9" s="22" t="s">
        <v>32</v>
      </c>
      <c r="Q9" s="22" t="s">
        <v>21</v>
      </c>
      <c r="R9" s="22" t="s">
        <v>21</v>
      </c>
      <c r="S9" s="22" t="s">
        <v>21</v>
      </c>
      <c r="T9" s="22" t="s">
        <v>19</v>
      </c>
      <c r="U9" s="59" t="s">
        <v>55</v>
      </c>
      <c r="V9" s="31" t="s">
        <v>86</v>
      </c>
      <c r="W9" s="31" t="s">
        <v>86</v>
      </c>
      <c r="X9" s="58" t="s">
        <v>189</v>
      </c>
    </row>
    <row r="10" spans="1:35" ht="26.1" customHeight="1" thickBot="1" x14ac:dyDescent="0.25">
      <c r="A10" s="22">
        <v>24</v>
      </c>
      <c r="B10" s="16" t="s">
        <v>46</v>
      </c>
      <c r="C10" s="22" t="s">
        <v>154</v>
      </c>
      <c r="D10" s="46">
        <v>44510</v>
      </c>
      <c r="E10" s="47">
        <v>0.67361111111111116</v>
      </c>
      <c r="F10" s="46">
        <v>44515</v>
      </c>
      <c r="G10" s="49">
        <v>0.42152777777777778</v>
      </c>
      <c r="H10" s="16">
        <v>7.698481871804475</v>
      </c>
      <c r="I10" s="16">
        <v>-10.983988521296077</v>
      </c>
      <c r="J10" s="22" t="s">
        <v>47</v>
      </c>
      <c r="K10" s="30">
        <v>0</v>
      </c>
      <c r="L10" s="30">
        <v>0</v>
      </c>
      <c r="M10" s="30">
        <v>0</v>
      </c>
      <c r="N10" s="30">
        <v>0</v>
      </c>
      <c r="O10" s="22" t="s">
        <v>38</v>
      </c>
      <c r="P10" s="22" t="s">
        <v>32</v>
      </c>
      <c r="Q10" s="22" t="s">
        <v>21</v>
      </c>
      <c r="R10" s="22" t="s">
        <v>21</v>
      </c>
      <c r="S10" s="22" t="s">
        <v>21</v>
      </c>
      <c r="T10" s="22" t="s">
        <v>19</v>
      </c>
      <c r="U10" s="59" t="s">
        <v>223</v>
      </c>
      <c r="V10" s="31" t="s">
        <v>86</v>
      </c>
      <c r="W10" s="31" t="s">
        <v>86</v>
      </c>
      <c r="X10" s="58" t="s">
        <v>189</v>
      </c>
    </row>
    <row r="11" spans="1:35" ht="26.1" customHeight="1" thickBot="1" x14ac:dyDescent="0.25">
      <c r="A11" s="22">
        <v>25</v>
      </c>
      <c r="B11" s="16" t="s">
        <v>46</v>
      </c>
      <c r="C11" s="22" t="s">
        <v>155</v>
      </c>
      <c r="D11" s="46">
        <v>44510</v>
      </c>
      <c r="E11" s="47">
        <v>0.68888888888888899</v>
      </c>
      <c r="F11" s="46">
        <v>44515</v>
      </c>
      <c r="G11" s="49">
        <v>0.4152777777777778</v>
      </c>
      <c r="H11" s="16">
        <v>7.6966799999999997</v>
      </c>
      <c r="I11" s="16">
        <v>-10.98296</v>
      </c>
      <c r="J11" s="22" t="s">
        <v>54</v>
      </c>
      <c r="K11" s="30">
        <v>0</v>
      </c>
      <c r="L11" s="30">
        <v>0</v>
      </c>
      <c r="M11" s="30">
        <v>0</v>
      </c>
      <c r="N11" s="30">
        <v>0</v>
      </c>
      <c r="O11" s="30">
        <v>0</v>
      </c>
      <c r="P11" s="22" t="s">
        <v>32</v>
      </c>
      <c r="Q11" s="22" t="s">
        <v>21</v>
      </c>
      <c r="R11" s="22" t="s">
        <v>21</v>
      </c>
      <c r="S11" s="22" t="s">
        <v>21</v>
      </c>
      <c r="T11" s="22" t="s">
        <v>19</v>
      </c>
      <c r="U11" s="59" t="s">
        <v>55</v>
      </c>
      <c r="V11" s="31" t="s">
        <v>86</v>
      </c>
      <c r="W11" s="31" t="s">
        <v>86</v>
      </c>
      <c r="X11" s="58" t="s">
        <v>189</v>
      </c>
    </row>
    <row r="12" spans="1:35" s="60" customFormat="1" ht="26.1" customHeight="1" thickBot="1" x14ac:dyDescent="0.25">
      <c r="A12" s="22">
        <v>9</v>
      </c>
      <c r="B12" s="16" t="s">
        <v>23</v>
      </c>
      <c r="C12" s="22" t="s">
        <v>152</v>
      </c>
      <c r="D12" s="46">
        <v>44509</v>
      </c>
      <c r="E12" s="47">
        <v>0.69513888888888886</v>
      </c>
      <c r="F12" s="46">
        <v>44514</v>
      </c>
      <c r="G12" s="49">
        <v>0.47222222222222227</v>
      </c>
      <c r="H12" s="16">
        <v>7.6789709117307581</v>
      </c>
      <c r="I12" s="16">
        <v>-10.968673228770243</v>
      </c>
      <c r="J12" s="22" t="s">
        <v>28</v>
      </c>
      <c r="K12" s="30">
        <v>0</v>
      </c>
      <c r="L12" s="30">
        <v>0</v>
      </c>
      <c r="M12" s="30">
        <v>0</v>
      </c>
      <c r="N12" s="30">
        <v>0</v>
      </c>
      <c r="O12" s="22" t="s">
        <v>35</v>
      </c>
      <c r="P12" s="30">
        <v>0.4</v>
      </c>
      <c r="Q12" s="22" t="s">
        <v>19</v>
      </c>
      <c r="R12" s="22" t="s">
        <v>19</v>
      </c>
      <c r="S12" s="22" t="s">
        <v>21</v>
      </c>
      <c r="T12" s="22" t="s">
        <v>19</v>
      </c>
      <c r="U12" s="59" t="s">
        <v>224</v>
      </c>
      <c r="V12" s="31" t="s">
        <v>86</v>
      </c>
      <c r="W12" s="31" t="s">
        <v>86</v>
      </c>
      <c r="X12" s="58" t="s">
        <v>189</v>
      </c>
      <c r="Y12" s="17"/>
      <c r="Z12" s="17"/>
      <c r="AA12" s="17"/>
      <c r="AB12" s="17"/>
      <c r="AC12" s="17"/>
      <c r="AD12" s="17"/>
      <c r="AE12" s="17"/>
      <c r="AF12" s="17"/>
      <c r="AG12" s="17"/>
      <c r="AH12" s="17"/>
      <c r="AI12" s="17"/>
    </row>
    <row r="13" spans="1:35" s="17" customFormat="1" ht="26.1" customHeight="1" thickBot="1" x14ac:dyDescent="0.25">
      <c r="A13" s="22">
        <v>1</v>
      </c>
      <c r="B13" s="12" t="s">
        <v>36</v>
      </c>
      <c r="C13" s="22">
        <v>106</v>
      </c>
      <c r="D13" s="46">
        <v>44509</v>
      </c>
      <c r="E13" s="47">
        <v>0.39930555555555558</v>
      </c>
      <c r="F13" s="46">
        <v>44514</v>
      </c>
      <c r="G13" s="49">
        <v>0.4201388888888889</v>
      </c>
      <c r="H13" s="48">
        <f>VLOOKUP($C13, Gola_selected_sites_WGS1984!$B$2:$H$117, 6, FALSE)</f>
        <v>7.6868387123309896</v>
      </c>
      <c r="I13" s="48">
        <f>VLOOKUP($C13, Gola_selected_sites_WGS1984!$B$2:$H$117, 7, FALSE)</f>
        <v>-10.9734291447076</v>
      </c>
      <c r="J13" s="22" t="s">
        <v>43</v>
      </c>
      <c r="K13" s="30">
        <v>0</v>
      </c>
      <c r="L13" s="30">
        <v>0</v>
      </c>
      <c r="M13" s="30">
        <v>0</v>
      </c>
      <c r="N13" s="22" t="s">
        <v>38</v>
      </c>
      <c r="O13" s="30">
        <v>0.95</v>
      </c>
      <c r="P13" s="30">
        <v>0</v>
      </c>
      <c r="Q13" s="22" t="s">
        <v>19</v>
      </c>
      <c r="R13" s="22" t="s">
        <v>19</v>
      </c>
      <c r="S13" s="22" t="s">
        <v>21</v>
      </c>
      <c r="T13" s="22" t="s">
        <v>19</v>
      </c>
      <c r="U13" s="58" t="s">
        <v>22</v>
      </c>
      <c r="V13" s="31" t="s">
        <v>86</v>
      </c>
      <c r="W13" s="31" t="s">
        <v>86</v>
      </c>
      <c r="X13" s="58" t="s">
        <v>189</v>
      </c>
    </row>
    <row r="14" spans="1:35" s="17" customFormat="1" ht="26.1" customHeight="1" thickBot="1" x14ac:dyDescent="0.25">
      <c r="A14" s="22">
        <v>2</v>
      </c>
      <c r="B14" s="12" t="s">
        <v>23</v>
      </c>
      <c r="C14" s="22">
        <v>105</v>
      </c>
      <c r="D14" s="46">
        <v>44509</v>
      </c>
      <c r="E14" s="47">
        <v>0.42569444444444443</v>
      </c>
      <c r="F14" s="46">
        <v>44514</v>
      </c>
      <c r="G14" s="49">
        <v>0.40972222222222227</v>
      </c>
      <c r="H14" s="48">
        <f>VLOOKUP($C14, Gola_selected_sites_WGS1984!$B$2:$H$117, 6, FALSE)</f>
        <v>7.6868422326062502</v>
      </c>
      <c r="I14" s="48">
        <f>VLOOKUP($C14, Gola_selected_sites_WGS1984!$B$2:$H$117, 7, FALSE)</f>
        <v>-10.9756243246055</v>
      </c>
      <c r="J14" s="22" t="s">
        <v>37</v>
      </c>
      <c r="K14" s="30">
        <v>0</v>
      </c>
      <c r="L14" s="30" t="s">
        <v>38</v>
      </c>
      <c r="M14" s="29" t="s">
        <v>24</v>
      </c>
      <c r="N14" s="30">
        <v>0</v>
      </c>
      <c r="O14" s="22" t="s">
        <v>24</v>
      </c>
      <c r="P14" s="30">
        <v>0</v>
      </c>
      <c r="Q14" s="22" t="s">
        <v>19</v>
      </c>
      <c r="R14" s="22" t="s">
        <v>19</v>
      </c>
      <c r="S14" s="22" t="s">
        <v>19</v>
      </c>
      <c r="T14" s="22" t="s">
        <v>19</v>
      </c>
      <c r="U14" s="58" t="s">
        <v>25</v>
      </c>
      <c r="V14" s="31" t="s">
        <v>86</v>
      </c>
      <c r="W14" s="31" t="s">
        <v>86</v>
      </c>
      <c r="X14" s="58" t="s">
        <v>189</v>
      </c>
    </row>
    <row r="15" spans="1:35" s="17" customFormat="1" ht="26.1" customHeight="1" thickBot="1" x14ac:dyDescent="0.25">
      <c r="A15" s="22">
        <v>3</v>
      </c>
      <c r="B15" s="12" t="s">
        <v>36</v>
      </c>
      <c r="C15" s="22">
        <v>104</v>
      </c>
      <c r="D15" s="46">
        <v>44509</v>
      </c>
      <c r="E15" s="47">
        <v>0.46666666666666662</v>
      </c>
      <c r="F15" s="46">
        <v>44514</v>
      </c>
      <c r="G15" s="49">
        <v>0.39583333333333331</v>
      </c>
      <c r="H15" s="48">
        <f>VLOOKUP($C15, Gola_selected_sites_WGS1984!$B$2:$H$117, 6, FALSE)</f>
        <v>7.6900444151125997</v>
      </c>
      <c r="I15" s="48">
        <f>VLOOKUP($C15, Gola_selected_sites_WGS1984!$B$2:$H$117, 7, FALSE)</f>
        <v>-10.9731514303671</v>
      </c>
      <c r="J15" s="22" t="s">
        <v>37</v>
      </c>
      <c r="K15" s="30">
        <v>0</v>
      </c>
      <c r="L15" s="30">
        <v>0</v>
      </c>
      <c r="M15" s="30">
        <v>0</v>
      </c>
      <c r="N15" s="30">
        <v>0</v>
      </c>
      <c r="O15" s="30">
        <v>1</v>
      </c>
      <c r="P15" s="30">
        <v>0</v>
      </c>
      <c r="Q15" s="22" t="s">
        <v>19</v>
      </c>
      <c r="R15" s="22" t="s">
        <v>19</v>
      </c>
      <c r="S15" s="22" t="s">
        <v>19</v>
      </c>
      <c r="T15" s="22" t="s">
        <v>19</v>
      </c>
      <c r="U15" s="58" t="s">
        <v>26</v>
      </c>
      <c r="V15" s="31" t="s">
        <v>86</v>
      </c>
      <c r="W15" s="31" t="s">
        <v>86</v>
      </c>
      <c r="X15" s="58" t="s">
        <v>189</v>
      </c>
    </row>
    <row r="16" spans="1:35" s="17" customFormat="1" ht="26.1" customHeight="1" thickBot="1" x14ac:dyDescent="0.25">
      <c r="A16" s="22">
        <v>4</v>
      </c>
      <c r="B16" s="16" t="s">
        <v>23</v>
      </c>
      <c r="C16" s="31">
        <v>73</v>
      </c>
      <c r="D16" s="46">
        <v>44509</v>
      </c>
      <c r="E16" s="47">
        <v>0.5395833333333333</v>
      </c>
      <c r="F16" s="46">
        <v>44514</v>
      </c>
      <c r="G16" s="49">
        <v>0.39930555555555558</v>
      </c>
      <c r="H16" s="48">
        <f>VLOOKUP($C16, Gola_selected_sites_WGS1984!$B$2:$H$117, 6, FALSE)</f>
        <v>7.6849531566810496</v>
      </c>
      <c r="I16" s="48">
        <f>VLOOKUP($C16, Gola_selected_sites_WGS1984!$B$2:$H$117, 7, FALSE)</f>
        <v>-10.98772444361</v>
      </c>
      <c r="J16" s="22" t="s">
        <v>43</v>
      </c>
      <c r="K16" s="30">
        <v>0</v>
      </c>
      <c r="L16" s="30">
        <v>0</v>
      </c>
      <c r="M16" s="30">
        <v>0</v>
      </c>
      <c r="N16" s="22" t="s">
        <v>38</v>
      </c>
      <c r="O16" s="22" t="s">
        <v>32</v>
      </c>
      <c r="P16" s="30">
        <v>0</v>
      </c>
      <c r="Q16" s="22" t="s">
        <v>19</v>
      </c>
      <c r="R16" s="22" t="s">
        <v>19</v>
      </c>
      <c r="S16" s="22" t="s">
        <v>19</v>
      </c>
      <c r="T16" s="22" t="s">
        <v>19</v>
      </c>
      <c r="U16" s="59" t="s">
        <v>33</v>
      </c>
      <c r="V16" s="31" t="s">
        <v>86</v>
      </c>
      <c r="W16" s="31" t="s">
        <v>86</v>
      </c>
      <c r="X16" s="58" t="s">
        <v>189</v>
      </c>
    </row>
    <row r="17" spans="1:24" s="17" customFormat="1" ht="26.1" customHeight="1" thickBot="1" x14ac:dyDescent="0.25">
      <c r="A17" s="22">
        <v>6</v>
      </c>
      <c r="B17" s="12" t="s">
        <v>36</v>
      </c>
      <c r="C17" s="22">
        <v>75</v>
      </c>
      <c r="D17" s="46">
        <v>44509</v>
      </c>
      <c r="E17" s="47">
        <v>0.60416666666666663</v>
      </c>
      <c r="F17" s="46">
        <v>44514</v>
      </c>
      <c r="G17" s="49">
        <v>0.43124999999999997</v>
      </c>
      <c r="H17" s="48">
        <f>VLOOKUP($C17, Gola_selected_sites_WGS1984!$B$2:$H$117, 6, FALSE)</f>
        <v>7.6798149534193501</v>
      </c>
      <c r="I17" s="48">
        <f>VLOOKUP($C17, Gola_selected_sites_WGS1984!$B$2:$H$117, 7, FALSE)</f>
        <v>-10.9923940686341</v>
      </c>
      <c r="J17" s="22" t="s">
        <v>28</v>
      </c>
      <c r="K17" s="30">
        <v>0</v>
      </c>
      <c r="L17" s="30">
        <v>0</v>
      </c>
      <c r="M17" s="30">
        <v>0</v>
      </c>
      <c r="N17" s="22" t="s">
        <v>29</v>
      </c>
      <c r="O17" s="30">
        <v>1</v>
      </c>
      <c r="P17" s="30">
        <v>0</v>
      </c>
      <c r="Q17" s="22" t="s">
        <v>19</v>
      </c>
      <c r="R17" s="22" t="s">
        <v>19</v>
      </c>
      <c r="S17" s="22" t="s">
        <v>19</v>
      </c>
      <c r="T17" s="22" t="s">
        <v>19</v>
      </c>
      <c r="U17" s="59" t="s">
        <v>30</v>
      </c>
      <c r="V17" s="31" t="s">
        <v>86</v>
      </c>
      <c r="W17" s="31" t="s">
        <v>86</v>
      </c>
      <c r="X17" s="58" t="s">
        <v>189</v>
      </c>
    </row>
    <row r="18" spans="1:24" s="17" customFormat="1" ht="26.1" customHeight="1" thickBot="1" x14ac:dyDescent="0.25">
      <c r="A18" s="22">
        <v>7</v>
      </c>
      <c r="B18" s="16" t="s">
        <v>23</v>
      </c>
      <c r="C18" s="31">
        <v>76</v>
      </c>
      <c r="D18" s="46">
        <v>44509</v>
      </c>
      <c r="E18" s="47">
        <v>0.61805555555555558</v>
      </c>
      <c r="F18" s="46">
        <v>44514</v>
      </c>
      <c r="G18" s="49">
        <v>0.4375</v>
      </c>
      <c r="H18" s="48">
        <f>VLOOKUP($C18, Gola_selected_sites_WGS1984!$B$2:$H$117, 6, FALSE)</f>
        <v>7.6787186960207396</v>
      </c>
      <c r="I18" s="48">
        <f>VLOOKUP($C18, Gola_selected_sites_WGS1984!$B$2:$H$117, 7, FALSE)</f>
        <v>-10.9927511733123</v>
      </c>
      <c r="J18" s="22" t="s">
        <v>37</v>
      </c>
      <c r="K18" s="30">
        <v>0</v>
      </c>
      <c r="L18" s="30">
        <v>0</v>
      </c>
      <c r="M18" s="30">
        <v>0</v>
      </c>
      <c r="N18" s="22" t="s">
        <v>29</v>
      </c>
      <c r="O18" s="22" t="s">
        <v>32</v>
      </c>
      <c r="P18" s="30">
        <v>0</v>
      </c>
      <c r="Q18" s="22" t="s">
        <v>19</v>
      </c>
      <c r="R18" s="22" t="s">
        <v>19</v>
      </c>
      <c r="S18" s="22" t="s">
        <v>21</v>
      </c>
      <c r="T18" s="22" t="s">
        <v>19</v>
      </c>
      <c r="U18" s="59" t="s">
        <v>34</v>
      </c>
      <c r="V18" s="31" t="s">
        <v>86</v>
      </c>
      <c r="W18" s="31" t="s">
        <v>86</v>
      </c>
      <c r="X18" s="58" t="s">
        <v>189</v>
      </c>
    </row>
    <row r="19" spans="1:24" s="17" customFormat="1" ht="26.1" customHeight="1" thickBot="1" x14ac:dyDescent="0.25">
      <c r="A19" s="22">
        <v>8</v>
      </c>
      <c r="B19" s="12" t="s">
        <v>36</v>
      </c>
      <c r="C19" s="22">
        <v>95</v>
      </c>
      <c r="D19" s="46">
        <v>44509</v>
      </c>
      <c r="E19" s="47">
        <v>0.69444444444444453</v>
      </c>
      <c r="F19" s="46">
        <v>44514</v>
      </c>
      <c r="G19" s="49">
        <v>0.50347222222222221</v>
      </c>
      <c r="H19" s="48">
        <f>VLOOKUP($C19, Gola_selected_sites_WGS1984!$B$2:$H$117, 6, FALSE)</f>
        <v>7.6748177340898103</v>
      </c>
      <c r="I19" s="48">
        <f>VLOOKUP($C19, Gola_selected_sites_WGS1984!$B$2:$H$117, 7, FALSE)</f>
        <v>-10.970787421529501</v>
      </c>
      <c r="J19" s="22" t="s">
        <v>43</v>
      </c>
      <c r="K19" s="30">
        <v>0</v>
      </c>
      <c r="L19" s="30">
        <v>0</v>
      </c>
      <c r="M19" s="30">
        <v>0</v>
      </c>
      <c r="N19" s="30">
        <v>0.2</v>
      </c>
      <c r="O19" s="30">
        <v>0.8</v>
      </c>
      <c r="P19" s="30">
        <v>0</v>
      </c>
      <c r="Q19" s="22" t="s">
        <v>19</v>
      </c>
      <c r="R19" s="22" t="s">
        <v>19</v>
      </c>
      <c r="S19" s="22" t="s">
        <v>19</v>
      </c>
      <c r="T19" s="22" t="s">
        <v>19</v>
      </c>
      <c r="U19" s="59" t="s">
        <v>31</v>
      </c>
      <c r="V19" s="31" t="s">
        <v>86</v>
      </c>
      <c r="W19" s="31" t="s">
        <v>86</v>
      </c>
      <c r="X19" s="58" t="s">
        <v>189</v>
      </c>
    </row>
    <row r="20" spans="1:24" s="17" customFormat="1" ht="26.1" customHeight="1" thickBot="1" x14ac:dyDescent="0.25">
      <c r="A20" s="22">
        <v>11</v>
      </c>
      <c r="B20" s="16" t="s">
        <v>36</v>
      </c>
      <c r="C20" s="22">
        <v>78</v>
      </c>
      <c r="D20" s="46">
        <v>44510</v>
      </c>
      <c r="E20" s="47">
        <v>0.46319444444444446</v>
      </c>
      <c r="F20" s="46">
        <v>44515</v>
      </c>
      <c r="G20" s="49">
        <v>0.41319444444444442</v>
      </c>
      <c r="H20" s="48">
        <f>VLOOKUP($C20, Gola_selected_sites_WGS1984!$B$2:$H$117, 6, FALSE)</f>
        <v>7.6743385639754997</v>
      </c>
      <c r="I20" s="48">
        <f>VLOOKUP($C20, Gola_selected_sites_WGS1984!$B$2:$H$117, 7, FALSE)</f>
        <v>-10.994534473888899</v>
      </c>
      <c r="J20" s="22" t="s">
        <v>37</v>
      </c>
      <c r="K20" s="30">
        <v>0</v>
      </c>
      <c r="L20" s="30">
        <v>0</v>
      </c>
      <c r="M20" s="30">
        <v>0</v>
      </c>
      <c r="N20" s="22" t="s">
        <v>38</v>
      </c>
      <c r="O20" s="30">
        <v>1</v>
      </c>
      <c r="P20" s="30">
        <v>0</v>
      </c>
      <c r="Q20" s="22" t="s">
        <v>19</v>
      </c>
      <c r="R20" s="22" t="s">
        <v>19</v>
      </c>
      <c r="S20" s="22" t="s">
        <v>19</v>
      </c>
      <c r="T20" s="22" t="s">
        <v>19</v>
      </c>
      <c r="U20" s="59" t="s">
        <v>40</v>
      </c>
      <c r="V20" s="31" t="s">
        <v>86</v>
      </c>
      <c r="W20" s="31" t="s">
        <v>86</v>
      </c>
      <c r="X20" s="58" t="s">
        <v>189</v>
      </c>
    </row>
    <row r="21" spans="1:24" s="17" customFormat="1" ht="26.1" customHeight="1" thickBot="1" x14ac:dyDescent="0.25">
      <c r="A21" s="22">
        <v>12</v>
      </c>
      <c r="B21" s="16" t="s">
        <v>36</v>
      </c>
      <c r="C21" s="22">
        <v>77</v>
      </c>
      <c r="D21" s="46">
        <v>44510</v>
      </c>
      <c r="E21" s="47">
        <v>0.48194444444444445</v>
      </c>
      <c r="F21" s="46">
        <v>44515</v>
      </c>
      <c r="G21" s="49">
        <v>0.41666666666666669</v>
      </c>
      <c r="H21" s="48">
        <f>VLOOKUP($C21, Gola_selected_sites_WGS1984!$B$2:$H$117, 6, FALSE)</f>
        <v>7.6739899443471202</v>
      </c>
      <c r="I21" s="48">
        <f>VLOOKUP($C21, Gola_selected_sites_WGS1984!$B$2:$H$117, 7, FALSE)</f>
        <v>-10.9955100023434</v>
      </c>
      <c r="J21" s="22" t="s">
        <v>41</v>
      </c>
      <c r="K21" s="30">
        <v>0</v>
      </c>
      <c r="L21" s="30">
        <v>0</v>
      </c>
      <c r="M21" s="30">
        <v>0</v>
      </c>
      <c r="N21" s="29" t="s">
        <v>24</v>
      </c>
      <c r="O21" s="30">
        <v>1</v>
      </c>
      <c r="P21" s="30">
        <v>0</v>
      </c>
      <c r="Q21" s="22" t="s">
        <v>19</v>
      </c>
      <c r="R21" s="22" t="s">
        <v>19</v>
      </c>
      <c r="S21" s="22" t="s">
        <v>19</v>
      </c>
      <c r="T21" s="22" t="s">
        <v>19</v>
      </c>
      <c r="U21" s="59" t="s">
        <v>40</v>
      </c>
      <c r="V21" s="31" t="s">
        <v>86</v>
      </c>
      <c r="W21" s="31" t="s">
        <v>86</v>
      </c>
      <c r="X21" s="58" t="s">
        <v>189</v>
      </c>
    </row>
    <row r="22" spans="1:24" s="17" customFormat="1" ht="26.1" customHeight="1" thickBot="1" x14ac:dyDescent="0.25">
      <c r="A22" s="22">
        <v>13</v>
      </c>
      <c r="B22" s="16" t="s">
        <v>36</v>
      </c>
      <c r="C22" s="22">
        <v>80</v>
      </c>
      <c r="D22" s="46">
        <v>44510</v>
      </c>
      <c r="E22" s="47">
        <v>0.5</v>
      </c>
      <c r="F22" s="46">
        <v>44515</v>
      </c>
      <c r="G22" s="49">
        <v>0.42569444444444443</v>
      </c>
      <c r="H22" s="48">
        <f>VLOOKUP($C22, Gola_selected_sites_WGS1984!$B$2:$H$117, 6, FALSE)</f>
        <v>7.6756465433448904</v>
      </c>
      <c r="I22" s="48">
        <f>VLOOKUP($C22, Gola_selected_sites_WGS1984!$B$2:$H$117, 7, FALSE)</f>
        <v>-10.995452409924299</v>
      </c>
      <c r="J22" s="22" t="s">
        <v>28</v>
      </c>
      <c r="K22" s="30">
        <v>0</v>
      </c>
      <c r="L22" s="30">
        <v>0</v>
      </c>
      <c r="M22" s="30">
        <v>0</v>
      </c>
      <c r="N22" s="22" t="s">
        <v>24</v>
      </c>
      <c r="O22" s="30">
        <v>1</v>
      </c>
      <c r="P22" s="30">
        <v>0</v>
      </c>
      <c r="Q22" s="22" t="s">
        <v>19</v>
      </c>
      <c r="R22" s="22" t="s">
        <v>19</v>
      </c>
      <c r="S22" s="22" t="s">
        <v>19</v>
      </c>
      <c r="T22" s="22" t="s">
        <v>19</v>
      </c>
      <c r="U22" s="59" t="s">
        <v>40</v>
      </c>
      <c r="V22" s="31" t="s">
        <v>86</v>
      </c>
      <c r="W22" s="31" t="s">
        <v>86</v>
      </c>
      <c r="X22" s="58" t="s">
        <v>189</v>
      </c>
    </row>
    <row r="23" spans="1:24" s="17" customFormat="1" ht="26.1" customHeight="1" thickBot="1" x14ac:dyDescent="0.25">
      <c r="A23" s="22">
        <v>14</v>
      </c>
      <c r="B23" s="16" t="s">
        <v>36</v>
      </c>
      <c r="C23" s="22">
        <v>101</v>
      </c>
      <c r="D23" s="46">
        <v>44510</v>
      </c>
      <c r="E23" s="47">
        <v>0.58333333333333337</v>
      </c>
      <c r="F23" s="46">
        <v>44515</v>
      </c>
      <c r="G23" s="49">
        <v>0.48402777777777778</v>
      </c>
      <c r="H23" s="48">
        <f>VLOOKUP($C23, Gola_selected_sites_WGS1984!$B$2:$H$117, 6, FALSE)</f>
        <v>7.6817533574850003</v>
      </c>
      <c r="I23" s="48">
        <f>VLOOKUP($C23, Gola_selected_sites_WGS1984!$B$2:$H$117, 7, FALSE)</f>
        <v>-10.996042658866701</v>
      </c>
      <c r="J23" s="22" t="s">
        <v>37</v>
      </c>
      <c r="K23" s="30">
        <v>0</v>
      </c>
      <c r="L23" s="30">
        <v>0</v>
      </c>
      <c r="M23" s="30">
        <v>0</v>
      </c>
      <c r="N23" s="30">
        <v>0</v>
      </c>
      <c r="O23" s="30">
        <v>1</v>
      </c>
      <c r="P23" s="30">
        <v>0</v>
      </c>
      <c r="Q23" s="22" t="s">
        <v>19</v>
      </c>
      <c r="R23" s="22" t="s">
        <v>19</v>
      </c>
      <c r="S23" s="22" t="s">
        <v>21</v>
      </c>
      <c r="T23" s="22" t="s">
        <v>19</v>
      </c>
      <c r="U23" s="59" t="s">
        <v>42</v>
      </c>
      <c r="V23" s="31" t="s">
        <v>86</v>
      </c>
      <c r="W23" s="31" t="s">
        <v>86</v>
      </c>
      <c r="X23" s="58" t="s">
        <v>189</v>
      </c>
    </row>
    <row r="24" spans="1:24" s="17" customFormat="1" ht="26.1" customHeight="1" thickBot="1" x14ac:dyDescent="0.25">
      <c r="A24" s="22">
        <v>15</v>
      </c>
      <c r="B24" s="16" t="s">
        <v>36</v>
      </c>
      <c r="C24" s="22">
        <v>102</v>
      </c>
      <c r="D24" s="46">
        <v>44510</v>
      </c>
      <c r="E24" s="47">
        <v>0.61388888888888882</v>
      </c>
      <c r="F24" s="46">
        <v>44515</v>
      </c>
      <c r="G24" s="49">
        <v>0.4909722222222222</v>
      </c>
      <c r="H24" s="48">
        <f>VLOOKUP($C24, Gola_selected_sites_WGS1984!$B$2:$H$117, 6, FALSE)</f>
        <v>7.6794122613991904</v>
      </c>
      <c r="I24" s="48">
        <f>VLOOKUP($C24, Gola_selected_sites_WGS1984!$B$2:$H$117, 7, FALSE)</f>
        <v>-10.9982921267989</v>
      </c>
      <c r="J24" s="22" t="s">
        <v>43</v>
      </c>
      <c r="K24" s="22" t="s">
        <v>38</v>
      </c>
      <c r="L24" s="30">
        <v>0</v>
      </c>
      <c r="M24" s="30">
        <v>0</v>
      </c>
      <c r="N24" s="22" t="s">
        <v>38</v>
      </c>
      <c r="O24" s="30">
        <v>1</v>
      </c>
      <c r="P24" s="30">
        <v>0</v>
      </c>
      <c r="Q24" s="22" t="s">
        <v>19</v>
      </c>
      <c r="R24" s="22" t="s">
        <v>19</v>
      </c>
      <c r="S24" s="22" t="s">
        <v>19</v>
      </c>
      <c r="T24" s="22" t="s">
        <v>19</v>
      </c>
      <c r="U24" s="59" t="s">
        <v>40</v>
      </c>
      <c r="V24" s="31" t="s">
        <v>86</v>
      </c>
      <c r="W24" s="31" t="s">
        <v>86</v>
      </c>
      <c r="X24" s="58" t="s">
        <v>189</v>
      </c>
    </row>
    <row r="25" spans="1:24" s="17" customFormat="1" ht="26.1" customHeight="1" thickBot="1" x14ac:dyDescent="0.25">
      <c r="A25" s="22">
        <v>16</v>
      </c>
      <c r="B25" s="16" t="s">
        <v>44</v>
      </c>
      <c r="C25" s="22">
        <v>103</v>
      </c>
      <c r="D25" s="46">
        <v>44510</v>
      </c>
      <c r="E25" s="47">
        <v>0.60416666666666663</v>
      </c>
      <c r="F25" s="46">
        <v>44515</v>
      </c>
      <c r="G25" s="49">
        <v>0.48819444444444443</v>
      </c>
      <c r="H25" s="48">
        <f>VLOOKUP($C25, Gola_selected_sites_WGS1984!$B$2:$H$117, 6, FALSE)</f>
        <v>7.6810103741476299</v>
      </c>
      <c r="I25" s="48">
        <f>VLOOKUP($C25, Gola_selected_sites_WGS1984!$B$2:$H$117, 7, FALSE)</f>
        <v>-11.0002255126113</v>
      </c>
      <c r="J25" s="22" t="s">
        <v>43</v>
      </c>
      <c r="K25" s="22" t="s">
        <v>38</v>
      </c>
      <c r="L25" s="30">
        <v>0</v>
      </c>
      <c r="M25" s="30">
        <v>0</v>
      </c>
      <c r="N25" s="30">
        <v>0</v>
      </c>
      <c r="O25" s="30">
        <v>0.95</v>
      </c>
      <c r="P25" s="30">
        <v>0</v>
      </c>
      <c r="Q25" s="22" t="s">
        <v>19</v>
      </c>
      <c r="R25" s="22" t="s">
        <v>19</v>
      </c>
      <c r="S25" s="22" t="s">
        <v>19</v>
      </c>
      <c r="T25" s="22" t="s">
        <v>21</v>
      </c>
      <c r="U25" s="59" t="s">
        <v>45</v>
      </c>
      <c r="V25" s="31" t="s">
        <v>86</v>
      </c>
      <c r="W25" s="31" t="s">
        <v>86</v>
      </c>
      <c r="X25" s="58" t="s">
        <v>189</v>
      </c>
    </row>
    <row r="26" spans="1:24" s="17" customFormat="1" ht="26.1" customHeight="1" thickBot="1" x14ac:dyDescent="0.25">
      <c r="A26" s="22">
        <v>17</v>
      </c>
      <c r="B26" s="16" t="s">
        <v>46</v>
      </c>
      <c r="C26" s="22">
        <v>110</v>
      </c>
      <c r="D26" s="46">
        <v>44510</v>
      </c>
      <c r="E26" s="47">
        <v>0.43194444444444446</v>
      </c>
      <c r="F26" s="46">
        <v>44515</v>
      </c>
      <c r="G26" s="49">
        <v>0.53472222222222221</v>
      </c>
      <c r="H26" s="48">
        <f>VLOOKUP($C26, Gola_selected_sites_WGS1984!$B$2:$H$117, 6, FALSE)</f>
        <v>7.6977015887768196</v>
      </c>
      <c r="I26" s="48">
        <f>VLOOKUP($C26, Gola_selected_sites_WGS1984!$B$2:$H$117, 7, FALSE)</f>
        <v>-11.0027039420478</v>
      </c>
      <c r="J26" s="22" t="s">
        <v>47</v>
      </c>
      <c r="K26" s="30">
        <v>0</v>
      </c>
      <c r="L26" s="30">
        <v>0</v>
      </c>
      <c r="M26" s="30">
        <v>0</v>
      </c>
      <c r="N26" s="30">
        <v>0</v>
      </c>
      <c r="O26" s="30">
        <v>0</v>
      </c>
      <c r="P26" s="22">
        <v>100</v>
      </c>
      <c r="Q26" s="22" t="s">
        <v>19</v>
      </c>
      <c r="R26" s="22" t="s">
        <v>19</v>
      </c>
      <c r="S26" s="22" t="s">
        <v>19</v>
      </c>
      <c r="T26" s="22" t="s">
        <v>21</v>
      </c>
      <c r="U26" s="59" t="s">
        <v>202</v>
      </c>
      <c r="V26" s="31" t="s">
        <v>86</v>
      </c>
      <c r="W26" s="31" t="s">
        <v>86</v>
      </c>
      <c r="X26" s="58" t="s">
        <v>189</v>
      </c>
    </row>
    <row r="27" spans="1:24" s="17" customFormat="1" ht="26.1" customHeight="1" thickBot="1" x14ac:dyDescent="0.25">
      <c r="A27" s="22">
        <v>18</v>
      </c>
      <c r="B27" s="16" t="s">
        <v>46</v>
      </c>
      <c r="C27" s="22">
        <v>90</v>
      </c>
      <c r="D27" s="46">
        <v>44510</v>
      </c>
      <c r="E27" s="47">
        <v>0.47291666666666665</v>
      </c>
      <c r="F27" s="46">
        <v>44515</v>
      </c>
      <c r="G27" s="49">
        <v>0.51874999999999993</v>
      </c>
      <c r="H27" s="48">
        <f>VLOOKUP($C27, Gola_selected_sites_WGS1984!$B$2:$H$117, 6, FALSE)</f>
        <v>7.6972640301734598</v>
      </c>
      <c r="I27" s="48">
        <f>VLOOKUP($C27, Gola_selected_sites_WGS1984!$B$2:$H$117, 7, FALSE)</f>
        <v>-10.9986757385025</v>
      </c>
      <c r="J27" s="22" t="s">
        <v>28</v>
      </c>
      <c r="K27" s="30">
        <v>0</v>
      </c>
      <c r="L27" s="22" t="s">
        <v>24</v>
      </c>
      <c r="M27" s="30">
        <v>0</v>
      </c>
      <c r="N27" s="22" t="s">
        <v>38</v>
      </c>
      <c r="O27" s="22" t="s">
        <v>32</v>
      </c>
      <c r="P27" s="30">
        <v>0</v>
      </c>
      <c r="Q27" s="22" t="s">
        <v>19</v>
      </c>
      <c r="R27" s="22" t="s">
        <v>19</v>
      </c>
      <c r="S27" s="22" t="s">
        <v>19</v>
      </c>
      <c r="T27" s="22" t="s">
        <v>19</v>
      </c>
      <c r="U27" s="59" t="s">
        <v>48</v>
      </c>
      <c r="V27" s="31" t="s">
        <v>86</v>
      </c>
      <c r="W27" s="31" t="s">
        <v>86</v>
      </c>
      <c r="X27" s="58" t="s">
        <v>189</v>
      </c>
    </row>
    <row r="28" spans="1:24" s="17" customFormat="1" ht="26.1" customHeight="1" thickBot="1" x14ac:dyDescent="0.25">
      <c r="A28" s="22">
        <v>19</v>
      </c>
      <c r="B28" s="16" t="s">
        <v>46</v>
      </c>
      <c r="C28" s="22">
        <v>89</v>
      </c>
      <c r="D28" s="46">
        <v>44510</v>
      </c>
      <c r="E28" s="47">
        <v>0.4916666666666667</v>
      </c>
      <c r="F28" s="46">
        <v>44515</v>
      </c>
      <c r="G28" s="49">
        <v>0.50277777777777777</v>
      </c>
      <c r="H28" s="48">
        <f>VLOOKUP($C28, Gola_selected_sites_WGS1984!$B$2:$H$117, 6, FALSE)</f>
        <v>7.6977384615946596</v>
      </c>
      <c r="I28" s="48">
        <f>VLOOKUP($C28, Gola_selected_sites_WGS1984!$B$2:$H$117, 7, FALSE)</f>
        <v>-10.9980104027441</v>
      </c>
      <c r="J28" s="22" t="s">
        <v>28</v>
      </c>
      <c r="K28" s="30">
        <v>0</v>
      </c>
      <c r="L28" s="22" t="s">
        <v>38</v>
      </c>
      <c r="M28" s="30">
        <v>0</v>
      </c>
      <c r="N28" s="22" t="s">
        <v>49</v>
      </c>
      <c r="O28" s="22" t="s">
        <v>32</v>
      </c>
      <c r="P28" s="30">
        <v>0</v>
      </c>
      <c r="Q28" s="22" t="s">
        <v>19</v>
      </c>
      <c r="R28" s="22" t="s">
        <v>19</v>
      </c>
      <c r="S28" s="22" t="s">
        <v>19</v>
      </c>
      <c r="T28" s="22" t="s">
        <v>19</v>
      </c>
      <c r="U28" s="59" t="s">
        <v>48</v>
      </c>
      <c r="V28" s="31" t="s">
        <v>86</v>
      </c>
      <c r="W28" s="31" t="s">
        <v>86</v>
      </c>
      <c r="X28" s="58" t="s">
        <v>189</v>
      </c>
    </row>
    <row r="29" spans="1:24" s="17" customFormat="1" ht="26.1" customHeight="1" thickBot="1" x14ac:dyDescent="0.25">
      <c r="A29" s="22">
        <v>20</v>
      </c>
      <c r="B29" s="16" t="s">
        <v>46</v>
      </c>
      <c r="C29" s="22">
        <v>87</v>
      </c>
      <c r="D29" s="46">
        <v>44510</v>
      </c>
      <c r="E29" s="47">
        <v>0.54652777777777783</v>
      </c>
      <c r="F29" s="46">
        <v>44515</v>
      </c>
      <c r="G29" s="49">
        <v>0.4770833333333333</v>
      </c>
      <c r="H29" s="48">
        <f>VLOOKUP($C29, Gola_selected_sites_WGS1984!$B$2:$H$117, 6, FALSE)</f>
        <v>7.70022566878602</v>
      </c>
      <c r="I29" s="48">
        <f>VLOOKUP($C29, Gola_selected_sites_WGS1984!$B$2:$H$117, 7, FALSE)</f>
        <v>-10.991705593906</v>
      </c>
      <c r="J29" s="22" t="s">
        <v>43</v>
      </c>
      <c r="K29" s="30">
        <v>0</v>
      </c>
      <c r="L29" s="30">
        <v>0</v>
      </c>
      <c r="M29" s="30">
        <v>0</v>
      </c>
      <c r="N29" s="22" t="s">
        <v>38</v>
      </c>
      <c r="O29" s="22" t="s">
        <v>32</v>
      </c>
      <c r="P29" s="30">
        <v>0</v>
      </c>
      <c r="Q29" s="22" t="s">
        <v>19</v>
      </c>
      <c r="R29" s="22" t="s">
        <v>19</v>
      </c>
      <c r="S29" s="22" t="s">
        <v>19</v>
      </c>
      <c r="T29" s="22" t="s">
        <v>19</v>
      </c>
      <c r="U29" s="59" t="s">
        <v>50</v>
      </c>
      <c r="V29" s="31" t="s">
        <v>86</v>
      </c>
      <c r="W29" s="31" t="s">
        <v>86</v>
      </c>
      <c r="X29" s="58" t="s">
        <v>189</v>
      </c>
    </row>
    <row r="30" spans="1:24" s="17" customFormat="1" ht="26.1" customHeight="1" thickBot="1" x14ac:dyDescent="0.25">
      <c r="A30" s="22">
        <v>21</v>
      </c>
      <c r="B30" s="16" t="s">
        <v>46</v>
      </c>
      <c r="C30" s="22">
        <v>86</v>
      </c>
      <c r="D30" s="46">
        <v>44510</v>
      </c>
      <c r="E30" s="47">
        <v>0.57708333333333328</v>
      </c>
      <c r="F30" s="46">
        <v>44515</v>
      </c>
      <c r="G30" s="49">
        <v>0.46388888888888885</v>
      </c>
      <c r="H30" s="48">
        <f>VLOOKUP($C30, Gola_selected_sites_WGS1984!$B$2:$H$117, 6, FALSE)</f>
        <v>7.7005656626122096</v>
      </c>
      <c r="I30" s="48">
        <f>VLOOKUP($C30, Gola_selected_sites_WGS1984!$B$2:$H$117, 7, FALSE)</f>
        <v>-10.9893310325158</v>
      </c>
      <c r="J30" s="22" t="s">
        <v>43</v>
      </c>
      <c r="K30" s="30">
        <v>0</v>
      </c>
      <c r="L30" s="30">
        <v>0</v>
      </c>
      <c r="M30" s="30">
        <v>0</v>
      </c>
      <c r="N30" s="22" t="s">
        <v>38</v>
      </c>
      <c r="O30" s="22" t="s">
        <v>32</v>
      </c>
      <c r="P30" s="30">
        <v>0</v>
      </c>
      <c r="Q30" s="22" t="s">
        <v>19</v>
      </c>
      <c r="R30" s="22" t="s">
        <v>19</v>
      </c>
      <c r="S30" s="22" t="s">
        <v>19</v>
      </c>
      <c r="T30" s="22" t="s">
        <v>19</v>
      </c>
      <c r="U30" s="59" t="s">
        <v>51</v>
      </c>
      <c r="V30" s="31" t="s">
        <v>86</v>
      </c>
      <c r="W30" s="31" t="s">
        <v>86</v>
      </c>
      <c r="X30" s="58" t="s">
        <v>189</v>
      </c>
    </row>
    <row r="31" spans="1:24" s="17" customFormat="1" ht="26.1" customHeight="1" thickBot="1" x14ac:dyDescent="0.25">
      <c r="A31" s="22">
        <v>22</v>
      </c>
      <c r="B31" s="16" t="s">
        <v>46</v>
      </c>
      <c r="C31" s="22">
        <v>88</v>
      </c>
      <c r="D31" s="46">
        <v>44510</v>
      </c>
      <c r="E31" s="47">
        <v>0.59236111111111112</v>
      </c>
      <c r="F31" s="46">
        <v>44515</v>
      </c>
      <c r="G31" s="49">
        <v>0.45763888888888887</v>
      </c>
      <c r="H31" s="48">
        <f>VLOOKUP($C31, Gola_selected_sites_WGS1984!$B$2:$H$117, 6, FALSE)</f>
        <v>7.7016647278004697</v>
      </c>
      <c r="I31" s="48">
        <f>VLOOKUP($C31, Gola_selected_sites_WGS1984!$B$2:$H$117, 7, FALSE)</f>
        <v>-10.9889631957638</v>
      </c>
      <c r="J31" s="22" t="s">
        <v>43</v>
      </c>
      <c r="K31" s="30">
        <v>0</v>
      </c>
      <c r="L31" s="30">
        <v>0</v>
      </c>
      <c r="M31" s="30">
        <v>0</v>
      </c>
      <c r="N31" s="22" t="s">
        <v>38</v>
      </c>
      <c r="O31" s="22" t="s">
        <v>32</v>
      </c>
      <c r="P31" s="30">
        <v>0</v>
      </c>
      <c r="Q31" s="22" t="s">
        <v>19</v>
      </c>
      <c r="R31" s="22" t="s">
        <v>19</v>
      </c>
      <c r="S31" s="22" t="s">
        <v>19</v>
      </c>
      <c r="T31" s="22" t="s">
        <v>19</v>
      </c>
      <c r="U31" s="59"/>
      <c r="V31" s="31" t="s">
        <v>86</v>
      </c>
      <c r="W31" s="31" t="s">
        <v>86</v>
      </c>
      <c r="X31" s="58" t="s">
        <v>189</v>
      </c>
    </row>
    <row r="32" spans="1:24" s="17" customFormat="1" ht="26.1" customHeight="1" thickBot="1" x14ac:dyDescent="0.25">
      <c r="A32" s="22">
        <v>23</v>
      </c>
      <c r="B32" s="16" t="s">
        <v>46</v>
      </c>
      <c r="C32" s="22">
        <v>85</v>
      </c>
      <c r="D32" s="46">
        <v>44510</v>
      </c>
      <c r="E32" s="47">
        <v>0.61249999999999993</v>
      </c>
      <c r="F32" s="46">
        <v>44515</v>
      </c>
      <c r="G32" s="49">
        <v>0.44791666666666669</v>
      </c>
      <c r="H32" s="48">
        <f>VLOOKUP($C32, Gola_selected_sites_WGS1984!$B$2:$H$117, 6, FALSE)</f>
        <v>7.6999609394816</v>
      </c>
      <c r="I32" s="48">
        <f>VLOOKUP($C32, Gola_selected_sites_WGS1984!$B$2:$H$117, 7, FALSE)</f>
        <v>-10.988076524477099</v>
      </c>
      <c r="J32" s="22" t="s">
        <v>52</v>
      </c>
      <c r="K32" s="30">
        <v>0</v>
      </c>
      <c r="L32" s="30">
        <v>0</v>
      </c>
      <c r="M32" s="30">
        <v>0</v>
      </c>
      <c r="N32" s="30">
        <v>0</v>
      </c>
      <c r="O32" s="22" t="s">
        <v>32</v>
      </c>
      <c r="P32" s="30">
        <v>0</v>
      </c>
      <c r="Q32" s="22" t="s">
        <v>19</v>
      </c>
      <c r="R32" s="22" t="s">
        <v>19</v>
      </c>
      <c r="S32" s="22" t="s">
        <v>19</v>
      </c>
      <c r="T32" s="22" t="s">
        <v>19</v>
      </c>
      <c r="U32" s="59" t="s">
        <v>53</v>
      </c>
      <c r="V32" s="31" t="s">
        <v>86</v>
      </c>
      <c r="W32" s="31" t="s">
        <v>86</v>
      </c>
      <c r="X32" s="58" t="s">
        <v>189</v>
      </c>
    </row>
    <row r="33" spans="1:24" s="17" customFormat="1" ht="26.1" customHeight="1" thickBot="1" x14ac:dyDescent="0.25">
      <c r="A33" s="22">
        <v>27</v>
      </c>
      <c r="B33" s="16" t="s">
        <v>36</v>
      </c>
      <c r="C33" s="22">
        <v>111</v>
      </c>
      <c r="D33" s="46">
        <v>44511</v>
      </c>
      <c r="E33" s="47">
        <v>0.4381944444444445</v>
      </c>
      <c r="F33" s="46">
        <v>44516</v>
      </c>
      <c r="G33" s="49">
        <v>0.3888888888888889</v>
      </c>
      <c r="H33" s="48">
        <f>VLOOKUP($C33, Gola_selected_sites_WGS1984!$B$2:$H$117, 6, FALSE)</f>
        <v>7.69598123416859</v>
      </c>
      <c r="I33" s="48">
        <f>VLOOKUP($C33, Gola_selected_sites_WGS1984!$B$2:$H$117, 7, FALSE)</f>
        <v>-11.010689361970501</v>
      </c>
      <c r="J33" s="22" t="s">
        <v>28</v>
      </c>
      <c r="K33" s="30">
        <v>0</v>
      </c>
      <c r="L33" s="30">
        <v>0</v>
      </c>
      <c r="M33" s="30">
        <v>1</v>
      </c>
      <c r="N33" s="30">
        <v>0</v>
      </c>
      <c r="O33" s="30">
        <v>0</v>
      </c>
      <c r="P33" s="30">
        <v>0</v>
      </c>
      <c r="Q33" s="22" t="s">
        <v>19</v>
      </c>
      <c r="R33" s="22" t="s">
        <v>19</v>
      </c>
      <c r="S33" s="22" t="s">
        <v>19</v>
      </c>
      <c r="T33" s="22" t="s">
        <v>19</v>
      </c>
      <c r="U33" s="59" t="s">
        <v>56</v>
      </c>
      <c r="V33" s="31" t="s">
        <v>86</v>
      </c>
      <c r="W33" s="31" t="s">
        <v>86</v>
      </c>
      <c r="X33" s="58" t="s">
        <v>189</v>
      </c>
    </row>
    <row r="34" spans="1:24" s="17" customFormat="1" ht="26.1" customHeight="1" thickBot="1" x14ac:dyDescent="0.25">
      <c r="A34" s="22">
        <v>28</v>
      </c>
      <c r="B34" s="16" t="s">
        <v>36</v>
      </c>
      <c r="C34" s="22">
        <v>112</v>
      </c>
      <c r="D34" s="46">
        <v>44511</v>
      </c>
      <c r="E34" s="47">
        <v>0.4604166666666667</v>
      </c>
      <c r="F34" s="46">
        <v>44516</v>
      </c>
      <c r="G34" s="49">
        <v>0.40277777777777773</v>
      </c>
      <c r="H34" s="48">
        <f>VLOOKUP($C34, Gola_selected_sites_WGS1984!$B$2:$H$117, 6, FALSE)</f>
        <v>7.6991737912381701</v>
      </c>
      <c r="I34" s="48">
        <f>VLOOKUP($C34, Gola_selected_sites_WGS1984!$B$2:$H$117, 7, FALSE)</f>
        <v>-11.009985250659399</v>
      </c>
      <c r="J34" s="22" t="s">
        <v>28</v>
      </c>
      <c r="K34" s="30">
        <v>0</v>
      </c>
      <c r="L34" s="30">
        <v>0</v>
      </c>
      <c r="M34" s="30">
        <v>1</v>
      </c>
      <c r="N34" s="30">
        <v>0</v>
      </c>
      <c r="O34" s="30">
        <v>0.1</v>
      </c>
      <c r="P34" s="30">
        <v>0</v>
      </c>
      <c r="Q34" s="22" t="s">
        <v>19</v>
      </c>
      <c r="R34" s="22" t="s">
        <v>19</v>
      </c>
      <c r="S34" s="22" t="s">
        <v>19</v>
      </c>
      <c r="T34" s="22" t="s">
        <v>21</v>
      </c>
      <c r="U34" s="59" t="s">
        <v>56</v>
      </c>
      <c r="V34" s="31" t="s">
        <v>86</v>
      </c>
      <c r="W34" s="31" t="s">
        <v>86</v>
      </c>
      <c r="X34" s="58" t="s">
        <v>189</v>
      </c>
    </row>
    <row r="35" spans="1:24" s="17" customFormat="1" ht="26.1" customHeight="1" thickBot="1" x14ac:dyDescent="0.25">
      <c r="A35" s="22">
        <v>31</v>
      </c>
      <c r="B35" s="16" t="s">
        <v>46</v>
      </c>
      <c r="C35" s="22">
        <v>98</v>
      </c>
      <c r="D35" s="46">
        <v>44511</v>
      </c>
      <c r="E35" s="47">
        <v>0.51041666666666663</v>
      </c>
      <c r="F35" s="46">
        <v>44516</v>
      </c>
      <c r="G35" s="49">
        <v>0.41944444444444445</v>
      </c>
      <c r="H35" s="48">
        <f>VLOOKUP($C35, Gola_selected_sites_WGS1984!$B$2:$H$117, 6, FALSE)</f>
        <v>7.6858463414305698</v>
      </c>
      <c r="I35" s="48">
        <f>VLOOKUP($C35, Gola_selected_sites_WGS1984!$B$2:$H$117, 7, FALSE)</f>
        <v>-11.0071201784457</v>
      </c>
      <c r="J35" s="22" t="s">
        <v>52</v>
      </c>
      <c r="K35" s="30">
        <v>0</v>
      </c>
      <c r="L35" s="30">
        <v>0</v>
      </c>
      <c r="M35" s="22" t="s">
        <v>32</v>
      </c>
      <c r="N35" s="30">
        <v>0</v>
      </c>
      <c r="O35" s="30">
        <v>0</v>
      </c>
      <c r="P35" s="30">
        <v>0</v>
      </c>
      <c r="Q35" s="22" t="s">
        <v>19</v>
      </c>
      <c r="R35" s="22" t="s">
        <v>19</v>
      </c>
      <c r="S35" s="22" t="s">
        <v>19</v>
      </c>
      <c r="T35" s="22" t="s">
        <v>21</v>
      </c>
      <c r="U35" s="59" t="s">
        <v>59</v>
      </c>
      <c r="V35" s="31" t="s">
        <v>86</v>
      </c>
      <c r="W35" s="31" t="s">
        <v>86</v>
      </c>
      <c r="X35" s="58" t="s">
        <v>189</v>
      </c>
    </row>
    <row r="36" spans="1:24" s="17" customFormat="1" ht="26.1" customHeight="1" thickBot="1" x14ac:dyDescent="0.25">
      <c r="A36" s="22">
        <v>32</v>
      </c>
      <c r="B36" s="16" t="s">
        <v>46</v>
      </c>
      <c r="C36" s="22">
        <v>99</v>
      </c>
      <c r="D36" s="46">
        <v>44511</v>
      </c>
      <c r="E36" s="47">
        <v>0.52500000000000002</v>
      </c>
      <c r="F36" s="46">
        <v>44516</v>
      </c>
      <c r="G36" s="49">
        <v>0.41250000000000003</v>
      </c>
      <c r="H36" s="48">
        <f>VLOOKUP($C36, Gola_selected_sites_WGS1984!$B$2:$H$117, 6, FALSE)</f>
        <v>7.68373970301952</v>
      </c>
      <c r="I36" s="48">
        <f>VLOOKUP($C36, Gola_selected_sites_WGS1984!$B$2:$H$117, 7, FALSE)</f>
        <v>-11.0084545345366</v>
      </c>
      <c r="J36" s="22" t="s">
        <v>28</v>
      </c>
      <c r="K36" s="30">
        <v>0</v>
      </c>
      <c r="L36" s="22" t="s">
        <v>24</v>
      </c>
      <c r="M36" s="22" t="s">
        <v>32</v>
      </c>
      <c r="N36" s="30">
        <v>0</v>
      </c>
      <c r="O36" s="22" t="s">
        <v>29</v>
      </c>
      <c r="P36" s="30">
        <v>0</v>
      </c>
      <c r="Q36" s="22" t="s">
        <v>19</v>
      </c>
      <c r="R36" s="22" t="s">
        <v>19</v>
      </c>
      <c r="S36" s="22" t="s">
        <v>19</v>
      </c>
      <c r="T36" s="22" t="s">
        <v>19</v>
      </c>
      <c r="U36" s="59" t="s">
        <v>61</v>
      </c>
      <c r="V36" s="31" t="s">
        <v>86</v>
      </c>
      <c r="W36" s="31" t="s">
        <v>86</v>
      </c>
      <c r="X36" s="58" t="s">
        <v>189</v>
      </c>
    </row>
    <row r="37" spans="1:24" s="17" customFormat="1" ht="26.1" customHeight="1" thickBot="1" x14ac:dyDescent="0.25">
      <c r="A37" s="22">
        <v>33</v>
      </c>
      <c r="B37" s="16" t="s">
        <v>46</v>
      </c>
      <c r="C37" s="22">
        <v>109</v>
      </c>
      <c r="D37" s="46">
        <v>44511</v>
      </c>
      <c r="E37" s="47">
        <v>0.54166666666666663</v>
      </c>
      <c r="F37" s="46">
        <v>44516</v>
      </c>
      <c r="G37" s="49">
        <v>0.42777777777777781</v>
      </c>
      <c r="H37" s="48">
        <f>VLOOKUP($C37, Gola_selected_sites_WGS1984!$B$2:$H$117, 6, FALSE)</f>
        <v>7.6879354958907902</v>
      </c>
      <c r="I37" s="48">
        <f>VLOOKUP($C37, Gola_selected_sites_WGS1984!$B$2:$H$117, 7, FALSE)</f>
        <v>-11.006261024414</v>
      </c>
      <c r="J37" s="22" t="s">
        <v>52</v>
      </c>
      <c r="K37" s="30">
        <v>0</v>
      </c>
      <c r="L37" s="30">
        <v>0</v>
      </c>
      <c r="M37" s="22" t="s">
        <v>32</v>
      </c>
      <c r="N37" s="30">
        <v>0</v>
      </c>
      <c r="O37" s="30">
        <v>0</v>
      </c>
      <c r="P37" s="30">
        <v>0</v>
      </c>
      <c r="Q37" s="22" t="s">
        <v>19</v>
      </c>
      <c r="R37" s="22" t="s">
        <v>19</v>
      </c>
      <c r="S37" s="22" t="s">
        <v>19</v>
      </c>
      <c r="T37" s="22" t="s">
        <v>19</v>
      </c>
      <c r="U37" s="59" t="s">
        <v>56</v>
      </c>
      <c r="V37" s="31" t="s">
        <v>86</v>
      </c>
      <c r="W37" s="31" t="s">
        <v>86</v>
      </c>
      <c r="X37" s="58" t="s">
        <v>189</v>
      </c>
    </row>
    <row r="38" spans="1:24" s="17" customFormat="1" ht="26.1" customHeight="1" thickBot="1" x14ac:dyDescent="0.25">
      <c r="A38" s="22">
        <v>34</v>
      </c>
      <c r="B38" s="16" t="s">
        <v>46</v>
      </c>
      <c r="C38" s="22">
        <v>108</v>
      </c>
      <c r="D38" s="46">
        <v>44511</v>
      </c>
      <c r="E38" s="47">
        <v>0.55555555555555558</v>
      </c>
      <c r="F38" s="46">
        <v>44516</v>
      </c>
      <c r="G38" s="49">
        <v>0.44097222222222227</v>
      </c>
      <c r="H38" s="48">
        <f>VLOOKUP($C38, Gola_selected_sites_WGS1984!$B$2:$H$117, 6, FALSE)</f>
        <v>7.6903819316017703</v>
      </c>
      <c r="I38" s="48">
        <f>VLOOKUP($C38, Gola_selected_sites_WGS1984!$B$2:$H$117, 7, FALSE)</f>
        <v>-11.005883026970899</v>
      </c>
      <c r="J38" s="22" t="s">
        <v>28</v>
      </c>
      <c r="K38" s="30">
        <v>0</v>
      </c>
      <c r="L38" s="30">
        <v>0</v>
      </c>
      <c r="M38" s="22" t="s">
        <v>32</v>
      </c>
      <c r="N38" s="30">
        <v>0</v>
      </c>
      <c r="O38" s="30">
        <v>0</v>
      </c>
      <c r="P38" s="30">
        <v>0</v>
      </c>
      <c r="Q38" s="22" t="s">
        <v>19</v>
      </c>
      <c r="R38" s="22" t="s">
        <v>19</v>
      </c>
      <c r="S38" s="22" t="s">
        <v>19</v>
      </c>
      <c r="T38" s="22" t="s">
        <v>21</v>
      </c>
      <c r="U38" s="59" t="s">
        <v>56</v>
      </c>
      <c r="V38" s="31" t="s">
        <v>86</v>
      </c>
      <c r="W38" s="31" t="s">
        <v>86</v>
      </c>
      <c r="X38" s="58" t="s">
        <v>189</v>
      </c>
    </row>
    <row r="39" spans="1:24" s="17" customFormat="1" ht="26.1" customHeight="1" thickBot="1" x14ac:dyDescent="0.25">
      <c r="A39" s="22">
        <v>35</v>
      </c>
      <c r="B39" s="16" t="s">
        <v>36</v>
      </c>
      <c r="C39" s="22">
        <v>97</v>
      </c>
      <c r="D39" s="46">
        <v>44512</v>
      </c>
      <c r="E39" s="47">
        <v>0.39930555555555558</v>
      </c>
      <c r="F39" s="46">
        <v>44517</v>
      </c>
      <c r="G39" s="49">
        <v>0.32083333333333336</v>
      </c>
      <c r="H39" s="48">
        <f>VLOOKUP($C39, Gola_selected_sites_WGS1984!$B$2:$H$117, 6, FALSE)</f>
        <v>7.6859661341612604</v>
      </c>
      <c r="I39" s="48">
        <f>VLOOKUP($C39, Gola_selected_sites_WGS1984!$B$2:$H$117, 7, FALSE)</f>
        <v>-10.9592984790419</v>
      </c>
      <c r="J39" s="22" t="s">
        <v>41</v>
      </c>
      <c r="K39" s="30">
        <v>0</v>
      </c>
      <c r="L39" s="30">
        <v>0</v>
      </c>
      <c r="M39" s="30">
        <v>0</v>
      </c>
      <c r="N39" s="22" t="s">
        <v>38</v>
      </c>
      <c r="O39" s="30">
        <v>1</v>
      </c>
      <c r="P39" s="30">
        <v>0</v>
      </c>
      <c r="Q39" s="22" t="s">
        <v>19</v>
      </c>
      <c r="R39" s="22" t="s">
        <v>19</v>
      </c>
      <c r="S39" s="22" t="s">
        <v>19</v>
      </c>
      <c r="T39" s="22" t="s">
        <v>19</v>
      </c>
      <c r="U39" s="59" t="s">
        <v>63</v>
      </c>
      <c r="V39" s="31" t="s">
        <v>86</v>
      </c>
      <c r="W39" s="31" t="s">
        <v>86</v>
      </c>
      <c r="X39" s="58" t="s">
        <v>189</v>
      </c>
    </row>
    <row r="40" spans="1:24" s="17" customFormat="1" ht="26.1" customHeight="1" thickBot="1" x14ac:dyDescent="0.25">
      <c r="A40" s="22">
        <v>39</v>
      </c>
      <c r="B40" s="16" t="s">
        <v>194</v>
      </c>
      <c r="C40" s="22" t="s">
        <v>195</v>
      </c>
      <c r="D40" s="46">
        <v>44509</v>
      </c>
      <c r="E40" s="47">
        <v>0.54166666666666663</v>
      </c>
      <c r="F40" s="46">
        <v>44513</v>
      </c>
      <c r="G40" s="49">
        <v>0.54166666666666663</v>
      </c>
      <c r="H40" s="16">
        <v>7.6725219999999998</v>
      </c>
      <c r="I40" s="16">
        <v>-10.97911</v>
      </c>
      <c r="J40" s="22" t="s">
        <v>43</v>
      </c>
      <c r="K40" s="30">
        <v>0.1</v>
      </c>
      <c r="L40" s="30">
        <v>0.7</v>
      </c>
      <c r="M40" s="30">
        <v>0</v>
      </c>
      <c r="N40" s="30">
        <v>0</v>
      </c>
      <c r="O40" s="30">
        <v>0.1</v>
      </c>
      <c r="P40" s="30">
        <v>0</v>
      </c>
      <c r="Q40" s="22" t="s">
        <v>19</v>
      </c>
      <c r="R40" s="22" t="s">
        <v>19</v>
      </c>
      <c r="S40" s="22" t="s">
        <v>19</v>
      </c>
      <c r="T40" s="22" t="s">
        <v>19</v>
      </c>
      <c r="U40" s="59" t="s">
        <v>196</v>
      </c>
      <c r="V40" s="31" t="s">
        <v>86</v>
      </c>
      <c r="W40" s="31" t="s">
        <v>86</v>
      </c>
      <c r="X40" s="58" t="s">
        <v>189</v>
      </c>
    </row>
    <row r="41" spans="1:24" s="101" customFormat="1" ht="26.1" customHeight="1" thickBot="1" x14ac:dyDescent="0.25">
      <c r="A41" s="96"/>
      <c r="B41" s="97"/>
      <c r="C41" s="96"/>
      <c r="D41" s="98"/>
      <c r="E41" s="99"/>
      <c r="F41" s="98"/>
      <c r="G41" s="98"/>
      <c r="H41" s="97"/>
      <c r="I41" s="97"/>
      <c r="J41" s="96"/>
      <c r="K41" s="96"/>
      <c r="L41" s="96"/>
      <c r="M41" s="96"/>
      <c r="N41" s="96"/>
      <c r="O41" s="96"/>
      <c r="P41" s="96"/>
      <c r="Q41" s="96"/>
      <c r="R41" s="96"/>
      <c r="S41" s="96"/>
      <c r="T41" s="96"/>
      <c r="U41" s="100"/>
      <c r="V41" s="100"/>
      <c r="W41" s="100"/>
      <c r="X41" s="100"/>
    </row>
    <row r="42" spans="1:24" s="17" customFormat="1" ht="26.1" customHeight="1" thickBot="1" x14ac:dyDescent="0.25">
      <c r="A42" s="22"/>
      <c r="B42" s="16"/>
      <c r="C42" s="22"/>
      <c r="D42" s="48"/>
      <c r="E42" s="47"/>
      <c r="F42" s="48"/>
      <c r="G42" s="48"/>
      <c r="H42" s="16"/>
      <c r="I42" s="16"/>
      <c r="J42" s="22"/>
      <c r="K42" s="22"/>
      <c r="L42" s="22"/>
      <c r="M42" s="22"/>
      <c r="N42" s="22"/>
      <c r="O42" s="22"/>
      <c r="P42" s="22"/>
      <c r="Q42" s="22"/>
      <c r="R42" s="22"/>
      <c r="S42" s="22"/>
      <c r="T42" s="22"/>
      <c r="U42" s="59"/>
      <c r="V42" s="59"/>
      <c r="W42" s="59"/>
      <c r="X42" s="59"/>
    </row>
    <row r="43" spans="1:24" s="17" customFormat="1" ht="26.1" customHeight="1" thickBot="1" x14ac:dyDescent="0.25">
      <c r="A43" s="22"/>
      <c r="B43" s="16"/>
      <c r="C43" s="22"/>
      <c r="D43" s="48"/>
      <c r="E43" s="47"/>
      <c r="F43" s="48"/>
      <c r="G43" s="48"/>
      <c r="H43" s="16"/>
      <c r="I43" s="16"/>
      <c r="J43" s="22"/>
      <c r="K43" s="22"/>
      <c r="L43" s="22"/>
      <c r="M43" s="22"/>
      <c r="N43" s="22"/>
      <c r="O43" s="22"/>
      <c r="P43" s="22"/>
      <c r="Q43" s="22"/>
      <c r="R43" s="22"/>
      <c r="S43" s="22"/>
      <c r="T43" s="22"/>
      <c r="U43" s="59"/>
      <c r="V43" s="59"/>
      <c r="W43" s="59"/>
      <c r="X43" s="59"/>
    </row>
    <row r="44" spans="1:24" s="17" customFormat="1" ht="26.1" customHeight="1" thickBot="1" x14ac:dyDescent="0.25">
      <c r="A44" s="22"/>
      <c r="B44" s="16"/>
      <c r="C44" s="22"/>
      <c r="D44" s="48"/>
      <c r="E44" s="47"/>
      <c r="F44" s="48"/>
      <c r="G44" s="48"/>
      <c r="H44" s="16"/>
      <c r="I44" s="16"/>
      <c r="J44" s="22"/>
      <c r="K44" s="22"/>
      <c r="L44" s="22"/>
      <c r="M44" s="22"/>
      <c r="N44" s="22"/>
      <c r="O44" s="22"/>
      <c r="P44" s="22"/>
      <c r="Q44" s="22"/>
      <c r="R44" s="22"/>
      <c r="S44" s="22"/>
      <c r="T44" s="22"/>
      <c r="U44" s="59"/>
      <c r="V44" s="59"/>
      <c r="W44" s="59"/>
      <c r="X44" s="59"/>
    </row>
    <row r="45" spans="1:24" s="17" customFormat="1" ht="26.1" customHeight="1" thickBot="1" x14ac:dyDescent="0.25">
      <c r="A45" s="22"/>
      <c r="B45" s="16"/>
      <c r="C45" s="22"/>
      <c r="D45" s="48"/>
      <c r="E45" s="47"/>
      <c r="F45" s="48"/>
      <c r="G45" s="48"/>
      <c r="H45" s="16"/>
      <c r="I45" s="16"/>
      <c r="J45" s="22"/>
      <c r="K45" s="22"/>
      <c r="L45" s="22"/>
      <c r="M45" s="22"/>
      <c r="N45" s="22"/>
      <c r="O45" s="22"/>
      <c r="P45" s="22"/>
      <c r="Q45" s="22"/>
      <c r="R45" s="22"/>
      <c r="S45" s="22"/>
      <c r="T45" s="22"/>
      <c r="U45" s="59"/>
      <c r="V45" s="59"/>
      <c r="W45" s="59"/>
      <c r="X45" s="59"/>
    </row>
    <row r="46" spans="1:24" s="17" customFormat="1" ht="26.1" customHeight="1" thickBot="1" x14ac:dyDescent="0.25">
      <c r="A46" s="22"/>
      <c r="B46" s="16"/>
      <c r="C46" s="22"/>
      <c r="D46" s="48"/>
      <c r="E46" s="47"/>
      <c r="F46" s="48"/>
      <c r="G46" s="48"/>
      <c r="H46" s="16"/>
      <c r="I46" s="16"/>
      <c r="J46" s="22"/>
      <c r="K46" s="22"/>
      <c r="L46" s="22"/>
      <c r="M46" s="22"/>
      <c r="N46" s="22"/>
      <c r="O46" s="22"/>
      <c r="P46" s="22"/>
      <c r="Q46" s="22"/>
      <c r="R46" s="22"/>
      <c r="S46" s="22"/>
      <c r="T46" s="22"/>
      <c r="U46" s="59"/>
      <c r="V46" s="59"/>
      <c r="W46" s="59"/>
      <c r="X46" s="59"/>
    </row>
    <row r="47" spans="1:24" s="17" customFormat="1" ht="26.1" customHeight="1" thickBot="1" x14ac:dyDescent="0.25">
      <c r="A47" s="22"/>
      <c r="B47" s="16"/>
      <c r="C47" s="22"/>
      <c r="D47" s="48"/>
      <c r="E47" s="47"/>
      <c r="F47" s="48"/>
      <c r="G47" s="48"/>
      <c r="H47" s="16"/>
      <c r="I47" s="16"/>
      <c r="J47" s="22"/>
      <c r="K47" s="22"/>
      <c r="L47" s="22"/>
      <c r="M47" s="22"/>
      <c r="N47" s="22"/>
      <c r="O47" s="22"/>
      <c r="P47" s="22"/>
      <c r="Q47" s="22"/>
      <c r="R47" s="22"/>
      <c r="S47" s="22"/>
      <c r="T47" s="22"/>
      <c r="U47" s="59"/>
      <c r="V47" s="59"/>
      <c r="W47" s="59"/>
      <c r="X47" s="59"/>
    </row>
  </sheetData>
  <autoFilter ref="A1:X40" xr:uid="{85482F91-35E4-2F47-8A91-566DB262B956}">
    <sortState xmlns:xlrd2="http://schemas.microsoft.com/office/spreadsheetml/2017/richdata2" ref="A2:X40">
      <sortCondition ref="I1:I40"/>
    </sortState>
  </autoFilter>
  <sortState xmlns:xlrd2="http://schemas.microsoft.com/office/spreadsheetml/2017/richdata2" ref="A2:X39">
    <sortCondition ref="D2:D39"/>
    <sortCondition ref="B2:B39"/>
    <sortCondition ref="C2:C39"/>
  </sortState>
  <pageMargins left="0.7" right="0.5" top="1.7916666666666667" bottom="0.75" header="0.3" footer="0.3"/>
  <pageSetup paperSize="9" orientation="landscape" horizontalDpi="0" verticalDpi="0"/>
  <headerFooter>
    <oddHeader>&amp;L&amp;"Calibri (Body),Regular"&amp;10Gola Malaise traps, &amp;F
&amp;C&amp;"System Font,Regular"&amp;8&amp;K000000CanopyH
&lt;1 m
1-2 m
2-5 m
5-10 m
10-20 m
20-30 m
30-40 m
&gt;40 m&amp;R&amp;"Calibri (Body),Regular"&amp;9All fields with %
 0% absent 
&lt;5%
 5-20%
20-40%
40-60%
&gt;60%</oddHeader>
    <oddFooter xml:space="preserve">&amp;C&amp;P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0BD6-BBDB-0B4F-A663-18B3F2A6C575}">
  <dimension ref="A1:AG31"/>
  <sheetViews>
    <sheetView zoomScale="120" zoomScaleNormal="120" workbookViewId="0">
      <selection activeCell="Q11" sqref="Q11"/>
    </sheetView>
  </sheetViews>
  <sheetFormatPr defaultColWidth="10.85546875" defaultRowHeight="26.1" customHeight="1" x14ac:dyDescent="0.25"/>
  <cols>
    <col min="1" max="1" width="4.140625" style="24" customWidth="1"/>
    <col min="2" max="2" width="7.28515625" style="1" customWidth="1"/>
    <col min="3" max="3" width="5.85546875" style="65" customWidth="1"/>
    <col min="4" max="4" width="9.140625" style="69" customWidth="1"/>
    <col min="5" max="6" width="9.140625" style="1" customWidth="1"/>
    <col min="7" max="7" width="9.140625" style="69" customWidth="1"/>
    <col min="8" max="8" width="10" style="69" bestFit="1" customWidth="1"/>
    <col min="9" max="9" width="10" style="1" bestFit="1" customWidth="1"/>
    <col min="10" max="10" width="6.140625" style="64" customWidth="1"/>
    <col min="11" max="11" width="6.7109375" style="1" customWidth="1"/>
    <col min="12" max="14" width="5.28515625" style="1" customWidth="1"/>
    <col min="15" max="15" width="6" style="1" customWidth="1"/>
    <col min="16" max="20" width="5.28515625" style="1" customWidth="1"/>
    <col min="21" max="21" width="30.28515625" style="11" customWidth="1"/>
    <col min="22" max="23" width="9.140625" style="1" customWidth="1"/>
    <col min="24" max="33" width="10.85546875" style="2"/>
    <col min="34" max="16384" width="10.85546875" style="1"/>
  </cols>
  <sheetData>
    <row r="1" spans="1:33" s="3" customFormat="1" ht="35.1" customHeight="1" thickBot="1" x14ac:dyDescent="0.3">
      <c r="A1" s="4" t="s">
        <v>27</v>
      </c>
      <c r="B1" s="4" t="s">
        <v>62</v>
      </c>
      <c r="C1" s="55" t="s">
        <v>268</v>
      </c>
      <c r="D1" s="66" t="s">
        <v>8</v>
      </c>
      <c r="E1" s="6" t="s">
        <v>9</v>
      </c>
      <c r="F1" s="6" t="s">
        <v>10</v>
      </c>
      <c r="G1" s="70" t="s">
        <v>11</v>
      </c>
      <c r="H1" s="19" t="s">
        <v>232</v>
      </c>
      <c r="I1" s="19" t="s">
        <v>233</v>
      </c>
      <c r="J1" s="6" t="s">
        <v>1</v>
      </c>
      <c r="K1" s="6" t="s">
        <v>2</v>
      </c>
      <c r="L1" s="6" t="s">
        <v>3</v>
      </c>
      <c r="M1" s="6" t="s">
        <v>4</v>
      </c>
      <c r="N1" s="6" t="s">
        <v>5</v>
      </c>
      <c r="O1" s="6" t="s">
        <v>6</v>
      </c>
      <c r="P1" s="6" t="s">
        <v>12</v>
      </c>
      <c r="Q1" s="6" t="s">
        <v>13</v>
      </c>
      <c r="R1" s="6" t="s">
        <v>14</v>
      </c>
      <c r="S1" s="6" t="s">
        <v>15</v>
      </c>
      <c r="T1" s="6" t="s">
        <v>16</v>
      </c>
      <c r="U1" s="7" t="s">
        <v>0</v>
      </c>
      <c r="V1" s="6" t="s">
        <v>66</v>
      </c>
      <c r="W1" s="6" t="s">
        <v>85</v>
      </c>
      <c r="X1" s="6" t="s">
        <v>188</v>
      </c>
      <c r="Y1" s="8"/>
      <c r="Z1" s="8"/>
      <c r="AA1" s="8"/>
      <c r="AB1" s="8"/>
      <c r="AC1" s="8"/>
      <c r="AD1" s="8"/>
      <c r="AE1" s="8"/>
      <c r="AF1" s="8"/>
      <c r="AG1" s="8"/>
    </row>
    <row r="2" spans="1:33" s="15" customFormat="1" ht="26.1" customHeight="1" thickBot="1" x14ac:dyDescent="0.25">
      <c r="A2" s="22">
        <v>1</v>
      </c>
      <c r="B2" s="12" t="s">
        <v>23</v>
      </c>
      <c r="C2" s="22">
        <v>82</v>
      </c>
      <c r="D2" s="46">
        <v>44551</v>
      </c>
      <c r="E2" s="20">
        <v>0.43541666666666662</v>
      </c>
      <c r="F2" s="46">
        <v>44556</v>
      </c>
      <c r="G2" s="49">
        <v>0.5</v>
      </c>
      <c r="H2" s="48">
        <f>VLOOKUP($C2, Gola_selected_sites_WGS1984!$B$2:$H$117, 6, FALSE)</f>
        <v>7.7582295285854599</v>
      </c>
      <c r="I2" s="48">
        <f>VLOOKUP($C2, Gola_selected_sites_WGS1984!$B$2:$H$117, 7, FALSE)</f>
        <v>-10.9312483029681</v>
      </c>
      <c r="J2" s="22" t="s">
        <v>43</v>
      </c>
      <c r="K2" s="30">
        <v>0</v>
      </c>
      <c r="L2" s="30">
        <v>0</v>
      </c>
      <c r="M2" s="30">
        <v>0</v>
      </c>
      <c r="N2" s="22" t="s">
        <v>38</v>
      </c>
      <c r="O2" s="30" t="s">
        <v>32</v>
      </c>
      <c r="P2" s="30">
        <v>0</v>
      </c>
      <c r="Q2" s="22" t="s">
        <v>19</v>
      </c>
      <c r="R2" s="22" t="s">
        <v>19</v>
      </c>
      <c r="S2" s="22" t="s">
        <v>19</v>
      </c>
      <c r="T2" s="22" t="s">
        <v>21</v>
      </c>
      <c r="U2" s="58" t="s">
        <v>144</v>
      </c>
      <c r="V2" s="22" t="s">
        <v>86</v>
      </c>
      <c r="W2" s="22" t="s">
        <v>86</v>
      </c>
      <c r="X2" s="22" t="s">
        <v>190</v>
      </c>
      <c r="Y2" s="14"/>
      <c r="Z2" s="14"/>
      <c r="AA2" s="14"/>
      <c r="AB2" s="14"/>
      <c r="AC2" s="14"/>
      <c r="AD2" s="14"/>
      <c r="AE2" s="14"/>
      <c r="AF2" s="14"/>
      <c r="AG2" s="14"/>
    </row>
    <row r="3" spans="1:33" s="15" customFormat="1" ht="26.1" customHeight="1" thickBot="1" x14ac:dyDescent="0.25">
      <c r="A3" s="22">
        <v>2</v>
      </c>
      <c r="B3" s="12" t="s">
        <v>23</v>
      </c>
      <c r="C3" s="22">
        <v>83</v>
      </c>
      <c r="D3" s="46">
        <v>44551</v>
      </c>
      <c r="E3" s="20">
        <v>0.45763888888888887</v>
      </c>
      <c r="F3" s="46">
        <v>44556</v>
      </c>
      <c r="G3" s="49">
        <v>0.4916666666666667</v>
      </c>
      <c r="H3" s="48">
        <f>VLOOKUP($C3, Gola_selected_sites_WGS1984!$B$2:$H$117, 6, FALSE)</f>
        <v>7.7584073710348598</v>
      </c>
      <c r="I3" s="48">
        <f>VLOOKUP($C3, Gola_selected_sites_WGS1984!$B$2:$H$117, 7, FALSE)</f>
        <v>-10.934430691661101</v>
      </c>
      <c r="J3" s="22" t="s">
        <v>28</v>
      </c>
      <c r="K3" s="30">
        <v>0</v>
      </c>
      <c r="L3" s="30">
        <v>0</v>
      </c>
      <c r="M3" s="30">
        <v>0</v>
      </c>
      <c r="N3" s="22" t="s">
        <v>38</v>
      </c>
      <c r="O3" s="30" t="s">
        <v>35</v>
      </c>
      <c r="P3" s="30">
        <v>0</v>
      </c>
      <c r="Q3" s="22" t="s">
        <v>19</v>
      </c>
      <c r="R3" s="22" t="s">
        <v>19</v>
      </c>
      <c r="S3" s="22" t="s">
        <v>19</v>
      </c>
      <c r="T3" s="22" t="s">
        <v>21</v>
      </c>
      <c r="U3" s="58" t="s">
        <v>144</v>
      </c>
      <c r="V3" s="22" t="s">
        <v>86</v>
      </c>
      <c r="W3" s="22" t="s">
        <v>86</v>
      </c>
      <c r="X3" s="22" t="s">
        <v>190</v>
      </c>
      <c r="Y3" s="14"/>
      <c r="Z3" s="14"/>
      <c r="AA3" s="14"/>
      <c r="AB3" s="14"/>
      <c r="AC3" s="14"/>
      <c r="AD3" s="14"/>
      <c r="AE3" s="14"/>
      <c r="AF3" s="14"/>
      <c r="AG3" s="14"/>
    </row>
    <row r="4" spans="1:33" s="15" customFormat="1" ht="26.1" customHeight="1" thickBot="1" x14ac:dyDescent="0.25">
      <c r="A4" s="22">
        <v>3</v>
      </c>
      <c r="B4" s="12" t="s">
        <v>23</v>
      </c>
      <c r="C4" s="22">
        <v>66</v>
      </c>
      <c r="D4" s="46">
        <v>44551</v>
      </c>
      <c r="E4" s="20">
        <v>0.4694444444444445</v>
      </c>
      <c r="F4" s="46">
        <v>44556</v>
      </c>
      <c r="G4" s="49">
        <v>0.4597222222222222</v>
      </c>
      <c r="H4" s="48">
        <f>VLOOKUP($C4, Gola_selected_sites_WGS1984!$B$2:$H$117, 6, FALSE)</f>
        <v>7.7293394838328702</v>
      </c>
      <c r="I4" s="48">
        <f>VLOOKUP($C4, Gola_selected_sites_WGS1984!$B$2:$H$117, 7, FALSE)</f>
        <v>-10.9344467186264</v>
      </c>
      <c r="J4" s="22" t="s">
        <v>41</v>
      </c>
      <c r="K4" s="30">
        <v>0</v>
      </c>
      <c r="L4" s="30">
        <v>0</v>
      </c>
      <c r="M4" s="30">
        <v>0</v>
      </c>
      <c r="N4" s="22" t="s">
        <v>38</v>
      </c>
      <c r="O4" s="30" t="s">
        <v>35</v>
      </c>
      <c r="P4" s="30">
        <v>0</v>
      </c>
      <c r="Q4" s="22" t="s">
        <v>19</v>
      </c>
      <c r="R4" s="22" t="s">
        <v>19</v>
      </c>
      <c r="S4" s="22" t="s">
        <v>19</v>
      </c>
      <c r="T4" s="22" t="s">
        <v>19</v>
      </c>
      <c r="U4" s="15" t="s">
        <v>145</v>
      </c>
      <c r="V4" s="22" t="s">
        <v>86</v>
      </c>
      <c r="W4" s="22" t="s">
        <v>86</v>
      </c>
      <c r="X4" s="22" t="s">
        <v>189</v>
      </c>
      <c r="Y4" s="14"/>
      <c r="Z4" s="14"/>
      <c r="AA4" s="14"/>
      <c r="AB4" s="14"/>
      <c r="AC4" s="14"/>
      <c r="AD4" s="14"/>
      <c r="AE4" s="14"/>
      <c r="AF4" s="14"/>
      <c r="AG4" s="14"/>
    </row>
    <row r="5" spans="1:33" s="15" customFormat="1" ht="26.1" customHeight="1" thickBot="1" x14ac:dyDescent="0.25">
      <c r="A5" s="22">
        <v>4</v>
      </c>
      <c r="B5" s="12" t="s">
        <v>23</v>
      </c>
      <c r="C5" s="31" t="s">
        <v>162</v>
      </c>
      <c r="D5" s="46">
        <v>44551</v>
      </c>
      <c r="E5" s="20">
        <v>0.47916666666666669</v>
      </c>
      <c r="F5" s="46">
        <v>44556</v>
      </c>
      <c r="G5" s="49">
        <v>0.4694444444444445</v>
      </c>
      <c r="H5" s="48" t="s">
        <v>86</v>
      </c>
      <c r="I5" s="48" t="s">
        <v>86</v>
      </c>
      <c r="J5" s="22" t="s">
        <v>37</v>
      </c>
      <c r="K5" s="30">
        <v>0</v>
      </c>
      <c r="L5" s="30">
        <v>0</v>
      </c>
      <c r="M5" s="30">
        <v>0</v>
      </c>
      <c r="N5" s="30">
        <v>0</v>
      </c>
      <c r="O5" s="30" t="s">
        <v>35</v>
      </c>
      <c r="P5" s="30">
        <v>0</v>
      </c>
      <c r="Q5" s="22" t="s">
        <v>19</v>
      </c>
      <c r="R5" s="22" t="s">
        <v>19</v>
      </c>
      <c r="S5" s="22" t="s">
        <v>19</v>
      </c>
      <c r="T5" s="22" t="s">
        <v>19</v>
      </c>
      <c r="U5" s="58" t="s">
        <v>351</v>
      </c>
      <c r="V5" s="22" t="s">
        <v>86</v>
      </c>
      <c r="W5" s="22" t="s">
        <v>86</v>
      </c>
      <c r="X5" s="22" t="s">
        <v>190</v>
      </c>
      <c r="Y5" s="14"/>
      <c r="Z5" s="14"/>
      <c r="AA5" s="14"/>
      <c r="AB5" s="14"/>
      <c r="AC5" s="14"/>
      <c r="AD5" s="14"/>
      <c r="AE5" s="14"/>
      <c r="AF5" s="14"/>
      <c r="AG5" s="14"/>
    </row>
    <row r="6" spans="1:33" s="18" customFormat="1" ht="26.1" customHeight="1" thickBot="1" x14ac:dyDescent="0.25">
      <c r="A6" s="22">
        <v>5</v>
      </c>
      <c r="B6" s="12" t="s">
        <v>23</v>
      </c>
      <c r="C6" s="22">
        <v>68</v>
      </c>
      <c r="D6" s="46">
        <v>44551</v>
      </c>
      <c r="E6" s="20">
        <v>0.49722222222222223</v>
      </c>
      <c r="F6" s="46">
        <v>44556</v>
      </c>
      <c r="G6" s="49">
        <v>0.47500000000000003</v>
      </c>
      <c r="H6" s="48">
        <f>VLOOKUP($C6, Gola_selected_sites_WGS1984!$B$2:$H$117, 6, FALSE)</f>
        <v>7.7222652479555398</v>
      </c>
      <c r="I6" s="48">
        <f>VLOOKUP($C6, Gola_selected_sites_WGS1984!$B$2:$H$117, 7, FALSE)</f>
        <v>-10.937778592612</v>
      </c>
      <c r="J6" s="22" t="s">
        <v>43</v>
      </c>
      <c r="K6" s="30">
        <v>0</v>
      </c>
      <c r="L6" s="30">
        <v>0</v>
      </c>
      <c r="M6" s="30">
        <v>0</v>
      </c>
      <c r="N6" s="30">
        <v>0</v>
      </c>
      <c r="O6" s="30" t="s">
        <v>32</v>
      </c>
      <c r="P6" s="30">
        <v>0</v>
      </c>
      <c r="Q6" s="22" t="s">
        <v>19</v>
      </c>
      <c r="R6" s="22" t="s">
        <v>19</v>
      </c>
      <c r="S6" s="22" t="s">
        <v>19</v>
      </c>
      <c r="T6" s="22" t="s">
        <v>21</v>
      </c>
      <c r="U6" s="58" t="s">
        <v>146</v>
      </c>
      <c r="V6" s="22" t="s">
        <v>86</v>
      </c>
      <c r="W6" s="22" t="s">
        <v>86</v>
      </c>
      <c r="X6" s="22" t="s">
        <v>189</v>
      </c>
      <c r="Y6" s="17"/>
      <c r="Z6" s="17"/>
      <c r="AA6" s="17"/>
      <c r="AB6" s="17"/>
      <c r="AC6" s="17"/>
      <c r="AD6" s="17"/>
      <c r="AE6" s="17"/>
      <c r="AF6" s="17"/>
      <c r="AG6" s="17"/>
    </row>
    <row r="7" spans="1:33" s="18" customFormat="1" ht="26.1" customHeight="1" thickBot="1" x14ac:dyDescent="0.25">
      <c r="A7" s="102">
        <v>6</v>
      </c>
      <c r="B7" s="103" t="s">
        <v>23</v>
      </c>
      <c r="C7" s="102">
        <v>81</v>
      </c>
      <c r="D7" s="104">
        <v>44551</v>
      </c>
      <c r="E7" s="105">
        <v>0.52013888888888882</v>
      </c>
      <c r="F7" s="104">
        <v>44556</v>
      </c>
      <c r="G7" s="106">
        <v>0.48541666666666666</v>
      </c>
      <c r="H7" s="48">
        <f>VLOOKUP($C7, Gola_selected_sites_WGS1984!$B$2:$H$117, 6, FALSE)</f>
        <v>7.7230983865886902</v>
      </c>
      <c r="I7" s="48">
        <f>VLOOKUP($C7, Gola_selected_sites_WGS1984!$B$2:$H$117, 7, FALSE)</f>
        <v>-10.9477202242134</v>
      </c>
      <c r="J7" s="102" t="s">
        <v>37</v>
      </c>
      <c r="K7" s="107">
        <v>0</v>
      </c>
      <c r="L7" s="107">
        <v>0</v>
      </c>
      <c r="M7" s="107">
        <v>0</v>
      </c>
      <c r="N7" s="22" t="s">
        <v>38</v>
      </c>
      <c r="O7" s="107" t="s">
        <v>32</v>
      </c>
      <c r="P7" s="30">
        <v>0</v>
      </c>
      <c r="Q7" s="102" t="s">
        <v>19</v>
      </c>
      <c r="R7" s="102" t="s">
        <v>21</v>
      </c>
      <c r="S7" s="102" t="s">
        <v>19</v>
      </c>
      <c r="T7" s="102" t="s">
        <v>19</v>
      </c>
      <c r="U7" s="121" t="s">
        <v>147</v>
      </c>
      <c r="V7" s="102" t="s">
        <v>86</v>
      </c>
      <c r="W7" s="102" t="s">
        <v>86</v>
      </c>
      <c r="X7" s="102" t="s">
        <v>190</v>
      </c>
      <c r="Y7" s="17"/>
      <c r="Z7" s="17"/>
      <c r="AA7" s="17"/>
      <c r="AB7" s="17"/>
      <c r="AC7" s="17"/>
      <c r="AD7" s="17"/>
      <c r="AE7" s="17"/>
      <c r="AF7" s="17"/>
      <c r="AG7" s="17"/>
    </row>
    <row r="8" spans="1:33" s="18" customFormat="1" ht="26.1" customHeight="1" thickBot="1" x14ac:dyDescent="0.25">
      <c r="A8" s="22">
        <v>7</v>
      </c>
      <c r="B8" s="12" t="s">
        <v>23</v>
      </c>
      <c r="C8" s="22">
        <v>84</v>
      </c>
      <c r="D8" s="46">
        <v>44551</v>
      </c>
      <c r="E8" s="20">
        <v>0.5541666666666667</v>
      </c>
      <c r="F8" s="46">
        <v>44556</v>
      </c>
      <c r="G8" s="49">
        <v>0.41319444444444442</v>
      </c>
      <c r="H8" s="48">
        <f>VLOOKUP($C8, Gola_selected_sites_WGS1984!$B$2:$H$117, 6, FALSE)</f>
        <v>7.7256777872729003</v>
      </c>
      <c r="I8" s="48">
        <f>VLOOKUP($C8, Gola_selected_sites_WGS1984!$B$2:$H$117, 7, FALSE)</f>
        <v>-10.927688278811299</v>
      </c>
      <c r="J8" s="22" t="s">
        <v>41</v>
      </c>
      <c r="K8" s="30">
        <v>0</v>
      </c>
      <c r="L8" s="30">
        <v>0</v>
      </c>
      <c r="M8" s="30">
        <v>0</v>
      </c>
      <c r="N8" s="22" t="s">
        <v>38</v>
      </c>
      <c r="O8" s="30" t="s">
        <v>32</v>
      </c>
      <c r="P8" s="30">
        <v>0</v>
      </c>
      <c r="Q8" s="22" t="s">
        <v>19</v>
      </c>
      <c r="R8" s="22" t="s">
        <v>19</v>
      </c>
      <c r="S8" s="22" t="s">
        <v>19</v>
      </c>
      <c r="T8" s="22" t="s">
        <v>19</v>
      </c>
      <c r="U8" s="58" t="s">
        <v>148</v>
      </c>
      <c r="V8" s="22" t="s">
        <v>86</v>
      </c>
      <c r="W8" s="22" t="s">
        <v>86</v>
      </c>
      <c r="X8" s="22" t="s">
        <v>190</v>
      </c>
      <c r="Y8" s="17"/>
      <c r="Z8" s="17"/>
      <c r="AA8" s="17"/>
      <c r="AB8" s="17"/>
      <c r="AC8" s="17"/>
      <c r="AD8" s="17"/>
      <c r="AE8" s="17"/>
      <c r="AF8" s="17"/>
      <c r="AG8" s="17"/>
    </row>
    <row r="9" spans="1:33" s="10" customFormat="1" ht="26.1" customHeight="1" x14ac:dyDescent="0.2">
      <c r="A9" s="108"/>
      <c r="C9" s="109"/>
      <c r="D9" s="113"/>
      <c r="E9" s="114"/>
      <c r="G9" s="110"/>
      <c r="H9" s="115"/>
      <c r="I9" s="116"/>
      <c r="J9" s="109"/>
      <c r="K9" s="111"/>
      <c r="L9" s="111"/>
      <c r="M9" s="117"/>
      <c r="N9" s="111"/>
      <c r="O9" s="111"/>
      <c r="P9" s="111"/>
      <c r="Q9" s="111"/>
      <c r="R9" s="111"/>
      <c r="S9" s="111"/>
      <c r="T9" s="111"/>
      <c r="U9" s="112"/>
      <c r="V9" s="111"/>
      <c r="W9" s="111"/>
    </row>
    <row r="10" spans="1:33" s="10" customFormat="1" ht="26.1" customHeight="1" x14ac:dyDescent="0.2">
      <c r="A10" s="108"/>
      <c r="C10" s="109"/>
      <c r="D10" s="113"/>
      <c r="E10" s="114"/>
      <c r="G10" s="110"/>
      <c r="H10" s="115"/>
      <c r="I10" s="116"/>
      <c r="J10" s="109"/>
      <c r="K10" s="111"/>
      <c r="L10" s="111"/>
      <c r="M10" s="111"/>
      <c r="N10" s="111"/>
      <c r="O10" s="111"/>
      <c r="P10" s="111"/>
      <c r="Q10" s="111"/>
      <c r="R10" s="111"/>
      <c r="S10" s="111"/>
      <c r="T10" s="111"/>
      <c r="U10" s="112"/>
      <c r="V10" s="111"/>
      <c r="W10" s="111"/>
    </row>
    <row r="11" spans="1:33" s="10" customFormat="1" ht="26.1" customHeight="1" x14ac:dyDescent="0.2">
      <c r="A11" s="108"/>
      <c r="C11" s="109"/>
      <c r="D11" s="113"/>
      <c r="E11" s="114"/>
      <c r="G11" s="110"/>
      <c r="H11" s="115"/>
      <c r="I11" s="116"/>
      <c r="J11" s="109"/>
      <c r="K11" s="111"/>
      <c r="L11" s="111"/>
      <c r="M11" s="111"/>
      <c r="N11" s="111"/>
      <c r="O11" s="111"/>
      <c r="P11" s="111"/>
      <c r="Q11" s="111"/>
      <c r="R11" s="111"/>
      <c r="S11" s="111"/>
      <c r="T11" s="111"/>
      <c r="U11" s="112"/>
      <c r="V11" s="111"/>
      <c r="W11" s="111"/>
    </row>
    <row r="12" spans="1:33" s="10" customFormat="1" ht="26.1" customHeight="1" x14ac:dyDescent="0.2">
      <c r="A12" s="108"/>
      <c r="C12" s="109"/>
      <c r="D12" s="113"/>
      <c r="E12" s="114"/>
      <c r="G12" s="110"/>
      <c r="H12" s="115"/>
      <c r="I12" s="116"/>
      <c r="J12" s="109"/>
      <c r="K12" s="111"/>
      <c r="L12" s="111"/>
      <c r="M12" s="111"/>
      <c r="N12" s="111"/>
      <c r="O12" s="111"/>
      <c r="P12" s="111"/>
      <c r="Q12" s="111"/>
      <c r="R12" s="111"/>
      <c r="S12" s="111"/>
      <c r="T12" s="111"/>
      <c r="U12" s="112"/>
      <c r="V12" s="111"/>
      <c r="W12" s="111"/>
    </row>
    <row r="13" spans="1:33" s="10" customFormat="1" ht="26.1" customHeight="1" x14ac:dyDescent="0.2">
      <c r="A13" s="108"/>
      <c r="C13" s="109"/>
      <c r="D13" s="113"/>
      <c r="E13" s="114"/>
      <c r="G13" s="110"/>
      <c r="H13" s="115"/>
      <c r="I13" s="116"/>
      <c r="J13" s="109"/>
      <c r="K13" s="111"/>
      <c r="L13" s="111"/>
      <c r="M13" s="111"/>
      <c r="N13" s="111"/>
      <c r="O13" s="111"/>
      <c r="P13" s="111"/>
      <c r="Q13" s="111"/>
      <c r="R13" s="111"/>
      <c r="S13" s="111"/>
      <c r="T13" s="111"/>
      <c r="U13" s="112"/>
      <c r="V13" s="111"/>
      <c r="W13" s="111"/>
    </row>
    <row r="14" spans="1:33" s="10" customFormat="1" ht="26.1" customHeight="1" x14ac:dyDescent="0.2">
      <c r="A14" s="108"/>
      <c r="C14" s="109"/>
      <c r="D14" s="113"/>
      <c r="E14" s="114"/>
      <c r="G14" s="110"/>
      <c r="H14" s="115"/>
      <c r="I14" s="116"/>
      <c r="J14" s="109"/>
      <c r="K14" s="111"/>
      <c r="L14" s="111"/>
      <c r="M14" s="111"/>
      <c r="N14" s="111"/>
      <c r="O14" s="111"/>
      <c r="P14" s="111"/>
      <c r="Q14" s="111"/>
      <c r="R14" s="111"/>
      <c r="S14" s="111"/>
      <c r="T14" s="111"/>
      <c r="U14" s="112"/>
      <c r="V14" s="111"/>
      <c r="W14" s="111"/>
    </row>
    <row r="15" spans="1:33" s="10" customFormat="1" ht="26.1" customHeight="1" x14ac:dyDescent="0.2">
      <c r="A15" s="108"/>
      <c r="C15" s="109"/>
      <c r="D15" s="113"/>
      <c r="E15" s="114"/>
      <c r="G15" s="110"/>
      <c r="H15" s="115"/>
      <c r="I15" s="116"/>
      <c r="J15" s="109"/>
      <c r="K15" s="111"/>
      <c r="L15" s="111"/>
      <c r="M15" s="111"/>
      <c r="N15" s="111"/>
      <c r="O15" s="117"/>
      <c r="P15" s="111"/>
      <c r="Q15" s="111"/>
      <c r="R15" s="111"/>
      <c r="S15" s="111"/>
      <c r="T15" s="111"/>
      <c r="U15" s="112"/>
      <c r="V15" s="111"/>
      <c r="W15" s="111"/>
    </row>
    <row r="16" spans="1:33" s="10" customFormat="1" ht="26.1" customHeight="1" x14ac:dyDescent="0.2">
      <c r="A16" s="108"/>
      <c r="C16" s="109"/>
      <c r="D16" s="113"/>
      <c r="E16" s="114"/>
      <c r="G16" s="110"/>
      <c r="H16" s="115"/>
      <c r="I16" s="116"/>
      <c r="J16" s="109"/>
      <c r="K16" s="111"/>
      <c r="L16" s="111"/>
      <c r="M16" s="111"/>
      <c r="N16" s="111"/>
      <c r="O16" s="111"/>
      <c r="P16" s="111"/>
      <c r="Q16" s="111"/>
      <c r="R16" s="111"/>
      <c r="S16" s="111"/>
      <c r="T16" s="111"/>
      <c r="U16" s="112"/>
      <c r="V16" s="111"/>
      <c r="W16" s="111"/>
    </row>
    <row r="17" spans="1:23" s="10" customFormat="1" ht="26.1" customHeight="1" x14ac:dyDescent="0.2">
      <c r="A17" s="108"/>
      <c r="C17" s="109"/>
      <c r="D17" s="113"/>
      <c r="E17" s="114"/>
      <c r="G17" s="110"/>
      <c r="H17" s="115"/>
      <c r="I17" s="116"/>
      <c r="J17" s="109"/>
      <c r="K17" s="111"/>
      <c r="L17" s="111"/>
      <c r="M17" s="111"/>
      <c r="N17" s="111"/>
      <c r="O17" s="111"/>
      <c r="P17" s="111"/>
      <c r="Q17" s="111"/>
      <c r="R17" s="111"/>
      <c r="S17" s="111"/>
      <c r="T17" s="111"/>
      <c r="U17" s="112"/>
      <c r="V17" s="111"/>
      <c r="W17" s="111"/>
    </row>
    <row r="18" spans="1:23" s="10" customFormat="1" ht="26.1" customHeight="1" x14ac:dyDescent="0.2">
      <c r="A18" s="108"/>
      <c r="C18" s="109"/>
      <c r="D18" s="113"/>
      <c r="E18" s="114"/>
      <c r="G18" s="110"/>
      <c r="H18" s="115"/>
      <c r="I18" s="116"/>
      <c r="J18" s="109"/>
      <c r="K18" s="111"/>
      <c r="L18" s="111"/>
      <c r="M18" s="111"/>
      <c r="N18" s="111"/>
      <c r="O18" s="111"/>
      <c r="P18" s="111"/>
      <c r="Q18" s="111"/>
      <c r="R18" s="111"/>
      <c r="S18" s="111"/>
      <c r="T18" s="111"/>
      <c r="U18" s="112"/>
      <c r="V18" s="111"/>
      <c r="W18" s="111"/>
    </row>
    <row r="19" spans="1:23" s="10" customFormat="1" ht="26.1" customHeight="1" x14ac:dyDescent="0.2">
      <c r="A19" s="108"/>
      <c r="C19" s="109"/>
      <c r="D19" s="110"/>
      <c r="E19" s="114"/>
      <c r="G19" s="110"/>
      <c r="H19" s="115"/>
      <c r="I19" s="116"/>
      <c r="J19" s="109"/>
      <c r="K19" s="111"/>
      <c r="L19" s="111"/>
      <c r="M19" s="111"/>
      <c r="N19" s="111"/>
      <c r="O19" s="111"/>
      <c r="P19" s="111"/>
      <c r="Q19" s="111"/>
      <c r="R19" s="111"/>
      <c r="S19" s="111"/>
      <c r="T19" s="111"/>
      <c r="U19" s="112"/>
      <c r="V19" s="111"/>
      <c r="W19" s="111"/>
    </row>
    <row r="20" spans="1:23" s="10" customFormat="1" ht="26.1" customHeight="1" x14ac:dyDescent="0.2">
      <c r="A20" s="108"/>
      <c r="C20" s="109"/>
      <c r="D20" s="110"/>
      <c r="E20" s="114"/>
      <c r="G20" s="110"/>
      <c r="H20" s="115"/>
      <c r="I20" s="116"/>
      <c r="J20" s="109"/>
      <c r="K20" s="111"/>
      <c r="L20" s="111"/>
      <c r="M20" s="111"/>
      <c r="N20" s="111"/>
      <c r="O20" s="111"/>
      <c r="P20" s="111"/>
      <c r="Q20" s="111"/>
      <c r="R20" s="111"/>
      <c r="S20" s="111"/>
      <c r="T20" s="111"/>
      <c r="U20" s="112"/>
      <c r="V20" s="111"/>
      <c r="W20" s="111"/>
    </row>
    <row r="21" spans="1:23" s="10" customFormat="1" ht="26.1" customHeight="1" x14ac:dyDescent="0.2">
      <c r="A21" s="108"/>
      <c r="C21" s="109"/>
      <c r="D21" s="110"/>
      <c r="E21" s="114"/>
      <c r="G21" s="110"/>
      <c r="H21" s="115"/>
      <c r="I21" s="116"/>
      <c r="J21" s="109"/>
      <c r="K21" s="111"/>
      <c r="L21" s="111"/>
      <c r="M21" s="111"/>
      <c r="N21" s="111"/>
      <c r="O21" s="111"/>
      <c r="P21" s="111"/>
      <c r="Q21" s="111"/>
      <c r="R21" s="111"/>
      <c r="S21" s="111"/>
      <c r="T21" s="111"/>
      <c r="U21" s="112"/>
      <c r="V21" s="111"/>
      <c r="W21" s="111"/>
    </row>
    <row r="22" spans="1:23" s="10" customFormat="1" ht="26.1" customHeight="1" x14ac:dyDescent="0.2">
      <c r="A22" s="108"/>
      <c r="C22" s="109"/>
      <c r="D22" s="110"/>
      <c r="E22" s="114"/>
      <c r="G22" s="110"/>
      <c r="H22" s="115"/>
      <c r="I22" s="116"/>
      <c r="J22" s="109"/>
      <c r="K22" s="111"/>
      <c r="L22" s="111"/>
      <c r="M22" s="111"/>
      <c r="N22" s="111"/>
      <c r="O22" s="111"/>
      <c r="P22" s="111"/>
      <c r="Q22" s="111"/>
      <c r="R22" s="111"/>
      <c r="S22" s="111"/>
      <c r="T22" s="111"/>
      <c r="U22" s="112"/>
      <c r="V22" s="111"/>
      <c r="W22" s="111"/>
    </row>
    <row r="23" spans="1:23" s="10" customFormat="1" ht="26.1" customHeight="1" x14ac:dyDescent="0.2">
      <c r="A23" s="108"/>
      <c r="C23" s="109"/>
      <c r="D23" s="110"/>
      <c r="E23" s="114"/>
      <c r="G23" s="110"/>
      <c r="H23" s="115"/>
      <c r="I23" s="116"/>
      <c r="J23" s="109"/>
      <c r="K23" s="111"/>
      <c r="L23" s="111"/>
      <c r="M23" s="111"/>
      <c r="N23" s="111"/>
      <c r="O23" s="111"/>
      <c r="P23" s="111"/>
      <c r="Q23" s="111"/>
      <c r="R23" s="111"/>
      <c r="S23" s="111"/>
      <c r="T23" s="111"/>
      <c r="U23" s="112"/>
      <c r="V23" s="111"/>
      <c r="W23" s="111"/>
    </row>
    <row r="24" spans="1:23" s="10" customFormat="1" ht="26.1" customHeight="1" x14ac:dyDescent="0.2">
      <c r="A24" s="108"/>
      <c r="C24" s="109"/>
      <c r="D24" s="110"/>
      <c r="E24" s="114"/>
      <c r="G24" s="110"/>
      <c r="H24" s="115"/>
      <c r="I24" s="116"/>
      <c r="J24" s="109"/>
      <c r="K24" s="111"/>
      <c r="L24" s="111"/>
      <c r="M24" s="111"/>
      <c r="N24" s="111"/>
      <c r="O24" s="111"/>
      <c r="P24" s="111"/>
      <c r="Q24" s="111"/>
      <c r="R24" s="111"/>
      <c r="S24" s="111"/>
      <c r="T24" s="111"/>
      <c r="U24" s="112"/>
      <c r="V24" s="111"/>
      <c r="W24" s="111"/>
    </row>
    <row r="25" spans="1:23" s="10" customFormat="1" ht="26.1" customHeight="1" x14ac:dyDescent="0.2">
      <c r="A25" s="108"/>
      <c r="C25" s="109"/>
      <c r="D25" s="110"/>
      <c r="E25" s="114"/>
      <c r="G25" s="110"/>
      <c r="H25" s="115"/>
      <c r="I25" s="116"/>
      <c r="J25" s="109"/>
      <c r="K25" s="111"/>
      <c r="L25" s="111"/>
      <c r="M25" s="111"/>
      <c r="N25" s="111"/>
      <c r="O25" s="111"/>
      <c r="P25" s="111"/>
      <c r="Q25" s="111"/>
      <c r="R25" s="111"/>
      <c r="S25" s="111"/>
      <c r="T25" s="111"/>
      <c r="U25" s="112"/>
      <c r="V25" s="111"/>
      <c r="W25" s="111"/>
    </row>
    <row r="26" spans="1:23" s="10" customFormat="1" ht="26.1" customHeight="1" x14ac:dyDescent="0.2">
      <c r="A26" s="108"/>
      <c r="C26" s="109"/>
      <c r="D26" s="110"/>
      <c r="E26" s="114"/>
      <c r="G26" s="110"/>
      <c r="H26" s="115"/>
      <c r="I26" s="116"/>
      <c r="J26" s="109"/>
      <c r="K26" s="111"/>
      <c r="L26" s="111"/>
      <c r="M26" s="111"/>
      <c r="N26" s="111"/>
      <c r="O26" s="111"/>
      <c r="P26" s="111"/>
      <c r="Q26" s="111"/>
      <c r="R26" s="111"/>
      <c r="S26" s="111"/>
      <c r="T26" s="111"/>
      <c r="U26" s="112"/>
      <c r="V26" s="111"/>
      <c r="W26" s="111"/>
    </row>
    <row r="27" spans="1:23" s="2" customFormat="1" ht="26.1" customHeight="1" x14ac:dyDescent="0.25">
      <c r="A27" s="118"/>
      <c r="C27" s="109"/>
      <c r="D27" s="119"/>
      <c r="G27" s="119"/>
      <c r="H27" s="119"/>
      <c r="J27" s="116"/>
      <c r="U27" s="120"/>
    </row>
    <row r="28" spans="1:23" s="2" customFormat="1" ht="26.1" customHeight="1" x14ac:dyDescent="0.25">
      <c r="A28" s="118"/>
      <c r="C28" s="109"/>
      <c r="D28" s="119"/>
      <c r="G28" s="119"/>
      <c r="H28" s="119"/>
      <c r="J28" s="116"/>
      <c r="U28" s="120"/>
    </row>
    <row r="29" spans="1:23" s="2" customFormat="1" ht="26.1" customHeight="1" x14ac:dyDescent="0.25">
      <c r="A29" s="118"/>
      <c r="C29" s="109"/>
      <c r="D29" s="119"/>
      <c r="G29" s="119"/>
      <c r="H29" s="119"/>
      <c r="J29" s="116"/>
      <c r="U29" s="120"/>
    </row>
    <row r="30" spans="1:23" s="2" customFormat="1" ht="26.1" customHeight="1" x14ac:dyDescent="0.25">
      <c r="A30" s="118"/>
      <c r="C30" s="109"/>
      <c r="D30" s="119"/>
      <c r="G30" s="119"/>
      <c r="H30" s="119"/>
      <c r="J30" s="116"/>
      <c r="U30" s="120"/>
    </row>
    <row r="31" spans="1:23" s="2" customFormat="1" ht="26.1" customHeight="1" x14ac:dyDescent="0.25">
      <c r="A31" s="118"/>
      <c r="C31" s="109"/>
      <c r="D31" s="119"/>
      <c r="G31" s="119"/>
      <c r="H31" s="119"/>
      <c r="J31" s="116"/>
      <c r="U31" s="120"/>
    </row>
  </sheetData>
  <autoFilter ref="A1:X8" xr:uid="{DCF30BD6-BBDB-0B4F-A663-18B3F2A6C575}">
    <sortState xmlns:xlrd2="http://schemas.microsoft.com/office/spreadsheetml/2017/richdata2" ref="A2:X8">
      <sortCondition ref="A1:A8"/>
    </sortState>
  </autoFilter>
  <pageMargins left="0.7" right="0.5" top="1.7916666666666667" bottom="0.75" header="0.3" footer="0.3"/>
  <pageSetup paperSize="9" orientation="landscape" horizontalDpi="0" verticalDpi="0"/>
  <headerFooter>
    <oddHeader>&amp;L&amp;"Calibri (Body),Regular"&amp;10Gola Malaise traps, &amp;F
&amp;C&amp;"System Font,Regular"&amp;8&amp;K000000CanopyH
&lt;1 m
1-2 m
2-5 m
5-10 m
10-20 m
20-30 m
30-40 m
&gt;40 m&amp;R&amp;"Calibri (Body),Regular"&amp;9All fields with %
 0% absent 
&lt;5%
 5-20%
20-40%
40-60%
&gt;60%</oddHeader>
    <oddFooter xml:space="preserve">&amp;C&amp;P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13201-FB69-7A49-B17F-FB6E5FE5586A}">
  <dimension ref="A1:AG47"/>
  <sheetViews>
    <sheetView workbookViewId="0"/>
  </sheetViews>
  <sheetFormatPr defaultColWidth="10.85546875" defaultRowHeight="26.1" customHeight="1" x14ac:dyDescent="0.25"/>
  <cols>
    <col min="1" max="1" width="4.140625" style="24" customWidth="1"/>
    <col min="2" max="2" width="5.85546875" style="1" customWidth="1"/>
    <col min="3" max="3" width="5.85546875" style="65" customWidth="1"/>
    <col min="4" max="4" width="9.140625" style="69" customWidth="1"/>
    <col min="5" max="5" width="9.140625" style="1" customWidth="1"/>
    <col min="6" max="7" width="9.140625" style="69" customWidth="1"/>
    <col min="8" max="9" width="9.140625" style="1" customWidth="1"/>
    <col min="10" max="10" width="8.140625" style="64" customWidth="1"/>
    <col min="11" max="11" width="6.7109375" style="1" customWidth="1"/>
    <col min="12" max="20" width="5.28515625" style="1" customWidth="1"/>
    <col min="21" max="21" width="37.28515625" style="11" customWidth="1"/>
    <col min="22" max="24" width="9.140625" style="1" customWidth="1"/>
    <col min="25" max="33" width="10.85546875" style="2"/>
    <col min="34" max="16384" width="10.85546875" style="1"/>
  </cols>
  <sheetData>
    <row r="1" spans="1:33" s="3" customFormat="1" ht="35.1" customHeight="1" thickBot="1" x14ac:dyDescent="0.3">
      <c r="A1" s="4" t="s">
        <v>27</v>
      </c>
      <c r="B1" s="4" t="s">
        <v>62</v>
      </c>
      <c r="C1" s="55" t="s">
        <v>268</v>
      </c>
      <c r="D1" s="66" t="s">
        <v>8</v>
      </c>
      <c r="E1" s="19" t="s">
        <v>9</v>
      </c>
      <c r="F1" s="6" t="s">
        <v>10</v>
      </c>
      <c r="G1" s="6" t="s">
        <v>11</v>
      </c>
      <c r="H1" s="19" t="s">
        <v>232</v>
      </c>
      <c r="I1" s="19" t="s">
        <v>233</v>
      </c>
      <c r="J1" s="6" t="s">
        <v>1</v>
      </c>
      <c r="K1" s="6" t="s">
        <v>2</v>
      </c>
      <c r="L1" s="6" t="s">
        <v>3</v>
      </c>
      <c r="M1" s="6" t="s">
        <v>4</v>
      </c>
      <c r="N1" s="6" t="s">
        <v>5</v>
      </c>
      <c r="O1" s="6" t="s">
        <v>6</v>
      </c>
      <c r="P1" s="6" t="s">
        <v>12</v>
      </c>
      <c r="Q1" s="6" t="s">
        <v>13</v>
      </c>
      <c r="R1" s="6" t="s">
        <v>14</v>
      </c>
      <c r="S1" s="6" t="s">
        <v>15</v>
      </c>
      <c r="T1" s="6" t="s">
        <v>16</v>
      </c>
      <c r="U1" s="7" t="s">
        <v>0</v>
      </c>
      <c r="V1" s="6" t="s">
        <v>66</v>
      </c>
      <c r="W1" s="6" t="s">
        <v>85</v>
      </c>
      <c r="X1" s="6" t="s">
        <v>188</v>
      </c>
      <c r="Y1" s="8"/>
      <c r="Z1" s="8"/>
      <c r="AA1" s="8"/>
      <c r="AB1" s="8"/>
      <c r="AC1" s="8"/>
      <c r="AD1" s="8"/>
      <c r="AE1" s="8"/>
      <c r="AF1" s="8"/>
      <c r="AG1" s="8"/>
    </row>
    <row r="2" spans="1:33" s="15" customFormat="1" ht="26.1" customHeight="1" thickBot="1" x14ac:dyDescent="0.25">
      <c r="A2" s="22">
        <v>28</v>
      </c>
      <c r="B2" s="16" t="s">
        <v>23</v>
      </c>
      <c r="C2" s="63" t="s">
        <v>169</v>
      </c>
      <c r="D2" s="46">
        <v>44521</v>
      </c>
      <c r="E2" s="20">
        <v>0.53749999999999998</v>
      </c>
      <c r="F2" s="46">
        <v>44526</v>
      </c>
      <c r="G2" s="49">
        <v>0.33333333333333331</v>
      </c>
      <c r="H2" s="16">
        <v>7.7455625847872422</v>
      </c>
      <c r="I2" s="16">
        <v>-10.839573290462225</v>
      </c>
      <c r="J2" s="29" t="s">
        <v>43</v>
      </c>
      <c r="K2" s="30">
        <v>0</v>
      </c>
      <c r="L2" s="30">
        <v>0</v>
      </c>
      <c r="M2" s="30">
        <v>0</v>
      </c>
      <c r="N2" s="22" t="s">
        <v>24</v>
      </c>
      <c r="O2" s="30" t="s">
        <v>35</v>
      </c>
      <c r="P2" s="30">
        <v>0</v>
      </c>
      <c r="Q2" s="22" t="s">
        <v>19</v>
      </c>
      <c r="R2" s="22" t="s">
        <v>19</v>
      </c>
      <c r="S2" s="22" t="s">
        <v>19</v>
      </c>
      <c r="T2" s="23" t="s">
        <v>19</v>
      </c>
      <c r="U2" s="59" t="s">
        <v>225</v>
      </c>
      <c r="V2" s="22" t="s">
        <v>116</v>
      </c>
      <c r="W2" s="22" t="s">
        <v>117</v>
      </c>
      <c r="X2" s="22" t="s">
        <v>189</v>
      </c>
      <c r="Y2" s="14"/>
      <c r="Z2" s="14"/>
      <c r="AA2" s="14"/>
      <c r="AB2" s="14"/>
      <c r="AC2" s="14"/>
      <c r="AD2" s="14"/>
      <c r="AE2" s="14"/>
      <c r="AF2" s="14"/>
      <c r="AG2" s="14"/>
    </row>
    <row r="3" spans="1:33" s="15" customFormat="1" ht="26.1" customHeight="1" thickBot="1" x14ac:dyDescent="0.25">
      <c r="A3" s="22">
        <v>14</v>
      </c>
      <c r="B3" s="16" t="s">
        <v>23</v>
      </c>
      <c r="C3" s="22" t="s">
        <v>164</v>
      </c>
      <c r="D3" s="46">
        <v>44520</v>
      </c>
      <c r="E3" s="20">
        <v>0.53472222222222221</v>
      </c>
      <c r="F3" s="46">
        <v>44525</v>
      </c>
      <c r="G3" s="49">
        <v>0.40138888888888885</v>
      </c>
      <c r="H3" s="16">
        <v>7.759541759470471</v>
      </c>
      <c r="I3" s="16">
        <v>-10.835029136097674</v>
      </c>
      <c r="J3" s="22" t="s">
        <v>43</v>
      </c>
      <c r="K3" s="30">
        <v>0</v>
      </c>
      <c r="L3" s="30">
        <v>0</v>
      </c>
      <c r="M3" s="22" t="s">
        <v>32</v>
      </c>
      <c r="N3" s="30">
        <v>0</v>
      </c>
      <c r="O3" s="22" t="s">
        <v>24</v>
      </c>
      <c r="P3" s="30">
        <v>0</v>
      </c>
      <c r="Q3" s="22" t="s">
        <v>19</v>
      </c>
      <c r="R3" s="22" t="s">
        <v>19</v>
      </c>
      <c r="S3" s="22" t="s">
        <v>19</v>
      </c>
      <c r="T3" s="22" t="s">
        <v>21</v>
      </c>
      <c r="U3" s="59" t="s">
        <v>226</v>
      </c>
      <c r="V3" s="22" t="s">
        <v>98</v>
      </c>
      <c r="W3" s="22" t="s">
        <v>86</v>
      </c>
      <c r="X3" s="22" t="s">
        <v>189</v>
      </c>
      <c r="Y3" s="14"/>
      <c r="Z3" s="14"/>
      <c r="AA3" s="14"/>
      <c r="AB3" s="14"/>
      <c r="AC3" s="14"/>
      <c r="AD3" s="14"/>
      <c r="AE3" s="14"/>
      <c r="AF3" s="14"/>
      <c r="AG3" s="14"/>
    </row>
    <row r="4" spans="1:33" s="15" customFormat="1" ht="26.1" customHeight="1" thickBot="1" x14ac:dyDescent="0.25">
      <c r="A4" s="22">
        <v>7</v>
      </c>
      <c r="B4" s="12" t="s">
        <v>36</v>
      </c>
      <c r="C4" s="31" t="s">
        <v>163</v>
      </c>
      <c r="D4" s="46">
        <v>44520</v>
      </c>
      <c r="E4" s="20">
        <v>0.57638888888888895</v>
      </c>
      <c r="F4" s="46">
        <v>44525</v>
      </c>
      <c r="G4" s="49">
        <v>0.40625</v>
      </c>
      <c r="H4" s="48">
        <v>7.739288328161976</v>
      </c>
      <c r="I4" s="48">
        <v>-10.818462449110847</v>
      </c>
      <c r="J4" s="22" t="s">
        <v>28</v>
      </c>
      <c r="K4" s="30">
        <v>0</v>
      </c>
      <c r="L4" s="30">
        <v>0</v>
      </c>
      <c r="M4" s="30">
        <v>0</v>
      </c>
      <c r="N4" s="30" t="s">
        <v>38</v>
      </c>
      <c r="O4" s="30">
        <v>1</v>
      </c>
      <c r="P4" s="30">
        <v>0</v>
      </c>
      <c r="Q4" s="22" t="s">
        <v>19</v>
      </c>
      <c r="R4" s="22" t="s">
        <v>19</v>
      </c>
      <c r="S4" s="22" t="s">
        <v>19</v>
      </c>
      <c r="T4" s="22" t="s">
        <v>19</v>
      </c>
      <c r="U4" s="59" t="s">
        <v>227</v>
      </c>
      <c r="V4" s="22" t="s">
        <v>80</v>
      </c>
      <c r="W4" s="22" t="s">
        <v>86</v>
      </c>
      <c r="X4" s="22" t="s">
        <v>189</v>
      </c>
      <c r="Y4" s="14"/>
      <c r="Z4" s="14"/>
      <c r="AA4" s="14"/>
      <c r="AB4" s="14"/>
      <c r="AC4" s="14"/>
      <c r="AD4" s="14"/>
      <c r="AE4" s="14"/>
      <c r="AF4" s="14"/>
      <c r="AG4" s="14"/>
    </row>
    <row r="5" spans="1:33" s="15" customFormat="1" ht="26.1" customHeight="1" thickBot="1" x14ac:dyDescent="0.25">
      <c r="A5" s="22">
        <v>23</v>
      </c>
      <c r="B5" s="16" t="s">
        <v>44</v>
      </c>
      <c r="C5" s="22" t="s">
        <v>168</v>
      </c>
      <c r="D5" s="46">
        <v>44521</v>
      </c>
      <c r="E5" s="20">
        <v>0.47361111111111115</v>
      </c>
      <c r="F5" s="46">
        <v>44526</v>
      </c>
      <c r="G5" s="49">
        <v>0.30555555555555552</v>
      </c>
      <c r="H5" s="16">
        <v>7.7382347073215429</v>
      </c>
      <c r="I5" s="16">
        <v>-10.813236856970388</v>
      </c>
      <c r="J5" s="22" t="s">
        <v>43</v>
      </c>
      <c r="K5" s="30">
        <v>0</v>
      </c>
      <c r="L5" s="30">
        <v>0</v>
      </c>
      <c r="M5" s="30">
        <v>0</v>
      </c>
      <c r="N5" s="30">
        <v>0.2</v>
      </c>
      <c r="O5" s="30">
        <v>0.8</v>
      </c>
      <c r="P5" s="30">
        <v>0</v>
      </c>
      <c r="Q5" s="22" t="s">
        <v>19</v>
      </c>
      <c r="R5" s="22" t="s">
        <v>19</v>
      </c>
      <c r="S5" s="22" t="s">
        <v>19</v>
      </c>
      <c r="T5" s="22" t="s">
        <v>19</v>
      </c>
      <c r="U5" s="59" t="s">
        <v>228</v>
      </c>
      <c r="V5" s="22" t="s">
        <v>110</v>
      </c>
      <c r="W5" s="22" t="s">
        <v>86</v>
      </c>
      <c r="X5" s="22" t="s">
        <v>189</v>
      </c>
      <c r="Y5" s="14"/>
      <c r="Z5" s="14"/>
      <c r="AA5" s="14"/>
      <c r="AB5" s="14"/>
      <c r="AC5" s="14"/>
      <c r="AD5" s="14"/>
      <c r="AE5" s="14"/>
      <c r="AF5" s="14"/>
      <c r="AG5" s="14"/>
    </row>
    <row r="6" spans="1:33" s="18" customFormat="1" ht="26.1" customHeight="1" thickBot="1" x14ac:dyDescent="0.25">
      <c r="A6" s="22">
        <v>22</v>
      </c>
      <c r="B6" s="16" t="s">
        <v>44</v>
      </c>
      <c r="C6" s="22" t="s">
        <v>167</v>
      </c>
      <c r="D6" s="46">
        <v>44521</v>
      </c>
      <c r="E6" s="20">
        <v>0.41180555555555554</v>
      </c>
      <c r="F6" s="46">
        <v>44526</v>
      </c>
      <c r="G6" s="49">
        <v>0.28125</v>
      </c>
      <c r="H6" s="16">
        <v>7.7596173147031102</v>
      </c>
      <c r="I6" s="16">
        <v>-10.804743944290264</v>
      </c>
      <c r="J6" s="22" t="s">
        <v>52</v>
      </c>
      <c r="K6" s="30">
        <v>0</v>
      </c>
      <c r="L6" s="30">
        <v>0</v>
      </c>
      <c r="M6" s="30">
        <v>0</v>
      </c>
      <c r="N6" s="30">
        <v>0.3</v>
      </c>
      <c r="O6" s="30">
        <v>0.7</v>
      </c>
      <c r="P6" s="30">
        <v>0</v>
      </c>
      <c r="Q6" s="22" t="s">
        <v>19</v>
      </c>
      <c r="R6" s="22" t="s">
        <v>19</v>
      </c>
      <c r="S6" s="22" t="s">
        <v>21</v>
      </c>
      <c r="T6" s="22" t="s">
        <v>21</v>
      </c>
      <c r="U6" s="59" t="s">
        <v>229</v>
      </c>
      <c r="V6" s="22" t="s">
        <v>109</v>
      </c>
      <c r="W6" s="22" t="s">
        <v>86</v>
      </c>
      <c r="X6" s="22" t="s">
        <v>189</v>
      </c>
      <c r="Y6" s="17"/>
      <c r="Z6" s="17"/>
      <c r="AA6" s="17"/>
      <c r="AB6" s="17"/>
      <c r="AC6" s="17"/>
      <c r="AD6" s="17"/>
      <c r="AE6" s="17"/>
      <c r="AF6" s="17"/>
      <c r="AG6" s="17"/>
    </row>
    <row r="7" spans="1:33" s="18" customFormat="1" ht="26.1" customHeight="1" thickBot="1" x14ac:dyDescent="0.25">
      <c r="A7" s="22">
        <v>19</v>
      </c>
      <c r="B7" s="16" t="s">
        <v>36</v>
      </c>
      <c r="C7" s="22" t="s">
        <v>165</v>
      </c>
      <c r="D7" s="46">
        <v>44521</v>
      </c>
      <c r="E7" s="20">
        <v>0.44722222222222219</v>
      </c>
      <c r="F7" s="46">
        <v>44526</v>
      </c>
      <c r="G7" s="49">
        <v>0.33888888888888885</v>
      </c>
      <c r="H7" s="16">
        <v>7.7541972884750452</v>
      </c>
      <c r="I7" s="16">
        <v>-10.803623997225827</v>
      </c>
      <c r="J7" s="22" t="s">
        <v>37</v>
      </c>
      <c r="K7" s="30">
        <v>0</v>
      </c>
      <c r="L7" s="30">
        <v>0</v>
      </c>
      <c r="M7" s="30">
        <v>0</v>
      </c>
      <c r="N7" s="22" t="s">
        <v>38</v>
      </c>
      <c r="O7" s="30">
        <v>1</v>
      </c>
      <c r="P7" s="30">
        <v>0</v>
      </c>
      <c r="Q7" s="22" t="s">
        <v>19</v>
      </c>
      <c r="R7" s="22" t="s">
        <v>19</v>
      </c>
      <c r="S7" s="22" t="s">
        <v>19</v>
      </c>
      <c r="T7" s="22" t="s">
        <v>19</v>
      </c>
      <c r="U7" s="59" t="s">
        <v>230</v>
      </c>
      <c r="V7" s="22" t="s">
        <v>86</v>
      </c>
      <c r="W7" s="22" t="s">
        <v>86</v>
      </c>
      <c r="X7" s="22" t="s">
        <v>189</v>
      </c>
      <c r="Y7" s="17"/>
      <c r="Z7" s="17"/>
      <c r="AA7" s="17"/>
      <c r="AB7" s="17"/>
      <c r="AC7" s="17"/>
      <c r="AD7" s="17"/>
      <c r="AE7" s="17"/>
      <c r="AF7" s="17"/>
      <c r="AG7" s="17"/>
    </row>
    <row r="8" spans="1:33" s="18" customFormat="1" ht="26.1" customHeight="1" thickBot="1" x14ac:dyDescent="0.25">
      <c r="A8" s="22">
        <v>21</v>
      </c>
      <c r="B8" s="16" t="s">
        <v>36</v>
      </c>
      <c r="C8" s="22" t="s">
        <v>166</v>
      </c>
      <c r="D8" s="46">
        <v>44521</v>
      </c>
      <c r="E8" s="20">
        <v>0.52777777777777779</v>
      </c>
      <c r="F8" s="46">
        <v>44526</v>
      </c>
      <c r="G8" s="49">
        <v>0.42152777777777778</v>
      </c>
      <c r="H8" s="16">
        <v>7.7423342955516814</v>
      </c>
      <c r="I8" s="16">
        <v>-10.797400558544847</v>
      </c>
      <c r="J8" s="22" t="s">
        <v>28</v>
      </c>
      <c r="K8" s="30">
        <v>0</v>
      </c>
      <c r="L8" s="30">
        <v>0</v>
      </c>
      <c r="M8" s="30">
        <v>0.25</v>
      </c>
      <c r="N8" s="30">
        <v>0</v>
      </c>
      <c r="O8" s="30">
        <v>0.75</v>
      </c>
      <c r="P8" s="30">
        <v>0</v>
      </c>
      <c r="Q8" s="22" t="s">
        <v>19</v>
      </c>
      <c r="R8" s="22" t="s">
        <v>19</v>
      </c>
      <c r="S8" s="22" t="s">
        <v>19</v>
      </c>
      <c r="T8" s="22" t="s">
        <v>19</v>
      </c>
      <c r="U8" s="59" t="s">
        <v>231</v>
      </c>
      <c r="V8" s="22" t="s">
        <v>108</v>
      </c>
      <c r="W8" s="22" t="s">
        <v>86</v>
      </c>
      <c r="X8" s="22" t="s">
        <v>189</v>
      </c>
      <c r="Y8" s="17"/>
      <c r="Z8" s="17"/>
      <c r="AA8" s="17"/>
      <c r="AB8" s="17"/>
      <c r="AC8" s="17"/>
      <c r="AD8" s="17"/>
      <c r="AE8" s="17"/>
      <c r="AF8" s="17"/>
      <c r="AG8" s="17"/>
    </row>
    <row r="9" spans="1:33" s="18" customFormat="1" ht="26.1" customHeight="1" thickBot="1" x14ac:dyDescent="0.25">
      <c r="A9" s="22">
        <v>1</v>
      </c>
      <c r="B9" s="12" t="s">
        <v>36</v>
      </c>
      <c r="C9" s="22">
        <v>50</v>
      </c>
      <c r="D9" s="46">
        <v>44520</v>
      </c>
      <c r="E9" s="20">
        <v>0.45347222222222222</v>
      </c>
      <c r="F9" s="46">
        <v>44525</v>
      </c>
      <c r="G9" s="49">
        <v>0.3611111111111111</v>
      </c>
      <c r="H9" s="48">
        <f>VLOOKUP($C9, Gola_selected_sites_WGS1984!$B$2:$H$117, 6, FALSE)</f>
        <v>7.7477817372900004</v>
      </c>
      <c r="I9" s="48">
        <f>VLOOKUP($C9, Gola_selected_sites_WGS1984!$B$2:$H$117, 7, FALSE)</f>
        <v>-10.8146299767686</v>
      </c>
      <c r="J9" s="22" t="s">
        <v>43</v>
      </c>
      <c r="K9" s="30">
        <v>0</v>
      </c>
      <c r="L9" s="30">
        <v>0</v>
      </c>
      <c r="M9" s="30">
        <v>0.25</v>
      </c>
      <c r="N9" s="22" t="s">
        <v>38</v>
      </c>
      <c r="O9" s="30">
        <v>0.75</v>
      </c>
      <c r="P9" s="30">
        <v>0</v>
      </c>
      <c r="Q9" s="22" t="s">
        <v>19</v>
      </c>
      <c r="R9" s="22" t="s">
        <v>19</v>
      </c>
      <c r="S9" s="22" t="s">
        <v>19</v>
      </c>
      <c r="T9" s="22" t="s">
        <v>19</v>
      </c>
      <c r="U9" s="58" t="s">
        <v>69</v>
      </c>
      <c r="V9" s="22" t="s">
        <v>67</v>
      </c>
      <c r="W9" s="22" t="s">
        <v>86</v>
      </c>
      <c r="X9" s="22" t="s">
        <v>189</v>
      </c>
      <c r="Y9" s="17"/>
      <c r="Z9" s="17"/>
      <c r="AA9" s="17"/>
      <c r="AB9" s="17"/>
      <c r="AC9" s="17"/>
      <c r="AD9" s="17"/>
      <c r="AE9" s="17"/>
      <c r="AF9" s="17"/>
      <c r="AG9" s="17"/>
    </row>
    <row r="10" spans="1:33" s="18" customFormat="1" ht="26.1" customHeight="1" thickBot="1" x14ac:dyDescent="0.25">
      <c r="A10" s="22">
        <v>2</v>
      </c>
      <c r="B10" s="12" t="s">
        <v>36</v>
      </c>
      <c r="C10" s="22">
        <v>49</v>
      </c>
      <c r="D10" s="46">
        <v>44520</v>
      </c>
      <c r="E10" s="20">
        <v>0.46736111111111112</v>
      </c>
      <c r="F10" s="46">
        <v>44525</v>
      </c>
      <c r="G10" s="49">
        <v>0.36805555555555558</v>
      </c>
      <c r="H10" s="48">
        <f>VLOOKUP($C10, Gola_selected_sites_WGS1984!$B$2:$H$117, 6, FALSE)</f>
        <v>7.7477451902134202</v>
      </c>
      <c r="I10" s="48">
        <f>VLOOKUP($C10, Gola_selected_sites_WGS1984!$B$2:$H$117, 7, FALSE)</f>
        <v>-10.816041648482001</v>
      </c>
      <c r="J10" s="22" t="s">
        <v>28</v>
      </c>
      <c r="K10" s="30">
        <v>0</v>
      </c>
      <c r="L10" s="30">
        <v>0</v>
      </c>
      <c r="M10" s="30">
        <v>1</v>
      </c>
      <c r="N10" s="30">
        <v>0</v>
      </c>
      <c r="O10" s="30">
        <v>0</v>
      </c>
      <c r="P10" s="30">
        <v>0</v>
      </c>
      <c r="Q10" s="22" t="s">
        <v>19</v>
      </c>
      <c r="R10" s="22" t="s">
        <v>19</v>
      </c>
      <c r="S10" s="22" t="s">
        <v>21</v>
      </c>
      <c r="T10" s="22" t="s">
        <v>19</v>
      </c>
      <c r="U10" s="58" t="s">
        <v>70</v>
      </c>
      <c r="V10" s="22" t="s">
        <v>71</v>
      </c>
      <c r="W10" s="22" t="s">
        <v>86</v>
      </c>
      <c r="X10" s="22" t="s">
        <v>189</v>
      </c>
      <c r="Y10" s="17"/>
      <c r="Z10" s="17"/>
      <c r="AA10" s="17"/>
      <c r="AB10" s="17"/>
      <c r="AC10" s="17"/>
      <c r="AD10" s="17"/>
      <c r="AE10" s="17"/>
      <c r="AF10" s="17"/>
      <c r="AG10" s="17"/>
    </row>
    <row r="11" spans="1:33" s="18" customFormat="1" ht="26.1" customHeight="1" thickBot="1" x14ac:dyDescent="0.25">
      <c r="A11" s="22">
        <v>3</v>
      </c>
      <c r="B11" s="12" t="s">
        <v>36</v>
      </c>
      <c r="C11" s="22">
        <v>47</v>
      </c>
      <c r="D11" s="46">
        <v>44520</v>
      </c>
      <c r="E11" s="20">
        <v>0.48472222222222222</v>
      </c>
      <c r="F11" s="46">
        <v>44525</v>
      </c>
      <c r="G11" s="49">
        <v>0.36458333333333331</v>
      </c>
      <c r="H11" s="48">
        <f>VLOOKUP($C11, Gola_selected_sites_WGS1984!$B$2:$H$117, 6, FALSE)</f>
        <v>7.74858447453148</v>
      </c>
      <c r="I11" s="48">
        <f>VLOOKUP($C11, Gola_selected_sites_WGS1984!$B$2:$H$117, 7, FALSE)</f>
        <v>-10.817128878304199</v>
      </c>
      <c r="J11" s="22" t="s">
        <v>28</v>
      </c>
      <c r="K11" s="30">
        <v>0</v>
      </c>
      <c r="L11" s="30">
        <v>0</v>
      </c>
      <c r="M11" s="30">
        <v>0.5</v>
      </c>
      <c r="N11" s="30">
        <v>0</v>
      </c>
      <c r="O11" s="30">
        <v>0.5</v>
      </c>
      <c r="P11" s="30">
        <v>0</v>
      </c>
      <c r="Q11" s="22" t="s">
        <v>19</v>
      </c>
      <c r="R11" s="22" t="s">
        <v>21</v>
      </c>
      <c r="S11" s="22" t="s">
        <v>19</v>
      </c>
      <c r="T11" s="22" t="s">
        <v>19</v>
      </c>
      <c r="U11" s="58" t="s">
        <v>72</v>
      </c>
      <c r="V11" s="22" t="s">
        <v>73</v>
      </c>
      <c r="W11" s="22" t="s">
        <v>86</v>
      </c>
      <c r="X11" s="22" t="s">
        <v>189</v>
      </c>
      <c r="Y11" s="17"/>
      <c r="Z11" s="17"/>
      <c r="AA11" s="17"/>
      <c r="AB11" s="17"/>
      <c r="AC11" s="17"/>
      <c r="AD11" s="17"/>
      <c r="AE11" s="17"/>
      <c r="AF11" s="17"/>
      <c r="AG11" s="17"/>
    </row>
    <row r="12" spans="1:33" s="60" customFormat="1" ht="26.1" customHeight="1" thickBot="1" x14ac:dyDescent="0.25">
      <c r="A12" s="22">
        <v>4</v>
      </c>
      <c r="B12" s="12" t="s">
        <v>36</v>
      </c>
      <c r="C12" s="31">
        <v>48</v>
      </c>
      <c r="D12" s="46">
        <v>44520</v>
      </c>
      <c r="E12" s="20">
        <v>0.5</v>
      </c>
      <c r="F12" s="46">
        <v>44525</v>
      </c>
      <c r="G12" s="49">
        <v>0.36805555555555558</v>
      </c>
      <c r="H12" s="48">
        <f>VLOOKUP($C12, Gola_selected_sites_WGS1984!$B$2:$H$117, 6, FALSE)</f>
        <v>7.74721338277008</v>
      </c>
      <c r="I12" s="48">
        <f>VLOOKUP($C12, Gola_selected_sites_WGS1984!$B$2:$H$117, 7, FALSE)</f>
        <v>-10.8178075420744</v>
      </c>
      <c r="J12" s="22" t="s">
        <v>28</v>
      </c>
      <c r="K12" s="30">
        <v>0</v>
      </c>
      <c r="L12" s="30">
        <v>0</v>
      </c>
      <c r="M12" s="30">
        <v>1</v>
      </c>
      <c r="N12" s="30">
        <v>0</v>
      </c>
      <c r="O12" s="30">
        <v>0</v>
      </c>
      <c r="P12" s="30">
        <v>0</v>
      </c>
      <c r="Q12" s="22" t="s">
        <v>19</v>
      </c>
      <c r="R12" s="22" t="s">
        <v>21</v>
      </c>
      <c r="S12" s="22" t="s">
        <v>19</v>
      </c>
      <c r="T12" s="22" t="s">
        <v>19</v>
      </c>
      <c r="U12" s="59" t="s">
        <v>74</v>
      </c>
      <c r="V12" s="22" t="s">
        <v>75</v>
      </c>
      <c r="W12" s="22" t="s">
        <v>86</v>
      </c>
      <c r="X12" s="22" t="s">
        <v>189</v>
      </c>
      <c r="Y12" s="17"/>
      <c r="Z12" s="17"/>
      <c r="AA12" s="17"/>
      <c r="AB12" s="17"/>
      <c r="AC12" s="17"/>
      <c r="AD12" s="17"/>
      <c r="AE12" s="17"/>
      <c r="AF12" s="17"/>
      <c r="AG12" s="17"/>
    </row>
    <row r="13" spans="1:33" s="17" customFormat="1" ht="26.1" customHeight="1" thickBot="1" x14ac:dyDescent="0.25">
      <c r="A13" s="22">
        <v>5</v>
      </c>
      <c r="B13" s="12" t="s">
        <v>36</v>
      </c>
      <c r="C13" s="22">
        <v>46</v>
      </c>
      <c r="D13" s="46">
        <v>44520</v>
      </c>
      <c r="E13" s="20">
        <v>0.52916666666666667</v>
      </c>
      <c r="F13" s="46">
        <v>44525</v>
      </c>
      <c r="G13" s="49">
        <v>0.3756944444444445</v>
      </c>
      <c r="H13" s="48">
        <f>VLOOKUP($C13, Gola_selected_sites_WGS1984!$B$2:$H$117, 6, FALSE)</f>
        <v>7.7444396025579696</v>
      </c>
      <c r="I13" s="48">
        <f>VLOOKUP($C13, Gola_selected_sites_WGS1984!$B$2:$H$117, 7, FALSE)</f>
        <v>-10.820867550865801</v>
      </c>
      <c r="J13" s="22" t="s">
        <v>28</v>
      </c>
      <c r="K13" s="30">
        <v>0</v>
      </c>
      <c r="L13" s="30">
        <v>0</v>
      </c>
      <c r="M13" s="30">
        <v>0.25</v>
      </c>
      <c r="N13" s="30">
        <v>0</v>
      </c>
      <c r="O13" s="30">
        <v>0.75</v>
      </c>
      <c r="P13" s="30">
        <v>0</v>
      </c>
      <c r="Q13" s="22" t="s">
        <v>19</v>
      </c>
      <c r="R13" s="22" t="s">
        <v>19</v>
      </c>
      <c r="S13" s="22" t="s">
        <v>19</v>
      </c>
      <c r="T13" s="22" t="s">
        <v>19</v>
      </c>
      <c r="U13" s="58" t="s">
        <v>76</v>
      </c>
      <c r="V13" s="22" t="s">
        <v>77</v>
      </c>
      <c r="W13" s="22" t="s">
        <v>86</v>
      </c>
      <c r="X13" s="22" t="s">
        <v>189</v>
      </c>
    </row>
    <row r="14" spans="1:33" s="17" customFormat="1" ht="26.1" customHeight="1" thickBot="1" x14ac:dyDescent="0.25">
      <c r="A14" s="22">
        <v>6</v>
      </c>
      <c r="B14" s="12" t="s">
        <v>36</v>
      </c>
      <c r="C14" s="22">
        <v>44</v>
      </c>
      <c r="D14" s="46">
        <v>44520</v>
      </c>
      <c r="E14" s="20">
        <v>0.54722222222222217</v>
      </c>
      <c r="F14" s="46">
        <v>44525</v>
      </c>
      <c r="G14" s="49">
        <v>0.38472222222222219</v>
      </c>
      <c r="H14" s="48">
        <f>VLOOKUP($C14, Gola_selected_sites_WGS1984!$B$2:$H$117, 6, FALSE)</f>
        <v>7.7433962064904502</v>
      </c>
      <c r="I14" s="48">
        <f>VLOOKUP($C14, Gola_selected_sites_WGS1984!$B$2:$H$117, 7, FALSE)</f>
        <v>-10.8229404924943</v>
      </c>
      <c r="J14" s="22" t="s">
        <v>37</v>
      </c>
      <c r="K14" s="30">
        <v>0</v>
      </c>
      <c r="L14" s="30">
        <v>0</v>
      </c>
      <c r="M14" s="30">
        <v>0</v>
      </c>
      <c r="N14" s="22" t="s">
        <v>24</v>
      </c>
      <c r="O14" s="30">
        <v>1</v>
      </c>
      <c r="P14" s="30">
        <v>0</v>
      </c>
      <c r="Q14" s="22" t="s">
        <v>19</v>
      </c>
      <c r="R14" s="22" t="s">
        <v>19</v>
      </c>
      <c r="S14" s="22" t="s">
        <v>19</v>
      </c>
      <c r="T14" s="22" t="s">
        <v>19</v>
      </c>
      <c r="U14" s="59" t="s">
        <v>78</v>
      </c>
      <c r="V14" s="22" t="s">
        <v>79</v>
      </c>
      <c r="W14" s="22" t="s">
        <v>86</v>
      </c>
      <c r="X14" s="22" t="s">
        <v>189</v>
      </c>
    </row>
    <row r="15" spans="1:33" s="17" customFormat="1" ht="26.1" customHeight="1" thickBot="1" x14ac:dyDescent="0.25">
      <c r="A15" s="22">
        <v>8</v>
      </c>
      <c r="B15" s="12" t="s">
        <v>36</v>
      </c>
      <c r="C15" s="22">
        <v>42</v>
      </c>
      <c r="D15" s="46">
        <v>44520</v>
      </c>
      <c r="E15" s="20">
        <v>0.62777777777777777</v>
      </c>
      <c r="F15" s="46">
        <v>44525</v>
      </c>
      <c r="G15" s="49">
        <v>0.3923611111111111</v>
      </c>
      <c r="H15" s="48">
        <f>VLOOKUP($C15, Gola_selected_sites_WGS1984!$B$2:$H$117, 6, FALSE)</f>
        <v>7.7392596693486597</v>
      </c>
      <c r="I15" s="48">
        <f>VLOOKUP($C15, Gola_selected_sites_WGS1984!$B$2:$H$117, 7, FALSE)</f>
        <v>-10.8138809149305</v>
      </c>
      <c r="J15" s="22" t="s">
        <v>37</v>
      </c>
      <c r="K15" s="30">
        <v>0</v>
      </c>
      <c r="L15" s="30">
        <v>0</v>
      </c>
      <c r="M15" s="30">
        <v>0</v>
      </c>
      <c r="N15" s="30" t="s">
        <v>24</v>
      </c>
      <c r="O15" s="30">
        <v>1</v>
      </c>
      <c r="P15" s="30">
        <v>0</v>
      </c>
      <c r="Q15" s="22" t="s">
        <v>19</v>
      </c>
      <c r="R15" s="22" t="s">
        <v>21</v>
      </c>
      <c r="S15" s="22" t="s">
        <v>21</v>
      </c>
      <c r="T15" s="22" t="s">
        <v>19</v>
      </c>
      <c r="U15" s="59" t="s">
        <v>81</v>
      </c>
      <c r="V15" s="22" t="s">
        <v>82</v>
      </c>
      <c r="W15" s="22" t="s">
        <v>86</v>
      </c>
      <c r="X15" s="22" t="s">
        <v>189</v>
      </c>
    </row>
    <row r="16" spans="1:33" s="17" customFormat="1" ht="26.1" customHeight="1" thickBot="1" x14ac:dyDescent="0.25">
      <c r="A16" s="22">
        <v>9</v>
      </c>
      <c r="B16" s="16" t="s">
        <v>23</v>
      </c>
      <c r="C16" s="22">
        <v>53</v>
      </c>
      <c r="D16" s="46">
        <v>44520</v>
      </c>
      <c r="E16" s="20">
        <v>0.43194444444444446</v>
      </c>
      <c r="F16" s="46">
        <v>44525</v>
      </c>
      <c r="G16" s="49">
        <v>0.46249999999999997</v>
      </c>
      <c r="H16" s="48">
        <f>VLOOKUP($C16, Gola_selected_sites_WGS1984!$B$2:$H$117, 6, FALSE)</f>
        <v>7.7651846924459802</v>
      </c>
      <c r="I16" s="48">
        <f>VLOOKUP($C16, Gola_selected_sites_WGS1984!$B$2:$H$117, 7, FALSE)</f>
        <v>-10.8241019897174</v>
      </c>
      <c r="J16" s="22" t="s">
        <v>43</v>
      </c>
      <c r="K16" s="22" t="s">
        <v>38</v>
      </c>
      <c r="L16" s="22" t="s">
        <v>32</v>
      </c>
      <c r="M16" s="30">
        <v>0</v>
      </c>
      <c r="N16" s="22" t="s">
        <v>24</v>
      </c>
      <c r="O16" s="30">
        <v>0</v>
      </c>
      <c r="P16" s="30">
        <v>0</v>
      </c>
      <c r="Q16" s="22" t="s">
        <v>19</v>
      </c>
      <c r="R16" s="22" t="s">
        <v>19</v>
      </c>
      <c r="S16" s="22" t="s">
        <v>21</v>
      </c>
      <c r="T16" s="22" t="s">
        <v>21</v>
      </c>
      <c r="U16" s="59" t="s">
        <v>83</v>
      </c>
      <c r="V16" s="22" t="s">
        <v>84</v>
      </c>
      <c r="W16" s="22" t="s">
        <v>87</v>
      </c>
      <c r="X16" s="22" t="s">
        <v>189</v>
      </c>
    </row>
    <row r="17" spans="1:24" s="17" customFormat="1" ht="26.1" customHeight="1" thickBot="1" x14ac:dyDescent="0.25">
      <c r="A17" s="22">
        <v>10</v>
      </c>
      <c r="B17" s="16" t="s">
        <v>23</v>
      </c>
      <c r="C17" s="22">
        <v>54</v>
      </c>
      <c r="D17" s="46">
        <v>44520</v>
      </c>
      <c r="E17" s="20">
        <v>0.44444444444444442</v>
      </c>
      <c r="F17" s="46">
        <v>44525</v>
      </c>
      <c r="G17" s="49">
        <v>0.45694444444444443</v>
      </c>
      <c r="H17" s="48">
        <f>VLOOKUP($C17, Gola_selected_sites_WGS1984!$B$2:$H$117, 6, FALSE)</f>
        <v>7.7650151725844596</v>
      </c>
      <c r="I17" s="48">
        <f>VLOOKUP($C17, Gola_selected_sites_WGS1984!$B$2:$H$117, 7, FALSE)</f>
        <v>-10.8230524625515</v>
      </c>
      <c r="J17" s="22" t="s">
        <v>43</v>
      </c>
      <c r="K17" s="22" t="s">
        <v>38</v>
      </c>
      <c r="L17" s="30">
        <v>0</v>
      </c>
      <c r="M17" s="22" t="s">
        <v>32</v>
      </c>
      <c r="N17" s="30">
        <v>0</v>
      </c>
      <c r="O17" s="22" t="s">
        <v>24</v>
      </c>
      <c r="P17" s="30">
        <v>0</v>
      </c>
      <c r="Q17" s="22" t="s">
        <v>19</v>
      </c>
      <c r="R17" s="22" t="s">
        <v>19</v>
      </c>
      <c r="S17" s="22" t="s">
        <v>21</v>
      </c>
      <c r="T17" s="22" t="s">
        <v>21</v>
      </c>
      <c r="U17" s="58" t="s">
        <v>88</v>
      </c>
      <c r="V17" s="22" t="s">
        <v>89</v>
      </c>
      <c r="W17" s="22" t="s">
        <v>86</v>
      </c>
      <c r="X17" s="22" t="s">
        <v>189</v>
      </c>
    </row>
    <row r="18" spans="1:24" s="17" customFormat="1" ht="26.1" customHeight="1" thickBot="1" x14ac:dyDescent="0.25">
      <c r="A18" s="22">
        <v>11</v>
      </c>
      <c r="B18" s="16" t="s">
        <v>23</v>
      </c>
      <c r="C18" s="22">
        <v>56</v>
      </c>
      <c r="D18" s="46">
        <v>44520</v>
      </c>
      <c r="E18" s="20">
        <v>0.4513888888888889</v>
      </c>
      <c r="F18" s="46">
        <v>44525</v>
      </c>
      <c r="G18" s="49">
        <v>0.45347222222222222</v>
      </c>
      <c r="H18" s="48">
        <f>VLOOKUP($C18, Gola_selected_sites_WGS1984!$B$2:$H$117, 6, FALSE)</f>
        <v>7.7644378712177602</v>
      </c>
      <c r="I18" s="48">
        <f>VLOOKUP($C18, Gola_selected_sites_WGS1984!$B$2:$H$117, 7, FALSE)</f>
        <v>-10.822094806229501</v>
      </c>
      <c r="J18" s="22" t="s">
        <v>43</v>
      </c>
      <c r="K18" s="30">
        <v>0</v>
      </c>
      <c r="L18" s="30">
        <v>0</v>
      </c>
      <c r="M18" s="22" t="s">
        <v>32</v>
      </c>
      <c r="N18" s="30">
        <v>0</v>
      </c>
      <c r="O18" s="22" t="s">
        <v>24</v>
      </c>
      <c r="P18" s="30">
        <v>0</v>
      </c>
      <c r="Q18" s="22" t="s">
        <v>19</v>
      </c>
      <c r="R18" s="22" t="s">
        <v>19</v>
      </c>
      <c r="S18" s="22" t="s">
        <v>19</v>
      </c>
      <c r="T18" s="22" t="s">
        <v>19</v>
      </c>
      <c r="U18" s="59" t="s">
        <v>90</v>
      </c>
      <c r="V18" s="22" t="s">
        <v>94</v>
      </c>
      <c r="W18" s="22" t="s">
        <v>86</v>
      </c>
      <c r="X18" s="22" t="s">
        <v>189</v>
      </c>
    </row>
    <row r="19" spans="1:24" s="17" customFormat="1" ht="26.1" customHeight="1" thickBot="1" x14ac:dyDescent="0.25">
      <c r="A19" s="22">
        <v>12</v>
      </c>
      <c r="B19" s="16" t="s">
        <v>23</v>
      </c>
      <c r="C19" s="22">
        <v>55</v>
      </c>
      <c r="D19" s="46">
        <v>44520</v>
      </c>
      <c r="E19" s="20">
        <v>0.46249999999999997</v>
      </c>
      <c r="F19" s="46">
        <v>44525</v>
      </c>
      <c r="G19" s="49">
        <v>0.44861111111111113</v>
      </c>
      <c r="H19" s="48">
        <f>VLOOKUP($C19, Gola_selected_sites_WGS1984!$B$2:$H$117, 6, FALSE)</f>
        <v>7.7635165811030804</v>
      </c>
      <c r="I19" s="48">
        <f>VLOOKUP($C19, Gola_selected_sites_WGS1984!$B$2:$H$117, 7, FALSE)</f>
        <v>-10.8221404763602</v>
      </c>
      <c r="J19" s="22" t="s">
        <v>43</v>
      </c>
      <c r="K19" s="30">
        <v>0</v>
      </c>
      <c r="L19" s="30">
        <v>0</v>
      </c>
      <c r="M19" s="30">
        <v>0</v>
      </c>
      <c r="N19" s="29" t="s">
        <v>38</v>
      </c>
      <c r="O19" s="22" t="s">
        <v>38</v>
      </c>
      <c r="P19" s="30">
        <v>0</v>
      </c>
      <c r="Q19" s="22" t="s">
        <v>19</v>
      </c>
      <c r="R19" s="22" t="s">
        <v>21</v>
      </c>
      <c r="S19" s="22" t="s">
        <v>21</v>
      </c>
      <c r="T19" s="22" t="s">
        <v>19</v>
      </c>
      <c r="U19" s="59" t="s">
        <v>93</v>
      </c>
      <c r="V19" s="22" t="s">
        <v>91</v>
      </c>
      <c r="W19" s="22" t="s">
        <v>92</v>
      </c>
      <c r="X19" s="22" t="s">
        <v>189</v>
      </c>
    </row>
    <row r="20" spans="1:24" s="17" customFormat="1" ht="26.1" customHeight="1" thickBot="1" x14ac:dyDescent="0.25">
      <c r="A20" s="22">
        <v>13</v>
      </c>
      <c r="B20" s="16" t="s">
        <v>23</v>
      </c>
      <c r="C20" s="22">
        <v>57</v>
      </c>
      <c r="D20" s="46">
        <v>44520</v>
      </c>
      <c r="E20" s="20">
        <v>0.51736111111111105</v>
      </c>
      <c r="F20" s="46">
        <v>44525</v>
      </c>
      <c r="G20" s="49">
        <v>0.41180555555555554</v>
      </c>
      <c r="H20" s="48">
        <f>VLOOKUP($C20, Gola_selected_sites_WGS1984!$B$2:$H$117, 6, FALSE)</f>
        <v>7.7584057769117001</v>
      </c>
      <c r="I20" s="48">
        <f>VLOOKUP($C20, Gola_selected_sites_WGS1984!$B$2:$H$117, 7, FALSE)</f>
        <v>-10.8315792465285</v>
      </c>
      <c r="J20" s="22" t="s">
        <v>43</v>
      </c>
      <c r="K20" s="30">
        <v>0</v>
      </c>
      <c r="L20" s="30">
        <v>0</v>
      </c>
      <c r="M20" s="30">
        <v>0</v>
      </c>
      <c r="N20" s="22" t="s">
        <v>24</v>
      </c>
      <c r="O20" s="22" t="s">
        <v>32</v>
      </c>
      <c r="P20" s="30">
        <v>0</v>
      </c>
      <c r="Q20" s="22" t="s">
        <v>19</v>
      </c>
      <c r="R20" s="22" t="s">
        <v>19</v>
      </c>
      <c r="S20" s="22" t="s">
        <v>19</v>
      </c>
      <c r="T20" s="22" t="s">
        <v>21</v>
      </c>
      <c r="U20" s="59" t="s">
        <v>95</v>
      </c>
      <c r="V20" s="22" t="s">
        <v>96</v>
      </c>
      <c r="W20" s="22" t="s">
        <v>97</v>
      </c>
      <c r="X20" s="22" t="s">
        <v>189</v>
      </c>
    </row>
    <row r="21" spans="1:24" s="17" customFormat="1" ht="26.1" customHeight="1" thickBot="1" x14ac:dyDescent="0.25">
      <c r="A21" s="22">
        <v>15</v>
      </c>
      <c r="B21" s="16" t="s">
        <v>23</v>
      </c>
      <c r="C21" s="22">
        <v>60</v>
      </c>
      <c r="D21" s="46">
        <v>44520</v>
      </c>
      <c r="E21" s="20">
        <v>0.54513888888888895</v>
      </c>
      <c r="F21" s="46">
        <v>44525</v>
      </c>
      <c r="G21" s="49">
        <v>0.3972222222222222</v>
      </c>
      <c r="H21" s="48">
        <f>VLOOKUP($C21, Gola_selected_sites_WGS1984!$B$2:$H$117, 6, FALSE)</f>
        <v>7.7610774201497703</v>
      </c>
      <c r="I21" s="48">
        <f>VLOOKUP($C21, Gola_selected_sites_WGS1984!$B$2:$H$117, 7, FALSE)</f>
        <v>-10.835699860106001</v>
      </c>
      <c r="J21" s="22" t="s">
        <v>43</v>
      </c>
      <c r="K21" s="30">
        <v>0</v>
      </c>
      <c r="L21" s="30">
        <v>0</v>
      </c>
      <c r="M21" s="22" t="s">
        <v>32</v>
      </c>
      <c r="N21" s="30">
        <v>0</v>
      </c>
      <c r="O21" s="22" t="s">
        <v>38</v>
      </c>
      <c r="P21" s="30">
        <v>0</v>
      </c>
      <c r="Q21" s="22" t="s">
        <v>19</v>
      </c>
      <c r="R21" s="22" t="s">
        <v>19</v>
      </c>
      <c r="S21" s="22" t="s">
        <v>19</v>
      </c>
      <c r="T21" s="22" t="s">
        <v>21</v>
      </c>
      <c r="U21" s="59" t="s">
        <v>99</v>
      </c>
      <c r="V21" s="22" t="s">
        <v>100</v>
      </c>
      <c r="W21" s="22" t="s">
        <v>86</v>
      </c>
      <c r="X21" s="22" t="s">
        <v>189</v>
      </c>
    </row>
    <row r="22" spans="1:24" s="17" customFormat="1" ht="26.1" customHeight="1" thickBot="1" x14ac:dyDescent="0.25">
      <c r="A22" s="22">
        <v>16</v>
      </c>
      <c r="B22" s="16" t="s">
        <v>23</v>
      </c>
      <c r="C22" s="22">
        <v>59</v>
      </c>
      <c r="D22" s="46">
        <v>44520</v>
      </c>
      <c r="E22" s="20">
        <v>0.56458333333333333</v>
      </c>
      <c r="F22" s="46">
        <v>44525</v>
      </c>
      <c r="G22" s="49">
        <v>0.42291666666666666</v>
      </c>
      <c r="H22" s="48">
        <f>VLOOKUP($C22, Gola_selected_sites_WGS1984!$B$2:$H$117, 6, FALSE)</f>
        <v>7.7632507864761404</v>
      </c>
      <c r="I22" s="48">
        <f>VLOOKUP($C22, Gola_selected_sites_WGS1984!$B$2:$H$117, 7, FALSE)</f>
        <v>-10.8316164820659</v>
      </c>
      <c r="J22" s="22" t="s">
        <v>28</v>
      </c>
      <c r="K22" s="30">
        <v>0</v>
      </c>
      <c r="L22" s="30">
        <v>0</v>
      </c>
      <c r="M22" s="22" t="s">
        <v>101</v>
      </c>
      <c r="N22" s="30">
        <v>0</v>
      </c>
      <c r="O22" s="22" t="s">
        <v>38</v>
      </c>
      <c r="P22" s="30">
        <v>0</v>
      </c>
      <c r="Q22" s="22" t="s">
        <v>19</v>
      </c>
      <c r="R22" s="22" t="s">
        <v>19</v>
      </c>
      <c r="S22" s="22" t="s">
        <v>19</v>
      </c>
      <c r="T22" s="22" t="s">
        <v>19</v>
      </c>
      <c r="U22" s="59" t="s">
        <v>102</v>
      </c>
      <c r="V22" s="22" t="s">
        <v>103</v>
      </c>
      <c r="W22" s="22" t="s">
        <v>86</v>
      </c>
      <c r="X22" s="22" t="s">
        <v>189</v>
      </c>
    </row>
    <row r="23" spans="1:24" s="17" customFormat="1" ht="26.1" customHeight="1" thickBot="1" x14ac:dyDescent="0.25">
      <c r="A23" s="22">
        <v>17</v>
      </c>
      <c r="B23" s="16" t="s">
        <v>36</v>
      </c>
      <c r="C23" s="22">
        <v>51</v>
      </c>
      <c r="D23" s="46">
        <v>44521</v>
      </c>
      <c r="E23" s="20">
        <v>0.39305555555555555</v>
      </c>
      <c r="F23" s="46">
        <v>44526</v>
      </c>
      <c r="G23" s="49">
        <v>0.31736111111111115</v>
      </c>
      <c r="H23" s="48">
        <f>VLOOKUP($C23, Gola_selected_sites_WGS1984!$B$2:$H$117, 6, FALSE)</f>
        <v>7.7509600918655801</v>
      </c>
      <c r="I23" s="48">
        <f>VLOOKUP($C23, Gola_selected_sites_WGS1984!$B$2:$H$117, 7, FALSE)</f>
        <v>-10.804850957369</v>
      </c>
      <c r="J23" s="22" t="s">
        <v>28</v>
      </c>
      <c r="K23" s="30">
        <v>0</v>
      </c>
      <c r="L23" s="30">
        <v>0</v>
      </c>
      <c r="M23" s="30">
        <v>0.8</v>
      </c>
      <c r="N23" s="30">
        <v>0</v>
      </c>
      <c r="O23" s="30">
        <v>0.2</v>
      </c>
      <c r="P23" s="30">
        <v>0</v>
      </c>
      <c r="Q23" s="22" t="s">
        <v>19</v>
      </c>
      <c r="R23" s="22" t="s">
        <v>21</v>
      </c>
      <c r="S23" s="22" t="s">
        <v>21</v>
      </c>
      <c r="T23" s="22" t="s">
        <v>19</v>
      </c>
      <c r="U23" s="59" t="s">
        <v>68</v>
      </c>
      <c r="V23" s="22" t="s">
        <v>104</v>
      </c>
      <c r="W23" s="22" t="s">
        <v>86</v>
      </c>
      <c r="X23" s="22" t="s">
        <v>189</v>
      </c>
    </row>
    <row r="24" spans="1:24" s="17" customFormat="1" ht="26.1" customHeight="1" thickBot="1" x14ac:dyDescent="0.25">
      <c r="A24" s="22">
        <v>18</v>
      </c>
      <c r="B24" s="16" t="s">
        <v>36</v>
      </c>
      <c r="C24" s="22">
        <v>52</v>
      </c>
      <c r="D24" s="46">
        <v>44521</v>
      </c>
      <c r="E24" s="20">
        <v>0.41041666666666665</v>
      </c>
      <c r="F24" s="46">
        <v>44526</v>
      </c>
      <c r="G24" s="49">
        <v>0.32291666666666669</v>
      </c>
      <c r="H24" s="48">
        <f>VLOOKUP($C24, Gola_selected_sites_WGS1984!$B$2:$H$117, 6, FALSE)</f>
        <v>7.7502006599359401</v>
      </c>
      <c r="I24" s="48">
        <f>VLOOKUP($C24, Gola_selected_sites_WGS1984!$B$2:$H$117, 7, FALSE)</f>
        <v>-10.8066203853934</v>
      </c>
      <c r="J24" s="22" t="s">
        <v>28</v>
      </c>
      <c r="K24" s="30">
        <v>0</v>
      </c>
      <c r="L24" s="30">
        <v>0</v>
      </c>
      <c r="M24" s="30">
        <v>0.8</v>
      </c>
      <c r="N24" s="30">
        <v>0</v>
      </c>
      <c r="O24" s="30">
        <v>0.2</v>
      </c>
      <c r="P24" s="30">
        <v>0</v>
      </c>
      <c r="Q24" s="22" t="s">
        <v>19</v>
      </c>
      <c r="R24" s="22" t="s">
        <v>21</v>
      </c>
      <c r="S24" s="22" t="s">
        <v>20</v>
      </c>
      <c r="T24" s="22" t="s">
        <v>19</v>
      </c>
      <c r="U24" s="59" t="s">
        <v>105</v>
      </c>
      <c r="V24" s="22" t="s">
        <v>106</v>
      </c>
      <c r="W24" s="22" t="s">
        <v>86</v>
      </c>
      <c r="X24" s="22" t="s">
        <v>189</v>
      </c>
    </row>
    <row r="25" spans="1:24" s="17" customFormat="1" ht="26.1" customHeight="1" thickBot="1" x14ac:dyDescent="0.25">
      <c r="A25" s="22">
        <v>20</v>
      </c>
      <c r="B25" s="16" t="s">
        <v>36</v>
      </c>
      <c r="C25" s="22">
        <v>40</v>
      </c>
      <c r="D25" s="46">
        <v>44521</v>
      </c>
      <c r="E25" s="20">
        <v>0.45833333333333331</v>
      </c>
      <c r="F25" s="46">
        <v>44526</v>
      </c>
      <c r="G25" s="49">
        <v>0.33333333333333331</v>
      </c>
      <c r="H25" s="48">
        <f>VLOOKUP($C25, Gola_selected_sites_WGS1984!$B$2:$H$117, 6, FALSE)</f>
        <v>7.7547003257178204</v>
      </c>
      <c r="I25" s="48">
        <f>VLOOKUP($C25, Gola_selected_sites_WGS1984!$B$2:$H$117, 7, FALSE)</f>
        <v>-10.8029802375021</v>
      </c>
      <c r="J25" s="22" t="s">
        <v>28</v>
      </c>
      <c r="K25" s="30">
        <v>0</v>
      </c>
      <c r="L25" s="30">
        <v>0</v>
      </c>
      <c r="M25" s="30">
        <v>0.9</v>
      </c>
      <c r="N25" s="30">
        <v>0</v>
      </c>
      <c r="O25" s="30">
        <v>0.1</v>
      </c>
      <c r="P25" s="30">
        <v>0</v>
      </c>
      <c r="Q25" s="22" t="s">
        <v>19</v>
      </c>
      <c r="R25" s="22" t="s">
        <v>20</v>
      </c>
      <c r="S25" s="22" t="s">
        <v>19</v>
      </c>
      <c r="T25" s="22" t="s">
        <v>19</v>
      </c>
      <c r="U25" s="59" t="s">
        <v>68</v>
      </c>
      <c r="V25" s="22" t="s">
        <v>107</v>
      </c>
      <c r="W25" s="22" t="s">
        <v>86</v>
      </c>
      <c r="X25" s="22" t="s">
        <v>189</v>
      </c>
    </row>
    <row r="26" spans="1:24" s="17" customFormat="1" ht="26.1" customHeight="1" thickBot="1" x14ac:dyDescent="0.25">
      <c r="A26" s="22">
        <v>24</v>
      </c>
      <c r="B26" s="16" t="s">
        <v>23</v>
      </c>
      <c r="C26" s="22">
        <v>64</v>
      </c>
      <c r="D26" s="46">
        <v>44521</v>
      </c>
      <c r="E26" s="20">
        <v>0.4465277777777778</v>
      </c>
      <c r="F26" s="46">
        <v>44526</v>
      </c>
      <c r="G26" s="49">
        <v>0.33333333333333331</v>
      </c>
      <c r="H26" s="48">
        <f>VLOOKUP($C26, Gola_selected_sites_WGS1984!$B$2:$H$117, 6, FALSE)</f>
        <v>7.7570005755824196</v>
      </c>
      <c r="I26" s="48">
        <f>VLOOKUP($C26, Gola_selected_sites_WGS1984!$B$2:$H$117, 7, FALSE)</f>
        <v>-10.842067378144</v>
      </c>
      <c r="J26" s="22" t="s">
        <v>28</v>
      </c>
      <c r="K26" s="30">
        <v>0</v>
      </c>
      <c r="L26" s="30">
        <v>0</v>
      </c>
      <c r="M26" s="30">
        <v>0</v>
      </c>
      <c r="N26" s="22" t="s">
        <v>24</v>
      </c>
      <c r="O26" s="22" t="s">
        <v>32</v>
      </c>
      <c r="P26" s="30">
        <v>0</v>
      </c>
      <c r="Q26" s="22" t="s">
        <v>19</v>
      </c>
      <c r="R26" s="22" t="s">
        <v>19</v>
      </c>
      <c r="S26" s="22" t="s">
        <v>19</v>
      </c>
      <c r="T26" s="22" t="s">
        <v>21</v>
      </c>
      <c r="U26" s="59" t="s">
        <v>191</v>
      </c>
      <c r="V26" s="22" t="s">
        <v>111</v>
      </c>
      <c r="W26" s="22" t="s">
        <v>112</v>
      </c>
      <c r="X26" s="22" t="s">
        <v>189</v>
      </c>
    </row>
    <row r="27" spans="1:24" s="17" customFormat="1" ht="26.1" customHeight="1" thickBot="1" x14ac:dyDescent="0.25">
      <c r="A27" s="22">
        <v>25</v>
      </c>
      <c r="B27" s="16" t="s">
        <v>23</v>
      </c>
      <c r="C27" s="22">
        <v>62</v>
      </c>
      <c r="D27" s="46">
        <v>44521</v>
      </c>
      <c r="E27" s="20">
        <v>0.46249999999999997</v>
      </c>
      <c r="F27" s="46">
        <v>44526</v>
      </c>
      <c r="G27" s="49">
        <v>0.33333333333333331</v>
      </c>
      <c r="H27" s="48">
        <f>VLOOKUP($C27, Gola_selected_sites_WGS1984!$B$2:$H$117, 6, FALSE)</f>
        <v>7.7549829484202801</v>
      </c>
      <c r="I27" s="48">
        <f>VLOOKUP($C27, Gola_selected_sites_WGS1984!$B$2:$H$117, 7, FALSE)</f>
        <v>-10.8421449738481</v>
      </c>
      <c r="J27" s="22" t="s">
        <v>28</v>
      </c>
      <c r="K27" s="30">
        <v>0</v>
      </c>
      <c r="L27" s="30">
        <v>0</v>
      </c>
      <c r="M27" s="30">
        <v>0</v>
      </c>
      <c r="N27" s="22" t="s">
        <v>24</v>
      </c>
      <c r="O27" s="22" t="s">
        <v>32</v>
      </c>
      <c r="P27" s="30">
        <v>0</v>
      </c>
      <c r="Q27" s="22" t="s">
        <v>19</v>
      </c>
      <c r="R27" s="22" t="s">
        <v>19</v>
      </c>
      <c r="S27" s="22" t="s">
        <v>19</v>
      </c>
      <c r="T27" s="22" t="s">
        <v>19</v>
      </c>
      <c r="U27" s="59" t="s">
        <v>192</v>
      </c>
      <c r="V27" s="22" t="s">
        <v>113</v>
      </c>
      <c r="W27" s="22" t="s">
        <v>86</v>
      </c>
      <c r="X27" s="22" t="s">
        <v>189</v>
      </c>
    </row>
    <row r="28" spans="1:24" s="17" customFormat="1" ht="26.1" customHeight="1" thickBot="1" x14ac:dyDescent="0.25">
      <c r="A28" s="22">
        <v>26</v>
      </c>
      <c r="B28" s="16" t="s">
        <v>23</v>
      </c>
      <c r="C28" s="22">
        <v>63</v>
      </c>
      <c r="D28" s="46">
        <v>44521</v>
      </c>
      <c r="E28" s="20">
        <v>0.48749999999999999</v>
      </c>
      <c r="F28" s="46">
        <v>44526</v>
      </c>
      <c r="G28" s="49">
        <v>0.33333333333333331</v>
      </c>
      <c r="H28" s="48">
        <f>VLOOKUP($C28, Gola_selected_sites_WGS1984!$B$2:$H$117, 6, FALSE)</f>
        <v>7.7509669195211099</v>
      </c>
      <c r="I28" s="48">
        <f>VLOOKUP($C28, Gola_selected_sites_WGS1984!$B$2:$H$117, 7, FALSE)</f>
        <v>-10.8431790929393</v>
      </c>
      <c r="J28" s="29" t="s">
        <v>43</v>
      </c>
      <c r="K28" s="30">
        <v>0</v>
      </c>
      <c r="L28" s="30">
        <v>0</v>
      </c>
      <c r="M28" s="30">
        <v>0</v>
      </c>
      <c r="N28" s="22" t="s">
        <v>24</v>
      </c>
      <c r="O28" s="22" t="s">
        <v>32</v>
      </c>
      <c r="P28" s="30">
        <v>0</v>
      </c>
      <c r="Q28" s="22" t="s">
        <v>19</v>
      </c>
      <c r="R28" s="22" t="s">
        <v>19</v>
      </c>
      <c r="S28" s="22" t="s">
        <v>19</v>
      </c>
      <c r="T28" s="22" t="s">
        <v>21</v>
      </c>
      <c r="U28" s="59" t="s">
        <v>193</v>
      </c>
      <c r="V28" s="22" t="s">
        <v>114</v>
      </c>
      <c r="W28" s="22" t="s">
        <v>115</v>
      </c>
      <c r="X28" s="22" t="s">
        <v>189</v>
      </c>
    </row>
    <row r="29" spans="1:24" s="10" customFormat="1" ht="26.1" customHeight="1" thickBot="1" x14ac:dyDescent="0.25">
      <c r="A29" s="22">
        <v>27</v>
      </c>
      <c r="B29" s="16" t="s">
        <v>23</v>
      </c>
      <c r="C29" s="22">
        <v>65</v>
      </c>
      <c r="D29" s="46">
        <v>44521</v>
      </c>
      <c r="E29" s="20">
        <v>0.50138888888888888</v>
      </c>
      <c r="F29" s="46">
        <v>44526</v>
      </c>
      <c r="G29" s="49">
        <v>0.33333333333333331</v>
      </c>
      <c r="H29" s="48">
        <f>VLOOKUP($C29, Gola_selected_sites_WGS1984!$B$2:$H$117, 6, FALSE)</f>
        <v>7.7502286771162003</v>
      </c>
      <c r="I29" s="48">
        <f>VLOOKUP($C29, Gola_selected_sites_WGS1984!$B$2:$H$117, 7, FALSE)</f>
        <v>-10.843513290806101</v>
      </c>
      <c r="J29" s="29" t="s">
        <v>43</v>
      </c>
      <c r="K29" s="30">
        <v>0</v>
      </c>
      <c r="L29" s="30">
        <v>0</v>
      </c>
      <c r="M29" s="30">
        <v>0</v>
      </c>
      <c r="N29" s="22" t="s">
        <v>24</v>
      </c>
      <c r="O29" s="22" t="s">
        <v>32</v>
      </c>
      <c r="P29" s="30">
        <v>0</v>
      </c>
      <c r="Q29" s="22" t="s">
        <v>19</v>
      </c>
      <c r="R29" s="22" t="s">
        <v>19</v>
      </c>
      <c r="S29" s="22" t="s">
        <v>19</v>
      </c>
      <c r="T29" s="22" t="s">
        <v>19</v>
      </c>
      <c r="U29" s="59" t="s">
        <v>192</v>
      </c>
      <c r="V29" s="22" t="s">
        <v>86</v>
      </c>
      <c r="W29" s="22" t="s">
        <v>86</v>
      </c>
      <c r="X29" s="22" t="s">
        <v>189</v>
      </c>
    </row>
    <row r="30" spans="1:24" s="10" customFormat="1" ht="26.1" customHeight="1" thickBot="1" x14ac:dyDescent="0.25">
      <c r="A30" s="22"/>
      <c r="B30" s="9"/>
      <c r="C30" s="63"/>
      <c r="D30" s="67"/>
      <c r="E30" s="21"/>
      <c r="F30" s="68"/>
      <c r="G30" s="68"/>
      <c r="H30" s="28"/>
      <c r="I30" s="28"/>
      <c r="J30" s="63"/>
      <c r="K30" s="23"/>
      <c r="L30" s="23"/>
      <c r="M30" s="40"/>
      <c r="N30" s="23"/>
      <c r="O30" s="23"/>
      <c r="P30" s="23"/>
      <c r="Q30" s="23"/>
      <c r="R30" s="23"/>
      <c r="S30" s="23"/>
      <c r="T30" s="23"/>
      <c r="U30" s="26"/>
      <c r="V30" s="23"/>
      <c r="W30" s="23"/>
      <c r="X30" s="23"/>
    </row>
    <row r="31" spans="1:24" s="10" customFormat="1" ht="26.1" customHeight="1" thickBot="1" x14ac:dyDescent="0.25">
      <c r="A31" s="22"/>
      <c r="B31" s="9"/>
      <c r="C31" s="63"/>
      <c r="D31" s="67"/>
      <c r="E31" s="21"/>
      <c r="F31" s="68"/>
      <c r="G31" s="68"/>
      <c r="H31" s="28"/>
      <c r="I31" s="28"/>
      <c r="J31" s="63"/>
      <c r="K31" s="23"/>
      <c r="L31" s="23"/>
      <c r="M31" s="23"/>
      <c r="N31" s="23"/>
      <c r="O31" s="23"/>
      <c r="P31" s="23"/>
      <c r="Q31" s="23"/>
      <c r="R31" s="23"/>
      <c r="S31" s="23"/>
      <c r="T31" s="23"/>
      <c r="U31" s="26"/>
      <c r="V31" s="23"/>
      <c r="W31" s="23"/>
      <c r="X31" s="23"/>
    </row>
    <row r="32" spans="1:24" s="10" customFormat="1" ht="26.1" customHeight="1" thickBot="1" x14ac:dyDescent="0.25">
      <c r="A32" s="22"/>
      <c r="B32" s="9"/>
      <c r="C32" s="63"/>
      <c r="D32" s="67"/>
      <c r="E32" s="21"/>
      <c r="F32" s="68"/>
      <c r="G32" s="68"/>
      <c r="H32" s="28"/>
      <c r="I32" s="28"/>
      <c r="J32" s="63"/>
      <c r="K32" s="23"/>
      <c r="L32" s="23"/>
      <c r="M32" s="23"/>
      <c r="N32" s="23"/>
      <c r="O32" s="23"/>
      <c r="P32" s="23"/>
      <c r="Q32" s="23"/>
      <c r="R32" s="23"/>
      <c r="S32" s="23"/>
      <c r="T32" s="23"/>
      <c r="U32" s="26"/>
      <c r="V32" s="23"/>
      <c r="W32" s="23"/>
      <c r="X32" s="23"/>
    </row>
    <row r="33" spans="1:24" s="10" customFormat="1" ht="26.1" customHeight="1" thickBot="1" x14ac:dyDescent="0.25">
      <c r="A33" s="22"/>
      <c r="B33" s="9"/>
      <c r="C33" s="63"/>
      <c r="D33" s="67"/>
      <c r="E33" s="21"/>
      <c r="F33" s="68"/>
      <c r="G33" s="68"/>
      <c r="H33" s="28"/>
      <c r="I33" s="28"/>
      <c r="J33" s="63"/>
      <c r="K33" s="23"/>
      <c r="L33" s="23"/>
      <c r="M33" s="23"/>
      <c r="N33" s="23"/>
      <c r="O33" s="23"/>
      <c r="P33" s="23"/>
      <c r="Q33" s="23"/>
      <c r="R33" s="23"/>
      <c r="S33" s="23"/>
      <c r="T33" s="23"/>
      <c r="U33" s="26"/>
      <c r="V33" s="23"/>
      <c r="W33" s="23"/>
      <c r="X33" s="23"/>
    </row>
    <row r="34" spans="1:24" s="10" customFormat="1" ht="26.1" customHeight="1" thickBot="1" x14ac:dyDescent="0.25">
      <c r="A34" s="22"/>
      <c r="B34" s="9"/>
      <c r="C34" s="63"/>
      <c r="D34" s="67"/>
      <c r="E34" s="21"/>
      <c r="F34" s="68"/>
      <c r="G34" s="68"/>
      <c r="H34" s="28"/>
      <c r="I34" s="28"/>
      <c r="J34" s="63"/>
      <c r="K34" s="23"/>
      <c r="L34" s="23"/>
      <c r="M34" s="23"/>
      <c r="N34" s="23"/>
      <c r="O34" s="23"/>
      <c r="P34" s="23"/>
      <c r="Q34" s="23"/>
      <c r="R34" s="23"/>
      <c r="S34" s="23"/>
      <c r="T34" s="23"/>
      <c r="U34" s="26"/>
      <c r="V34" s="23"/>
      <c r="W34" s="23"/>
      <c r="X34" s="23"/>
    </row>
    <row r="35" spans="1:24" s="10" customFormat="1" ht="26.1" customHeight="1" thickBot="1" x14ac:dyDescent="0.25">
      <c r="A35" s="22"/>
      <c r="B35" s="9"/>
      <c r="C35" s="63"/>
      <c r="D35" s="67"/>
      <c r="E35" s="21"/>
      <c r="F35" s="68"/>
      <c r="G35" s="68"/>
      <c r="H35" s="28"/>
      <c r="I35" s="28"/>
      <c r="J35" s="63"/>
      <c r="K35" s="23"/>
      <c r="L35" s="23"/>
      <c r="M35" s="23"/>
      <c r="N35" s="23"/>
      <c r="O35" s="23"/>
      <c r="P35" s="23"/>
      <c r="Q35" s="23"/>
      <c r="R35" s="23"/>
      <c r="S35" s="23"/>
      <c r="T35" s="23"/>
      <c r="U35" s="26"/>
      <c r="V35" s="23"/>
      <c r="W35" s="23"/>
      <c r="X35" s="23"/>
    </row>
    <row r="36" spans="1:24" s="10" customFormat="1" ht="26.1" customHeight="1" thickBot="1" x14ac:dyDescent="0.25">
      <c r="A36" s="22"/>
      <c r="B36" s="9"/>
      <c r="C36" s="63"/>
      <c r="D36" s="67"/>
      <c r="E36" s="21"/>
      <c r="F36" s="68"/>
      <c r="G36" s="68"/>
      <c r="H36" s="28"/>
      <c r="I36" s="28"/>
      <c r="J36" s="63"/>
      <c r="K36" s="23"/>
      <c r="L36" s="23"/>
      <c r="M36" s="23"/>
      <c r="N36" s="23"/>
      <c r="O36" s="40"/>
      <c r="P36" s="23"/>
      <c r="Q36" s="23"/>
      <c r="R36" s="23"/>
      <c r="S36" s="23"/>
      <c r="T36" s="23"/>
      <c r="U36" s="26"/>
      <c r="V36" s="23"/>
      <c r="W36" s="23"/>
      <c r="X36" s="23"/>
    </row>
    <row r="37" spans="1:24" s="10" customFormat="1" ht="26.1" customHeight="1" thickBot="1" x14ac:dyDescent="0.25">
      <c r="A37" s="22"/>
      <c r="B37" s="9"/>
      <c r="C37" s="63"/>
      <c r="D37" s="67"/>
      <c r="E37" s="21"/>
      <c r="F37" s="68"/>
      <c r="G37" s="68"/>
      <c r="H37" s="28"/>
      <c r="I37" s="28"/>
      <c r="J37" s="63"/>
      <c r="K37" s="23"/>
      <c r="L37" s="23"/>
      <c r="M37" s="23"/>
      <c r="N37" s="23"/>
      <c r="O37" s="23"/>
      <c r="P37" s="23"/>
      <c r="Q37" s="23"/>
      <c r="R37" s="23"/>
      <c r="S37" s="23"/>
      <c r="T37" s="23"/>
      <c r="U37" s="26"/>
      <c r="V37" s="23"/>
      <c r="W37" s="23"/>
      <c r="X37" s="23"/>
    </row>
    <row r="38" spans="1:24" s="10" customFormat="1" ht="26.1" customHeight="1" thickBot="1" x14ac:dyDescent="0.25">
      <c r="A38" s="22"/>
      <c r="B38" s="9"/>
      <c r="C38" s="63"/>
      <c r="D38" s="67"/>
      <c r="E38" s="21"/>
      <c r="F38" s="68"/>
      <c r="G38" s="68"/>
      <c r="H38" s="28"/>
      <c r="I38" s="28"/>
      <c r="J38" s="63"/>
      <c r="K38" s="23"/>
      <c r="L38" s="23"/>
      <c r="M38" s="23"/>
      <c r="N38" s="23"/>
      <c r="O38" s="23"/>
      <c r="P38" s="23"/>
      <c r="Q38" s="23"/>
      <c r="R38" s="23"/>
      <c r="S38" s="23"/>
      <c r="T38" s="23"/>
      <c r="U38" s="26"/>
      <c r="V38" s="23"/>
      <c r="W38" s="23"/>
      <c r="X38" s="23"/>
    </row>
    <row r="39" spans="1:24" s="10" customFormat="1" ht="26.1" customHeight="1" thickBot="1" x14ac:dyDescent="0.25">
      <c r="A39" s="22"/>
      <c r="B39" s="9"/>
      <c r="C39" s="63"/>
      <c r="D39" s="67"/>
      <c r="E39" s="21"/>
      <c r="F39" s="68"/>
      <c r="G39" s="68"/>
      <c r="H39" s="28"/>
      <c r="I39" s="28"/>
      <c r="J39" s="63"/>
      <c r="K39" s="23"/>
      <c r="L39" s="23"/>
      <c r="M39" s="23"/>
      <c r="N39" s="23"/>
      <c r="O39" s="23"/>
      <c r="P39" s="23"/>
      <c r="Q39" s="23"/>
      <c r="R39" s="23"/>
      <c r="S39" s="23"/>
      <c r="T39" s="23"/>
      <c r="U39" s="26"/>
      <c r="V39" s="23"/>
      <c r="W39" s="23"/>
      <c r="X39" s="23"/>
    </row>
    <row r="40" spans="1:24" s="10" customFormat="1" ht="26.1" customHeight="1" thickBot="1" x14ac:dyDescent="0.25">
      <c r="A40" s="22"/>
      <c r="B40" s="9"/>
      <c r="C40" s="63"/>
      <c r="D40" s="68"/>
      <c r="E40" s="21"/>
      <c r="F40" s="68"/>
      <c r="G40" s="68"/>
      <c r="H40" s="28"/>
      <c r="I40" s="28"/>
      <c r="J40" s="63"/>
      <c r="K40" s="23"/>
      <c r="L40" s="23"/>
      <c r="M40" s="23"/>
      <c r="N40" s="23"/>
      <c r="O40" s="23"/>
      <c r="P40" s="23"/>
      <c r="Q40" s="23"/>
      <c r="R40" s="23"/>
      <c r="S40" s="23"/>
      <c r="T40" s="23"/>
      <c r="U40" s="26"/>
      <c r="V40" s="23"/>
      <c r="W40" s="23"/>
      <c r="X40" s="23"/>
    </row>
    <row r="41" spans="1:24" s="10" customFormat="1" ht="26.1" customHeight="1" thickBot="1" x14ac:dyDescent="0.25">
      <c r="A41" s="22"/>
      <c r="B41" s="9"/>
      <c r="C41" s="63"/>
      <c r="D41" s="68"/>
      <c r="E41" s="21"/>
      <c r="F41" s="68"/>
      <c r="G41" s="68"/>
      <c r="H41" s="28"/>
      <c r="I41" s="28"/>
      <c r="J41" s="63"/>
      <c r="K41" s="23"/>
      <c r="L41" s="23"/>
      <c r="M41" s="23"/>
      <c r="N41" s="23"/>
      <c r="O41" s="23"/>
      <c r="P41" s="23"/>
      <c r="Q41" s="23"/>
      <c r="R41" s="23"/>
      <c r="S41" s="23"/>
      <c r="T41" s="23"/>
      <c r="U41" s="26"/>
      <c r="V41" s="23"/>
      <c r="W41" s="23"/>
      <c r="X41" s="23"/>
    </row>
    <row r="42" spans="1:24" s="10" customFormat="1" ht="26.1" customHeight="1" thickBot="1" x14ac:dyDescent="0.25">
      <c r="A42" s="22"/>
      <c r="B42" s="9"/>
      <c r="C42" s="63"/>
      <c r="D42" s="68"/>
      <c r="E42" s="21"/>
      <c r="F42" s="68"/>
      <c r="G42" s="68"/>
      <c r="H42" s="28"/>
      <c r="I42" s="28"/>
      <c r="J42" s="63"/>
      <c r="K42" s="23"/>
      <c r="L42" s="23"/>
      <c r="M42" s="23"/>
      <c r="N42" s="23"/>
      <c r="O42" s="23"/>
      <c r="P42" s="23"/>
      <c r="Q42" s="23"/>
      <c r="R42" s="23"/>
      <c r="S42" s="23"/>
      <c r="T42" s="23"/>
      <c r="U42" s="26"/>
      <c r="V42" s="23"/>
      <c r="W42" s="23"/>
      <c r="X42" s="23"/>
    </row>
    <row r="43" spans="1:24" s="10" customFormat="1" ht="26.1" customHeight="1" thickBot="1" x14ac:dyDescent="0.25">
      <c r="A43" s="22"/>
      <c r="B43" s="9"/>
      <c r="C43" s="63"/>
      <c r="D43" s="68"/>
      <c r="E43" s="21"/>
      <c r="F43" s="68"/>
      <c r="G43" s="68"/>
      <c r="H43" s="28"/>
      <c r="I43" s="28"/>
      <c r="J43" s="63"/>
      <c r="K43" s="23"/>
      <c r="L43" s="23"/>
      <c r="M43" s="23"/>
      <c r="N43" s="23"/>
      <c r="O43" s="23"/>
      <c r="P43" s="23"/>
      <c r="Q43" s="23"/>
      <c r="R43" s="23"/>
      <c r="S43" s="23"/>
      <c r="T43" s="23"/>
      <c r="U43" s="26"/>
      <c r="V43" s="23"/>
      <c r="W43" s="23"/>
      <c r="X43" s="23"/>
    </row>
    <row r="44" spans="1:24" s="10" customFormat="1" ht="26.1" customHeight="1" thickBot="1" x14ac:dyDescent="0.3">
      <c r="A44" s="22"/>
      <c r="B44" s="9"/>
      <c r="C44" s="63"/>
      <c r="D44" s="68"/>
      <c r="E44" s="21"/>
      <c r="F44" s="68"/>
      <c r="G44" s="68"/>
      <c r="H44" s="28"/>
      <c r="I44" s="28"/>
      <c r="J44" s="63"/>
      <c r="K44" s="23"/>
      <c r="L44" s="23"/>
      <c r="M44" s="23"/>
      <c r="N44" s="23"/>
      <c r="O44" s="23"/>
      <c r="P44" s="23"/>
      <c r="Q44" s="23"/>
      <c r="R44" s="23"/>
      <c r="S44" s="23"/>
      <c r="T44" s="23"/>
      <c r="U44" s="26"/>
      <c r="V44" s="23"/>
      <c r="W44" s="23"/>
      <c r="X44" s="1"/>
    </row>
    <row r="45" spans="1:24" s="10" customFormat="1" ht="26.1" customHeight="1" thickBot="1" x14ac:dyDescent="0.3">
      <c r="A45" s="22"/>
      <c r="B45" s="9"/>
      <c r="C45" s="63"/>
      <c r="D45" s="68"/>
      <c r="E45" s="21"/>
      <c r="F45" s="68"/>
      <c r="G45" s="68"/>
      <c r="H45" s="28"/>
      <c r="I45" s="28"/>
      <c r="J45" s="63"/>
      <c r="K45" s="23"/>
      <c r="L45" s="23"/>
      <c r="M45" s="23"/>
      <c r="N45" s="23"/>
      <c r="O45" s="23"/>
      <c r="P45" s="23"/>
      <c r="Q45" s="23"/>
      <c r="R45" s="23"/>
      <c r="S45" s="23"/>
      <c r="T45" s="23"/>
      <c r="U45" s="26"/>
      <c r="V45" s="23"/>
      <c r="W45" s="23"/>
      <c r="X45" s="1"/>
    </row>
    <row r="46" spans="1:24" s="10" customFormat="1" ht="26.1" customHeight="1" thickBot="1" x14ac:dyDescent="0.3">
      <c r="A46" s="22"/>
      <c r="B46" s="9"/>
      <c r="C46" s="63"/>
      <c r="D46" s="68"/>
      <c r="E46" s="21"/>
      <c r="F46" s="68"/>
      <c r="G46" s="68"/>
      <c r="H46" s="28"/>
      <c r="I46" s="28"/>
      <c r="J46" s="63"/>
      <c r="K46" s="23"/>
      <c r="L46" s="23"/>
      <c r="M46" s="23"/>
      <c r="N46" s="23"/>
      <c r="O46" s="23"/>
      <c r="P46" s="23"/>
      <c r="Q46" s="23"/>
      <c r="R46" s="23"/>
      <c r="S46" s="23"/>
      <c r="T46" s="23"/>
      <c r="U46" s="26"/>
      <c r="V46" s="23"/>
      <c r="W46" s="23"/>
      <c r="X46" s="1"/>
    </row>
    <row r="47" spans="1:24" s="10" customFormat="1" ht="26.1" customHeight="1" thickBot="1" x14ac:dyDescent="0.3">
      <c r="A47" s="22"/>
      <c r="B47" s="9"/>
      <c r="C47" s="63"/>
      <c r="D47" s="68"/>
      <c r="E47" s="21"/>
      <c r="F47" s="68"/>
      <c r="G47" s="68"/>
      <c r="H47" s="28"/>
      <c r="I47" s="28"/>
      <c r="J47" s="63"/>
      <c r="K47" s="23"/>
      <c r="L47" s="23"/>
      <c r="M47" s="23"/>
      <c r="N47" s="23"/>
      <c r="O47" s="23"/>
      <c r="P47" s="23"/>
      <c r="Q47" s="23"/>
      <c r="R47" s="23"/>
      <c r="S47" s="23"/>
      <c r="T47" s="23"/>
      <c r="U47" s="26"/>
      <c r="V47" s="23"/>
      <c r="W47" s="23"/>
      <c r="X47" s="1"/>
    </row>
  </sheetData>
  <autoFilter ref="A1:X29" xr:uid="{5E313201-FB69-7A49-B17F-FB6E5FE5586A}">
    <sortState xmlns:xlrd2="http://schemas.microsoft.com/office/spreadsheetml/2017/richdata2" ref="A2:X29">
      <sortCondition ref="H1:H29"/>
    </sortState>
  </autoFilter>
  <pageMargins left="0.7" right="0.5" top="1.7916666666666667" bottom="0.75" header="0.3" footer="0.3"/>
  <pageSetup paperSize="9" orientation="landscape" horizontalDpi="0" verticalDpi="0"/>
  <headerFooter>
    <oddHeader>&amp;L&amp;"Calibri (Body),Regular"&amp;10Gola Malaise traps, &amp;F
&amp;C&amp;"System Font,Regular"&amp;8&amp;K000000CanopyH
&lt;1 m
1-2 m
2-5 m
5-10 m
10-20 m
20-30 m
30-40 m
&gt;40 m&amp;R&amp;"Calibri (Body),Regular"&amp;9All fields with %
 0% absent 
&lt;5%
 5-20%
20-40%
40-60%
&gt;60%</oddHeader>
    <oddFooter xml:space="preserve">&amp;C&amp;P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53083-759C-714D-83C4-5472675EA94F}">
  <dimension ref="A1:AG22"/>
  <sheetViews>
    <sheetView zoomScale="120" zoomScaleNormal="120" workbookViewId="0">
      <selection activeCell="H22" sqref="H22"/>
    </sheetView>
  </sheetViews>
  <sheetFormatPr defaultColWidth="10.85546875" defaultRowHeight="26.1" customHeight="1" x14ac:dyDescent="0.25"/>
  <cols>
    <col min="1" max="1" width="4.140625" style="24" customWidth="1"/>
    <col min="2" max="2" width="7" style="1" customWidth="1"/>
    <col min="3" max="3" width="5.85546875" style="65" customWidth="1"/>
    <col min="4" max="4" width="9.140625" style="69" customWidth="1"/>
    <col min="5" max="5" width="9.140625" style="1" customWidth="1"/>
    <col min="6" max="7" width="9.140625" style="69" customWidth="1"/>
    <col min="8" max="9" width="10" style="1" bestFit="1" customWidth="1"/>
    <col min="10" max="10" width="10.42578125" style="64" bestFit="1" customWidth="1"/>
    <col min="11" max="11" width="6.7109375" style="1" customWidth="1"/>
    <col min="12" max="20" width="5.28515625" style="1" customWidth="1"/>
    <col min="21" max="21" width="22.85546875" style="11" customWidth="1"/>
    <col min="22" max="24" width="9.140625" style="1" customWidth="1"/>
    <col min="25" max="33" width="10.85546875" style="2"/>
    <col min="34" max="16384" width="10.85546875" style="1"/>
  </cols>
  <sheetData>
    <row r="1" spans="1:33" s="3" customFormat="1" ht="35.1" customHeight="1" thickBot="1" x14ac:dyDescent="0.3">
      <c r="A1" s="4" t="s">
        <v>27</v>
      </c>
      <c r="B1" s="4" t="s">
        <v>62</v>
      </c>
      <c r="C1" s="55" t="s">
        <v>268</v>
      </c>
      <c r="D1" s="66" t="s">
        <v>8</v>
      </c>
      <c r="E1" s="19" t="s">
        <v>9</v>
      </c>
      <c r="F1" s="6" t="s">
        <v>10</v>
      </c>
      <c r="G1" s="6" t="s">
        <v>11</v>
      </c>
      <c r="H1" s="19" t="s">
        <v>232</v>
      </c>
      <c r="I1" s="19" t="s">
        <v>233</v>
      </c>
      <c r="J1" s="6" t="s">
        <v>1</v>
      </c>
      <c r="K1" s="6" t="s">
        <v>2</v>
      </c>
      <c r="L1" s="6" t="s">
        <v>3</v>
      </c>
      <c r="M1" s="6" t="s">
        <v>4</v>
      </c>
      <c r="N1" s="6" t="s">
        <v>5</v>
      </c>
      <c r="O1" s="6" t="s">
        <v>6</v>
      </c>
      <c r="P1" s="6" t="s">
        <v>12</v>
      </c>
      <c r="Q1" s="6" t="s">
        <v>13</v>
      </c>
      <c r="R1" s="6" t="s">
        <v>14</v>
      </c>
      <c r="S1" s="6" t="s">
        <v>15</v>
      </c>
      <c r="T1" s="6" t="s">
        <v>16</v>
      </c>
      <c r="U1" s="7" t="s">
        <v>0</v>
      </c>
      <c r="V1" s="6" t="s">
        <v>66</v>
      </c>
      <c r="W1" s="6" t="s">
        <v>85</v>
      </c>
      <c r="X1" s="6" t="s">
        <v>188</v>
      </c>
      <c r="Y1" s="8"/>
      <c r="Z1" s="8"/>
      <c r="AA1" s="8"/>
      <c r="AB1" s="8"/>
      <c r="AC1" s="8"/>
      <c r="AD1" s="8"/>
      <c r="AE1" s="8"/>
      <c r="AF1" s="8"/>
      <c r="AG1" s="8"/>
    </row>
    <row r="2" spans="1:33" s="15" customFormat="1" ht="26.1" customHeight="1" thickBot="1" x14ac:dyDescent="0.25">
      <c r="A2" s="22">
        <v>1</v>
      </c>
      <c r="B2" s="12" t="s">
        <v>36</v>
      </c>
      <c r="C2" s="22">
        <v>28</v>
      </c>
      <c r="D2" s="46">
        <v>44547</v>
      </c>
      <c r="E2" s="20">
        <v>0.39374999999999999</v>
      </c>
      <c r="F2" s="46">
        <v>44552</v>
      </c>
      <c r="G2" s="49">
        <v>0.40972222222222227</v>
      </c>
      <c r="H2" s="48">
        <f>VLOOKUP($C2, Gola_selected_sites_WGS1984!$B$2:$H$117, 6, FALSE)</f>
        <v>7.7908992157971104</v>
      </c>
      <c r="I2" s="48">
        <f>VLOOKUP($C2, Gola_selected_sites_WGS1984!$B$2:$H$117, 7, FALSE)</f>
        <v>-10.778160563285899</v>
      </c>
      <c r="J2" s="22" t="s">
        <v>28</v>
      </c>
      <c r="K2" s="30">
        <v>0</v>
      </c>
      <c r="L2" s="30">
        <v>0</v>
      </c>
      <c r="M2" s="30">
        <v>1</v>
      </c>
      <c r="N2" s="30">
        <v>0</v>
      </c>
      <c r="O2" s="30">
        <v>0</v>
      </c>
      <c r="P2" s="30">
        <v>0</v>
      </c>
      <c r="Q2" s="22" t="s">
        <v>19</v>
      </c>
      <c r="R2" s="22" t="s">
        <v>19</v>
      </c>
      <c r="S2" s="22" t="s">
        <v>19</v>
      </c>
      <c r="T2" s="22" t="s">
        <v>19</v>
      </c>
      <c r="U2" s="58" t="s">
        <v>68</v>
      </c>
      <c r="V2" s="22" t="s">
        <v>67</v>
      </c>
      <c r="W2" s="22" t="s">
        <v>86</v>
      </c>
      <c r="X2" s="22" t="s">
        <v>189</v>
      </c>
      <c r="Y2" s="14"/>
      <c r="Z2" s="14"/>
      <c r="AA2" s="14"/>
      <c r="AB2" s="14"/>
      <c r="AC2" s="14"/>
      <c r="AD2" s="14"/>
      <c r="AE2" s="14"/>
      <c r="AF2" s="14"/>
      <c r="AG2" s="14"/>
    </row>
    <row r="3" spans="1:33" s="15" customFormat="1" ht="26.1" customHeight="1" thickBot="1" x14ac:dyDescent="0.25">
      <c r="A3" s="22">
        <v>2</v>
      </c>
      <c r="B3" s="12" t="s">
        <v>36</v>
      </c>
      <c r="C3" s="22">
        <v>27</v>
      </c>
      <c r="D3" s="46">
        <v>44547</v>
      </c>
      <c r="E3" s="20">
        <v>0.41041666666666665</v>
      </c>
      <c r="F3" s="46">
        <v>44552</v>
      </c>
      <c r="G3" s="49">
        <v>0.3979166666666667</v>
      </c>
      <c r="H3" s="48">
        <f>VLOOKUP($C3, Gola_selected_sites_WGS1984!$B$2:$H$117, 6, FALSE)</f>
        <v>7.7886210545696297</v>
      </c>
      <c r="I3" s="48">
        <f>VLOOKUP($C3, Gola_selected_sites_WGS1984!$B$2:$H$117, 7, FALSE)</f>
        <v>-10.7820268425791</v>
      </c>
      <c r="J3" s="22" t="s">
        <v>28</v>
      </c>
      <c r="K3" s="30">
        <v>0</v>
      </c>
      <c r="L3" s="30">
        <v>0</v>
      </c>
      <c r="M3" s="30">
        <v>1</v>
      </c>
      <c r="N3" s="30">
        <v>0</v>
      </c>
      <c r="O3" s="30">
        <v>0</v>
      </c>
      <c r="P3" s="30">
        <v>0</v>
      </c>
      <c r="Q3" s="22" t="s">
        <v>19</v>
      </c>
      <c r="R3" s="22" t="s">
        <v>20</v>
      </c>
      <c r="S3" s="22" t="s">
        <v>19</v>
      </c>
      <c r="T3" s="22" t="s">
        <v>19</v>
      </c>
      <c r="U3" s="58" t="s">
        <v>68</v>
      </c>
      <c r="V3" s="22" t="s">
        <v>84</v>
      </c>
      <c r="W3" s="22" t="s">
        <v>86</v>
      </c>
      <c r="X3" s="22" t="s">
        <v>189</v>
      </c>
      <c r="Y3" s="14"/>
      <c r="Z3" s="14"/>
      <c r="AA3" s="14"/>
      <c r="AB3" s="14"/>
      <c r="AC3" s="14"/>
      <c r="AD3" s="14"/>
      <c r="AE3" s="14"/>
      <c r="AF3" s="14"/>
      <c r="AG3" s="14"/>
    </row>
    <row r="4" spans="1:33" s="15" customFormat="1" ht="26.1" customHeight="1" thickBot="1" x14ac:dyDescent="0.25">
      <c r="A4" s="22">
        <v>3</v>
      </c>
      <c r="B4" s="12" t="s">
        <v>36</v>
      </c>
      <c r="C4" s="22">
        <v>25</v>
      </c>
      <c r="D4" s="46">
        <v>44547</v>
      </c>
      <c r="E4" s="20">
        <v>0.43888888888888888</v>
      </c>
      <c r="F4" s="46">
        <v>44552</v>
      </c>
      <c r="G4" s="49">
        <v>0.38541666666666669</v>
      </c>
      <c r="H4" s="48">
        <f>VLOOKUP($C4, Gola_selected_sites_WGS1984!$B$2:$H$117, 6, FALSE)</f>
        <v>7.7868866453760903</v>
      </c>
      <c r="I4" s="48">
        <f>VLOOKUP($C4, Gola_selected_sites_WGS1984!$B$2:$H$117, 7, FALSE)</f>
        <v>-10.788375231512401</v>
      </c>
      <c r="J4" s="22" t="s">
        <v>28</v>
      </c>
      <c r="K4" s="30">
        <v>0</v>
      </c>
      <c r="L4" s="30">
        <v>0</v>
      </c>
      <c r="M4" s="30">
        <v>1</v>
      </c>
      <c r="N4" s="30">
        <v>0</v>
      </c>
      <c r="O4" s="30">
        <v>0</v>
      </c>
      <c r="P4" s="30">
        <v>0</v>
      </c>
      <c r="Q4" s="22" t="s">
        <v>19</v>
      </c>
      <c r="R4" s="22" t="s">
        <v>19</v>
      </c>
      <c r="S4" s="22" t="s">
        <v>20</v>
      </c>
      <c r="T4" s="22" t="s">
        <v>19</v>
      </c>
      <c r="U4" s="58" t="s">
        <v>68</v>
      </c>
      <c r="V4" s="22" t="s">
        <v>79</v>
      </c>
      <c r="W4" s="22" t="s">
        <v>86</v>
      </c>
      <c r="X4" s="22" t="s">
        <v>189</v>
      </c>
      <c r="Y4" s="14"/>
      <c r="Z4" s="14"/>
      <c r="AA4" s="14"/>
      <c r="AB4" s="14"/>
      <c r="AC4" s="14"/>
      <c r="AD4" s="14"/>
      <c r="AE4" s="14"/>
      <c r="AF4" s="14"/>
      <c r="AG4" s="14"/>
    </row>
    <row r="5" spans="1:33" s="15" customFormat="1" ht="26.1" customHeight="1" thickBot="1" x14ac:dyDescent="0.25">
      <c r="A5" s="22">
        <v>4</v>
      </c>
      <c r="B5" s="12" t="s">
        <v>36</v>
      </c>
      <c r="C5" s="31">
        <v>26</v>
      </c>
      <c r="D5" s="46">
        <v>44547</v>
      </c>
      <c r="E5" s="20">
        <v>0.4548611111111111</v>
      </c>
      <c r="F5" s="46">
        <v>44552</v>
      </c>
      <c r="G5" s="49">
        <v>0.37847222222222227</v>
      </c>
      <c r="H5" s="48">
        <f>VLOOKUP($C5, Gola_selected_sites_WGS1984!$B$2:$H$117, 6, FALSE)</f>
        <v>7.7890380061330502</v>
      </c>
      <c r="I5" s="48">
        <f>VLOOKUP($C5, Gola_selected_sites_WGS1984!$B$2:$H$117, 7, FALSE)</f>
        <v>-10.7872411180866</v>
      </c>
      <c r="J5" s="22" t="s">
        <v>37</v>
      </c>
      <c r="K5" s="30">
        <v>0</v>
      </c>
      <c r="L5" s="30">
        <v>0</v>
      </c>
      <c r="M5" s="30">
        <v>0.7</v>
      </c>
      <c r="N5" s="22" t="s">
        <v>38</v>
      </c>
      <c r="O5" s="30">
        <v>0.3</v>
      </c>
      <c r="P5" s="30">
        <v>0</v>
      </c>
      <c r="Q5" s="22" t="s">
        <v>19</v>
      </c>
      <c r="R5" s="22" t="s">
        <v>19</v>
      </c>
      <c r="S5" s="22" t="s">
        <v>19</v>
      </c>
      <c r="T5" s="22" t="s">
        <v>19</v>
      </c>
      <c r="U5" s="59" t="s">
        <v>130</v>
      </c>
      <c r="V5" s="22" t="s">
        <v>107</v>
      </c>
      <c r="W5" s="22" t="s">
        <v>86</v>
      </c>
      <c r="X5" s="22" t="s">
        <v>189</v>
      </c>
      <c r="Y5" s="14"/>
      <c r="Z5" s="14"/>
      <c r="AA5" s="14"/>
      <c r="AB5" s="14"/>
      <c r="AC5" s="14"/>
      <c r="AD5" s="14"/>
      <c r="AE5" s="14"/>
      <c r="AF5" s="14"/>
      <c r="AG5" s="14"/>
    </row>
    <row r="6" spans="1:33" s="18" customFormat="1" ht="26.1" customHeight="1" thickBot="1" x14ac:dyDescent="0.25">
      <c r="A6" s="22">
        <v>5</v>
      </c>
      <c r="B6" s="12" t="s">
        <v>36</v>
      </c>
      <c r="C6" s="22">
        <v>32</v>
      </c>
      <c r="D6" s="46">
        <v>44547</v>
      </c>
      <c r="E6" s="20">
        <v>0.47500000000000003</v>
      </c>
      <c r="F6" s="46">
        <v>44552</v>
      </c>
      <c r="G6" s="49">
        <v>0.36458333333333331</v>
      </c>
      <c r="H6" s="48">
        <f>VLOOKUP($C6, Gola_selected_sites_WGS1984!$B$2:$H$117, 6, FALSE)</f>
        <v>7.7865641541846298</v>
      </c>
      <c r="I6" s="48">
        <f>VLOOKUP($C6, Gola_selected_sites_WGS1984!$B$2:$H$117, 7, FALSE)</f>
        <v>-10.7951262222387</v>
      </c>
      <c r="J6" s="22" t="s">
        <v>37</v>
      </c>
      <c r="K6" s="30">
        <v>0</v>
      </c>
      <c r="L6" s="30">
        <v>0</v>
      </c>
      <c r="M6" s="30">
        <v>0</v>
      </c>
      <c r="N6" s="22" t="s">
        <v>24</v>
      </c>
      <c r="O6" s="30">
        <v>1</v>
      </c>
      <c r="P6" s="30">
        <v>0</v>
      </c>
      <c r="Q6" s="22" t="s">
        <v>19</v>
      </c>
      <c r="R6" s="22" t="s">
        <v>19</v>
      </c>
      <c r="S6" s="22" t="s">
        <v>19</v>
      </c>
      <c r="T6" s="22" t="s">
        <v>19</v>
      </c>
      <c r="U6" s="58" t="s">
        <v>81</v>
      </c>
      <c r="V6" s="22" t="s">
        <v>96</v>
      </c>
      <c r="W6" s="22" t="s">
        <v>86</v>
      </c>
      <c r="X6" s="22" t="s">
        <v>189</v>
      </c>
      <c r="Y6" s="17"/>
      <c r="Z6" s="17"/>
      <c r="AA6" s="17"/>
      <c r="AB6" s="17"/>
      <c r="AC6" s="17"/>
      <c r="AD6" s="17"/>
      <c r="AE6" s="17"/>
      <c r="AF6" s="17"/>
      <c r="AG6" s="17"/>
    </row>
    <row r="7" spans="1:33" s="18" customFormat="1" ht="26.1" customHeight="1" thickBot="1" x14ac:dyDescent="0.25">
      <c r="A7" s="22">
        <v>6</v>
      </c>
      <c r="B7" s="12" t="s">
        <v>36</v>
      </c>
      <c r="C7" s="22">
        <v>31</v>
      </c>
      <c r="D7" s="46">
        <v>44547</v>
      </c>
      <c r="E7" s="20">
        <v>0.48819444444444443</v>
      </c>
      <c r="F7" s="46">
        <v>44552</v>
      </c>
      <c r="G7" s="49">
        <v>0.35416666666666669</v>
      </c>
      <c r="H7" s="48">
        <f>VLOOKUP($C7, Gola_selected_sites_WGS1984!$B$2:$H$117, 6, FALSE)</f>
        <v>7.78626622027575</v>
      </c>
      <c r="I7" s="48">
        <f>VLOOKUP($C7, Gola_selected_sites_WGS1984!$B$2:$H$117, 7, FALSE)</f>
        <v>-10.7964190781039</v>
      </c>
      <c r="J7" s="22" t="s">
        <v>43</v>
      </c>
      <c r="K7" s="30">
        <v>0</v>
      </c>
      <c r="L7" s="30">
        <v>0</v>
      </c>
      <c r="M7" s="30">
        <v>0</v>
      </c>
      <c r="N7" s="22" t="s">
        <v>24</v>
      </c>
      <c r="O7" s="30">
        <v>1</v>
      </c>
      <c r="P7" s="30">
        <v>0</v>
      </c>
      <c r="Q7" s="22" t="s">
        <v>19</v>
      </c>
      <c r="R7" s="22" t="s">
        <v>19</v>
      </c>
      <c r="S7" s="22" t="s">
        <v>19</v>
      </c>
      <c r="T7" s="22" t="s">
        <v>19</v>
      </c>
      <c r="U7" s="58" t="s">
        <v>81</v>
      </c>
      <c r="V7" s="22" t="s">
        <v>103</v>
      </c>
      <c r="W7" s="22" t="s">
        <v>86</v>
      </c>
      <c r="X7" s="22" t="s">
        <v>189</v>
      </c>
      <c r="Y7" s="17"/>
      <c r="Z7" s="17"/>
      <c r="AA7" s="17"/>
      <c r="AB7" s="17"/>
      <c r="AC7" s="17"/>
      <c r="AD7" s="17"/>
      <c r="AE7" s="17"/>
      <c r="AF7" s="17"/>
      <c r="AG7" s="17"/>
    </row>
    <row r="8" spans="1:33" s="18" customFormat="1" ht="26.1" customHeight="1" thickBot="1" x14ac:dyDescent="0.25">
      <c r="A8" s="22">
        <v>13</v>
      </c>
      <c r="B8" s="12" t="s">
        <v>36</v>
      </c>
      <c r="C8" s="22">
        <v>22</v>
      </c>
      <c r="D8" s="46">
        <v>44548</v>
      </c>
      <c r="E8" s="20">
        <v>0.50763888888888886</v>
      </c>
      <c r="F8" s="46">
        <v>44553</v>
      </c>
      <c r="G8" s="49">
        <v>0.34027777777777773</v>
      </c>
      <c r="H8" s="48">
        <f>VLOOKUP($C8, Gola_selected_sites_WGS1984!$B$2:$H$117, 6, FALSE)</f>
        <v>7.7942907592472901</v>
      </c>
      <c r="I8" s="48">
        <f>VLOOKUP($C8, Gola_selected_sites_WGS1984!$B$2:$H$117, 7, FALSE)</f>
        <v>-10.750517715816899</v>
      </c>
      <c r="J8" s="22" t="s">
        <v>37</v>
      </c>
      <c r="K8" s="30">
        <v>0</v>
      </c>
      <c r="L8" s="30">
        <v>0</v>
      </c>
      <c r="M8" s="30">
        <v>0</v>
      </c>
      <c r="N8" s="22" t="s">
        <v>24</v>
      </c>
      <c r="O8" s="30">
        <v>1</v>
      </c>
      <c r="P8" s="30">
        <v>0</v>
      </c>
      <c r="Q8" s="22" t="s">
        <v>19</v>
      </c>
      <c r="R8" s="22" t="s">
        <v>19</v>
      </c>
      <c r="S8" s="22" t="s">
        <v>20</v>
      </c>
      <c r="T8" s="22" t="s">
        <v>19</v>
      </c>
      <c r="U8" s="59" t="s">
        <v>81</v>
      </c>
      <c r="V8" s="22" t="s">
        <v>104</v>
      </c>
      <c r="W8" s="22" t="s">
        <v>86</v>
      </c>
      <c r="X8" s="22" t="s">
        <v>189</v>
      </c>
      <c r="Y8" s="17"/>
      <c r="Z8" s="17"/>
      <c r="AA8" s="17"/>
      <c r="AB8" s="17"/>
      <c r="AC8" s="17"/>
      <c r="AD8" s="17"/>
      <c r="AE8" s="17"/>
      <c r="AF8" s="17"/>
      <c r="AG8" s="17"/>
    </row>
    <row r="9" spans="1:33" s="18" customFormat="1" ht="26.1" customHeight="1" thickBot="1" x14ac:dyDescent="0.25">
      <c r="A9" s="22">
        <v>14</v>
      </c>
      <c r="B9" s="12" t="s">
        <v>44</v>
      </c>
      <c r="C9" s="22">
        <v>34</v>
      </c>
      <c r="D9" s="46">
        <v>44547</v>
      </c>
      <c r="E9" s="20">
        <v>0.6</v>
      </c>
      <c r="F9" s="46">
        <v>44552</v>
      </c>
      <c r="G9" s="49">
        <v>0.3923611111111111</v>
      </c>
      <c r="H9" s="48">
        <f>VLOOKUP($C9, Gola_selected_sites_WGS1984!$B$2:$H$117, 6, FALSE)</f>
        <v>7.7986118222333598</v>
      </c>
      <c r="I9" s="48">
        <f>VLOOKUP($C9, Gola_selected_sites_WGS1984!$B$2:$H$117, 7, FALSE)</f>
        <v>-10.782473743939899</v>
      </c>
      <c r="J9" s="22" t="s">
        <v>52</v>
      </c>
      <c r="K9" s="30">
        <v>0</v>
      </c>
      <c r="L9" s="30">
        <v>0</v>
      </c>
      <c r="M9" s="30">
        <v>1</v>
      </c>
      <c r="N9" s="30">
        <v>0</v>
      </c>
      <c r="O9" s="30">
        <v>0</v>
      </c>
      <c r="P9" s="30">
        <v>0</v>
      </c>
      <c r="Q9" s="22" t="s">
        <v>19</v>
      </c>
      <c r="R9" s="22" t="s">
        <v>19</v>
      </c>
      <c r="S9" s="22" t="s">
        <v>19</v>
      </c>
      <c r="T9" s="22" t="s">
        <v>19</v>
      </c>
      <c r="U9" s="58" t="s">
        <v>137</v>
      </c>
      <c r="V9" s="22" t="s">
        <v>86</v>
      </c>
      <c r="W9" s="22" t="s">
        <v>86</v>
      </c>
      <c r="X9" s="22" t="s">
        <v>189</v>
      </c>
      <c r="Y9" s="17"/>
      <c r="Z9" s="17"/>
      <c r="AA9" s="17"/>
      <c r="AB9" s="17"/>
      <c r="AC9" s="17"/>
      <c r="AD9" s="17"/>
      <c r="AE9" s="17"/>
      <c r="AF9" s="17"/>
      <c r="AG9" s="17"/>
    </row>
    <row r="10" spans="1:33" s="18" customFormat="1" ht="26.1" customHeight="1" thickBot="1" x14ac:dyDescent="0.25">
      <c r="A10" s="22">
        <v>15</v>
      </c>
      <c r="B10" s="12" t="s">
        <v>44</v>
      </c>
      <c r="C10" s="22">
        <v>33</v>
      </c>
      <c r="D10" s="46">
        <v>44547</v>
      </c>
      <c r="E10" s="20">
        <v>0.61111111111111105</v>
      </c>
      <c r="F10" s="46">
        <v>44552</v>
      </c>
      <c r="G10" s="49">
        <v>0.40277777777777773</v>
      </c>
      <c r="H10" s="48">
        <f>VLOOKUP($C10, Gola_selected_sites_WGS1984!$B$2:$H$117, 6, FALSE)</f>
        <v>7.8004477443562701</v>
      </c>
      <c r="I10" s="48">
        <f>VLOOKUP($C10, Gola_selected_sites_WGS1984!$B$2:$H$117, 7, FALSE)</f>
        <v>-10.7820182252641</v>
      </c>
      <c r="J10" s="22" t="s">
        <v>28</v>
      </c>
      <c r="K10" s="30">
        <v>0</v>
      </c>
      <c r="L10" s="30">
        <v>0</v>
      </c>
      <c r="M10" s="30">
        <v>1</v>
      </c>
      <c r="N10" s="30">
        <v>0</v>
      </c>
      <c r="O10" s="30">
        <v>0</v>
      </c>
      <c r="P10" s="30">
        <v>0</v>
      </c>
      <c r="Q10" s="22" t="s">
        <v>19</v>
      </c>
      <c r="R10" s="22" t="s">
        <v>19</v>
      </c>
      <c r="S10" s="22" t="s">
        <v>19</v>
      </c>
      <c r="T10" s="22" t="s">
        <v>19</v>
      </c>
      <c r="U10" s="58" t="s">
        <v>138</v>
      </c>
      <c r="V10" s="22" t="s">
        <v>86</v>
      </c>
      <c r="W10" s="22" t="s">
        <v>86</v>
      </c>
      <c r="X10" s="22" t="s">
        <v>189</v>
      </c>
      <c r="Y10" s="17"/>
      <c r="Z10" s="17"/>
      <c r="AA10" s="17"/>
      <c r="AB10" s="17"/>
      <c r="AC10" s="17"/>
      <c r="AD10" s="17"/>
      <c r="AE10" s="17"/>
      <c r="AF10" s="17"/>
      <c r="AG10" s="17"/>
    </row>
    <row r="11" spans="1:33" s="18" customFormat="1" ht="26.1" customHeight="1" thickBot="1" x14ac:dyDescent="0.25">
      <c r="A11" s="22">
        <v>20</v>
      </c>
      <c r="B11" s="12" t="s">
        <v>44</v>
      </c>
      <c r="C11" s="31">
        <v>18</v>
      </c>
      <c r="D11" s="46">
        <v>44548</v>
      </c>
      <c r="E11" s="20">
        <v>0.47638888888888892</v>
      </c>
      <c r="F11" s="46">
        <v>44553</v>
      </c>
      <c r="G11" s="49">
        <v>0.33333333333333331</v>
      </c>
      <c r="H11" s="48">
        <f>VLOOKUP($C11, Gola_selected_sites_WGS1984!$B$2:$H$117, 6, FALSE)</f>
        <v>7.8054299280716402</v>
      </c>
      <c r="I11" s="48">
        <f>VLOOKUP($C11, Gola_selected_sites_WGS1984!$B$2:$H$117, 7, FALSE)</f>
        <v>-10.7452592621216</v>
      </c>
      <c r="J11" s="22" t="s">
        <v>52</v>
      </c>
      <c r="K11" s="30">
        <v>0</v>
      </c>
      <c r="L11" s="30">
        <v>0</v>
      </c>
      <c r="M11" s="30">
        <v>1</v>
      </c>
      <c r="N11" s="30">
        <v>0</v>
      </c>
      <c r="O11" s="30">
        <v>0</v>
      </c>
      <c r="P11" s="30">
        <v>0</v>
      </c>
      <c r="Q11" s="22" t="s">
        <v>19</v>
      </c>
      <c r="R11" s="22" t="s">
        <v>19</v>
      </c>
      <c r="S11" s="22" t="s">
        <v>19</v>
      </c>
      <c r="T11" s="22" t="s">
        <v>21</v>
      </c>
      <c r="U11" s="59" t="s">
        <v>142</v>
      </c>
      <c r="V11" s="22" t="s">
        <v>75</v>
      </c>
      <c r="W11" s="22" t="s">
        <v>86</v>
      </c>
      <c r="X11" s="22" t="s">
        <v>189</v>
      </c>
      <c r="Y11" s="17"/>
      <c r="Z11" s="17"/>
      <c r="AA11" s="17"/>
      <c r="AB11" s="17"/>
      <c r="AC11" s="17"/>
      <c r="AD11" s="17"/>
      <c r="AE11" s="17"/>
      <c r="AF11" s="17"/>
      <c r="AG11" s="17"/>
    </row>
    <row r="12" spans="1:33" s="60" customFormat="1" ht="26.1" customHeight="1" thickBot="1" x14ac:dyDescent="0.25">
      <c r="A12" s="22">
        <v>21</v>
      </c>
      <c r="B12" s="12" t="s">
        <v>44</v>
      </c>
      <c r="C12" s="22">
        <v>17</v>
      </c>
      <c r="D12" s="46">
        <v>44548</v>
      </c>
      <c r="E12" s="20">
        <v>0.5229166666666667</v>
      </c>
      <c r="F12" s="46">
        <v>44553</v>
      </c>
      <c r="G12" s="49">
        <v>0.34861111111111115</v>
      </c>
      <c r="H12" s="48">
        <f>VLOOKUP($C12, Gola_selected_sites_WGS1984!$B$2:$H$117, 6, FALSE)</f>
        <v>7.8102017217539403</v>
      </c>
      <c r="I12" s="48">
        <f>VLOOKUP($C12, Gola_selected_sites_WGS1984!$B$2:$H$117, 7, FALSE)</f>
        <v>-10.7429290541134</v>
      </c>
      <c r="J12" s="22" t="s">
        <v>52</v>
      </c>
      <c r="K12" s="30">
        <v>0</v>
      </c>
      <c r="L12" s="30">
        <v>0</v>
      </c>
      <c r="M12" s="30">
        <v>0</v>
      </c>
      <c r="N12" s="30">
        <v>0</v>
      </c>
      <c r="O12" s="30">
        <v>0</v>
      </c>
      <c r="P12" s="30">
        <v>0</v>
      </c>
      <c r="Q12" s="22" t="s">
        <v>19</v>
      </c>
      <c r="R12" s="22" t="s">
        <v>19</v>
      </c>
      <c r="S12" s="22" t="s">
        <v>19</v>
      </c>
      <c r="T12" s="22" t="s">
        <v>19</v>
      </c>
      <c r="U12" s="59" t="s">
        <v>143</v>
      </c>
      <c r="V12" s="22" t="s">
        <v>98</v>
      </c>
      <c r="W12" s="22" t="s">
        <v>86</v>
      </c>
      <c r="X12" s="22" t="s">
        <v>189</v>
      </c>
      <c r="Y12" s="17"/>
      <c r="Z12" s="17"/>
      <c r="AA12" s="17"/>
      <c r="AB12" s="17"/>
      <c r="AC12" s="17"/>
      <c r="AD12" s="17"/>
      <c r="AE12" s="17"/>
      <c r="AF12" s="17"/>
      <c r="AG12" s="17"/>
    </row>
    <row r="13" spans="1:33" s="17" customFormat="1" ht="26.1" customHeight="1" thickBot="1" x14ac:dyDescent="0.25">
      <c r="A13" s="22">
        <v>7</v>
      </c>
      <c r="B13" s="12" t="s">
        <v>36</v>
      </c>
      <c r="C13" s="31" t="s">
        <v>170</v>
      </c>
      <c r="D13" s="46">
        <v>44547</v>
      </c>
      <c r="E13" s="20">
        <v>0.51874999999999993</v>
      </c>
      <c r="F13" s="46">
        <v>44552</v>
      </c>
      <c r="G13" s="49">
        <v>0.33333333333333331</v>
      </c>
      <c r="H13" s="48">
        <v>7.7830680000000001</v>
      </c>
      <c r="I13" s="48">
        <v>-10.798213000000001</v>
      </c>
      <c r="J13" s="22" t="s">
        <v>43</v>
      </c>
      <c r="K13" s="30">
        <v>0</v>
      </c>
      <c r="L13" s="30">
        <v>0</v>
      </c>
      <c r="M13" s="30">
        <v>0</v>
      </c>
      <c r="N13" s="30" t="s">
        <v>38</v>
      </c>
      <c r="O13" s="30">
        <v>1</v>
      </c>
      <c r="P13" s="30">
        <v>0</v>
      </c>
      <c r="Q13" s="22" t="s">
        <v>19</v>
      </c>
      <c r="R13" s="22" t="s">
        <v>19</v>
      </c>
      <c r="S13" s="22" t="s">
        <v>20</v>
      </c>
      <c r="T13" s="22" t="s">
        <v>19</v>
      </c>
      <c r="U13" s="59" t="s">
        <v>131</v>
      </c>
      <c r="V13" s="22" t="s">
        <v>82</v>
      </c>
      <c r="W13" s="22" t="s">
        <v>86</v>
      </c>
      <c r="X13" s="22" t="s">
        <v>189</v>
      </c>
    </row>
    <row r="14" spans="1:33" s="17" customFormat="1" ht="26.1" customHeight="1" thickBot="1" x14ac:dyDescent="0.25">
      <c r="A14" s="22">
        <v>8</v>
      </c>
      <c r="B14" s="12" t="s">
        <v>36</v>
      </c>
      <c r="C14" s="22" t="s">
        <v>171</v>
      </c>
      <c r="D14" s="46">
        <v>44547</v>
      </c>
      <c r="E14" s="20">
        <v>0.60972222222222217</v>
      </c>
      <c r="F14" s="46">
        <v>44552</v>
      </c>
      <c r="G14" s="49">
        <v>0.3611111111111111</v>
      </c>
      <c r="H14" s="48">
        <v>7.7792199999999996</v>
      </c>
      <c r="I14" s="48">
        <v>-10.784686000000001</v>
      </c>
      <c r="J14" s="22" t="s">
        <v>28</v>
      </c>
      <c r="K14" s="30">
        <v>0</v>
      </c>
      <c r="L14" s="30">
        <v>0</v>
      </c>
      <c r="M14" s="30">
        <v>0</v>
      </c>
      <c r="N14" s="30" t="s">
        <v>38</v>
      </c>
      <c r="O14" s="30">
        <v>1</v>
      </c>
      <c r="P14" s="30">
        <v>0</v>
      </c>
      <c r="Q14" s="22" t="s">
        <v>19</v>
      </c>
      <c r="R14" s="22" t="s">
        <v>19</v>
      </c>
      <c r="S14" s="22" t="s">
        <v>19</v>
      </c>
      <c r="T14" s="22" t="s">
        <v>19</v>
      </c>
      <c r="U14" s="59" t="s">
        <v>132</v>
      </c>
      <c r="V14" s="22" t="s">
        <v>80</v>
      </c>
      <c r="W14" s="22" t="s">
        <v>86</v>
      </c>
      <c r="X14" s="22" t="s">
        <v>189</v>
      </c>
    </row>
    <row r="15" spans="1:33" s="15" customFormat="1" ht="26.1" customHeight="1" thickBot="1" x14ac:dyDescent="0.25">
      <c r="A15" s="22">
        <v>9</v>
      </c>
      <c r="B15" s="12" t="s">
        <v>36</v>
      </c>
      <c r="C15" s="22" t="s">
        <v>172</v>
      </c>
      <c r="D15" s="46">
        <v>44547</v>
      </c>
      <c r="E15" s="20">
        <v>0.625</v>
      </c>
      <c r="F15" s="46">
        <v>44552</v>
      </c>
      <c r="G15" s="49">
        <v>0.35416666666666669</v>
      </c>
      <c r="H15" s="48">
        <v>7.7804180000000001</v>
      </c>
      <c r="I15" s="48">
        <v>-10.783874000000001</v>
      </c>
      <c r="J15" s="22" t="s">
        <v>28</v>
      </c>
      <c r="K15" s="30">
        <v>0</v>
      </c>
      <c r="L15" s="30">
        <v>0</v>
      </c>
      <c r="M15" s="30">
        <v>1</v>
      </c>
      <c r="N15" s="30" t="s">
        <v>38</v>
      </c>
      <c r="O15" s="30">
        <v>0</v>
      </c>
      <c r="P15" s="30">
        <v>0</v>
      </c>
      <c r="Q15" s="22" t="s">
        <v>19</v>
      </c>
      <c r="R15" s="22" t="s">
        <v>19</v>
      </c>
      <c r="S15" s="22" t="s">
        <v>19</v>
      </c>
      <c r="T15" s="22" t="s">
        <v>19</v>
      </c>
      <c r="U15" s="59" t="s">
        <v>133</v>
      </c>
      <c r="V15" s="22" t="s">
        <v>86</v>
      </c>
      <c r="W15" s="22" t="s">
        <v>86</v>
      </c>
      <c r="X15" s="22" t="s">
        <v>189</v>
      </c>
      <c r="Y15" s="14"/>
      <c r="Z15" s="14"/>
      <c r="AA15" s="14"/>
      <c r="AB15" s="14"/>
      <c r="AC15" s="14"/>
      <c r="AD15" s="14"/>
      <c r="AE15" s="14"/>
      <c r="AF15" s="14"/>
      <c r="AG15" s="14"/>
    </row>
    <row r="16" spans="1:33" s="15" customFormat="1" ht="26.1" customHeight="1" thickBot="1" x14ac:dyDescent="0.25">
      <c r="A16" s="22">
        <v>10</v>
      </c>
      <c r="B16" s="12" t="s">
        <v>36</v>
      </c>
      <c r="C16" s="22" t="s">
        <v>173</v>
      </c>
      <c r="D16" s="46">
        <v>44547</v>
      </c>
      <c r="E16" s="20">
        <v>0.64652777777777781</v>
      </c>
      <c r="F16" s="46">
        <v>44552</v>
      </c>
      <c r="G16" s="49">
        <v>0.34097222222222223</v>
      </c>
      <c r="H16" s="48">
        <v>7.7835479999999997</v>
      </c>
      <c r="I16" s="48">
        <v>-10.779629</v>
      </c>
      <c r="J16" s="22" t="s">
        <v>43</v>
      </c>
      <c r="K16" s="30">
        <v>0</v>
      </c>
      <c r="L16" s="30">
        <v>0</v>
      </c>
      <c r="M16" s="30">
        <v>0</v>
      </c>
      <c r="N16" s="30">
        <v>0</v>
      </c>
      <c r="O16" s="30">
        <v>1</v>
      </c>
      <c r="P16" s="30">
        <v>0</v>
      </c>
      <c r="Q16" s="22" t="s">
        <v>19</v>
      </c>
      <c r="R16" s="22" t="s">
        <v>19</v>
      </c>
      <c r="S16" s="22" t="s">
        <v>19</v>
      </c>
      <c r="T16" s="22" t="s">
        <v>19</v>
      </c>
      <c r="U16" s="58" t="s">
        <v>134</v>
      </c>
      <c r="V16" s="22" t="s">
        <v>86</v>
      </c>
      <c r="W16" s="22" t="s">
        <v>86</v>
      </c>
      <c r="X16" s="22" t="s">
        <v>189</v>
      </c>
      <c r="Y16" s="14"/>
      <c r="Z16" s="14"/>
      <c r="AA16" s="14"/>
      <c r="AB16" s="14"/>
      <c r="AC16" s="14"/>
      <c r="AD16" s="14"/>
      <c r="AE16" s="14"/>
      <c r="AF16" s="14"/>
      <c r="AG16" s="14"/>
    </row>
    <row r="17" spans="1:33" s="15" customFormat="1" ht="26.1" customHeight="1" thickBot="1" x14ac:dyDescent="0.25">
      <c r="A17" s="22">
        <v>11</v>
      </c>
      <c r="B17" s="12" t="s">
        <v>36</v>
      </c>
      <c r="C17" s="22" t="s">
        <v>174</v>
      </c>
      <c r="D17" s="46">
        <v>44548</v>
      </c>
      <c r="E17" s="20">
        <v>0.4201388888888889</v>
      </c>
      <c r="F17" s="46">
        <v>44553</v>
      </c>
      <c r="G17" s="49">
        <v>0.30555555555555552</v>
      </c>
      <c r="H17" s="48">
        <v>7.7774130000000001</v>
      </c>
      <c r="I17" s="48">
        <v>-10.755334</v>
      </c>
      <c r="J17" s="22" t="s">
        <v>43</v>
      </c>
      <c r="K17" s="30">
        <v>0</v>
      </c>
      <c r="L17" s="30">
        <v>0</v>
      </c>
      <c r="M17" s="30">
        <v>0</v>
      </c>
      <c r="N17" s="22" t="s">
        <v>38</v>
      </c>
      <c r="O17" s="30">
        <v>1</v>
      </c>
      <c r="P17" s="30">
        <v>0</v>
      </c>
      <c r="Q17" s="22" t="s">
        <v>19</v>
      </c>
      <c r="R17" s="22" t="s">
        <v>19</v>
      </c>
      <c r="S17" s="22" t="s">
        <v>19</v>
      </c>
      <c r="T17" s="22" t="s">
        <v>19</v>
      </c>
      <c r="U17" s="142" t="s">
        <v>135</v>
      </c>
      <c r="V17" s="22" t="s">
        <v>113</v>
      </c>
      <c r="W17" s="22" t="s">
        <v>86</v>
      </c>
      <c r="X17" s="22" t="s">
        <v>189</v>
      </c>
      <c r="Y17" s="14"/>
      <c r="Z17" s="14"/>
      <c r="AA17" s="14"/>
      <c r="AB17" s="14"/>
      <c r="AC17" s="14"/>
      <c r="AD17" s="14"/>
      <c r="AE17" s="14"/>
      <c r="AF17" s="14"/>
      <c r="AG17" s="14"/>
    </row>
    <row r="18" spans="1:33" s="15" customFormat="1" ht="26.1" customHeight="1" thickBot="1" x14ac:dyDescent="0.25">
      <c r="A18" s="22">
        <v>12</v>
      </c>
      <c r="B18" s="12" t="s">
        <v>36</v>
      </c>
      <c r="C18" s="22" t="s">
        <v>175</v>
      </c>
      <c r="D18" s="46">
        <v>44548</v>
      </c>
      <c r="E18" s="20">
        <v>0.44791666666666669</v>
      </c>
      <c r="F18" s="46">
        <v>44553</v>
      </c>
      <c r="G18" s="49">
        <v>0.31736111111111115</v>
      </c>
      <c r="H18" s="48">
        <v>7.7836220000000003</v>
      </c>
      <c r="I18" s="48">
        <v>-10.75878</v>
      </c>
      <c r="J18" s="22" t="s">
        <v>43</v>
      </c>
      <c r="K18" s="30">
        <v>0</v>
      </c>
      <c r="L18" s="30">
        <v>0</v>
      </c>
      <c r="M18" s="30">
        <v>0</v>
      </c>
      <c r="N18" s="22" t="s">
        <v>38</v>
      </c>
      <c r="O18" s="30">
        <v>1</v>
      </c>
      <c r="P18" s="30">
        <v>0</v>
      </c>
      <c r="Q18" s="22" t="s">
        <v>19</v>
      </c>
      <c r="R18" s="22" t="s">
        <v>20</v>
      </c>
      <c r="S18" s="22" t="s">
        <v>20</v>
      </c>
      <c r="T18" s="22" t="s">
        <v>19</v>
      </c>
      <c r="U18" s="59" t="s">
        <v>136</v>
      </c>
      <c r="V18" s="22" t="s">
        <v>91</v>
      </c>
      <c r="W18" s="22" t="s">
        <v>86</v>
      </c>
      <c r="X18" s="22" t="s">
        <v>189</v>
      </c>
      <c r="Y18" s="14"/>
      <c r="Z18" s="14"/>
      <c r="AA18" s="14"/>
      <c r="AB18" s="14"/>
      <c r="AC18" s="14"/>
      <c r="AD18" s="14"/>
      <c r="AE18" s="14"/>
      <c r="AF18" s="14"/>
      <c r="AG18" s="14"/>
    </row>
    <row r="19" spans="1:33" s="18" customFormat="1" ht="26.1" customHeight="1" thickBot="1" x14ac:dyDescent="0.25">
      <c r="A19" s="22">
        <v>16</v>
      </c>
      <c r="B19" s="12" t="s">
        <v>44</v>
      </c>
      <c r="C19" s="22" t="s">
        <v>176</v>
      </c>
      <c r="D19" s="46">
        <v>44547</v>
      </c>
      <c r="E19" s="20">
        <v>0.63194444444444442</v>
      </c>
      <c r="F19" s="46">
        <v>44552</v>
      </c>
      <c r="G19" s="49">
        <v>0.41666666666666669</v>
      </c>
      <c r="H19" s="48">
        <v>7.7966129999999998</v>
      </c>
      <c r="I19" s="48">
        <v>-10.775736999999999</v>
      </c>
      <c r="J19" s="22" t="s">
        <v>28</v>
      </c>
      <c r="K19" s="30">
        <v>0</v>
      </c>
      <c r="L19" s="30">
        <v>0</v>
      </c>
      <c r="M19" s="30">
        <v>1</v>
      </c>
      <c r="N19" s="30">
        <v>0</v>
      </c>
      <c r="O19" s="30">
        <v>0</v>
      </c>
      <c r="P19" s="30">
        <v>0</v>
      </c>
      <c r="Q19" s="22" t="s">
        <v>19</v>
      </c>
      <c r="R19" s="22" t="s">
        <v>19</v>
      </c>
      <c r="S19" s="22" t="s">
        <v>19</v>
      </c>
      <c r="T19" s="22" t="s">
        <v>19</v>
      </c>
      <c r="U19" s="12" t="s">
        <v>139</v>
      </c>
      <c r="V19" s="22" t="s">
        <v>86</v>
      </c>
      <c r="W19" s="22" t="s">
        <v>86</v>
      </c>
      <c r="X19" s="22" t="s">
        <v>189</v>
      </c>
      <c r="Y19" s="17"/>
      <c r="Z19" s="17"/>
      <c r="AA19" s="17"/>
      <c r="AB19" s="17"/>
      <c r="AC19" s="17"/>
      <c r="AD19" s="17"/>
      <c r="AE19" s="17"/>
      <c r="AF19" s="17"/>
      <c r="AG19" s="17"/>
    </row>
    <row r="20" spans="1:33" s="18" customFormat="1" ht="26.1" customHeight="1" thickBot="1" x14ac:dyDescent="0.25">
      <c r="A20" s="22">
        <v>17</v>
      </c>
      <c r="B20" s="12" t="s">
        <v>44</v>
      </c>
      <c r="C20" s="31" t="s">
        <v>177</v>
      </c>
      <c r="D20" s="46">
        <v>44548</v>
      </c>
      <c r="E20" s="20">
        <v>0.40833333333333338</v>
      </c>
      <c r="F20" s="46">
        <v>44553</v>
      </c>
      <c r="G20" s="49">
        <v>0.30208333333333331</v>
      </c>
      <c r="H20" s="48">
        <v>7.8018830000000001</v>
      </c>
      <c r="I20" s="48">
        <v>-10.750083999999999</v>
      </c>
      <c r="J20" s="22" t="s">
        <v>28</v>
      </c>
      <c r="K20" s="30">
        <v>0</v>
      </c>
      <c r="L20" s="30">
        <v>0</v>
      </c>
      <c r="M20" s="30">
        <v>0</v>
      </c>
      <c r="N20" s="30">
        <v>0</v>
      </c>
      <c r="O20" s="30">
        <v>0</v>
      </c>
      <c r="P20" s="30">
        <v>0</v>
      </c>
      <c r="Q20" s="22" t="s">
        <v>19</v>
      </c>
      <c r="R20" s="22" t="s">
        <v>19</v>
      </c>
      <c r="S20" s="22" t="s">
        <v>19</v>
      </c>
      <c r="T20" s="22" t="s">
        <v>19</v>
      </c>
      <c r="U20" s="58" t="s">
        <v>140</v>
      </c>
      <c r="V20" s="22" t="s">
        <v>77</v>
      </c>
      <c r="W20" s="22" t="s">
        <v>86</v>
      </c>
      <c r="X20" s="22" t="s">
        <v>189</v>
      </c>
      <c r="Y20" s="17"/>
      <c r="Z20" s="17"/>
      <c r="AA20" s="17"/>
      <c r="AB20" s="17"/>
      <c r="AC20" s="17"/>
      <c r="AD20" s="17"/>
      <c r="AE20" s="17"/>
      <c r="AF20" s="17"/>
      <c r="AG20" s="17"/>
    </row>
    <row r="21" spans="1:33" s="18" customFormat="1" ht="26.1" customHeight="1" thickBot="1" x14ac:dyDescent="0.25">
      <c r="A21" s="22">
        <v>18</v>
      </c>
      <c r="B21" s="12" t="s">
        <v>44</v>
      </c>
      <c r="C21" s="22" t="s">
        <v>178</v>
      </c>
      <c r="D21" s="46">
        <v>44548</v>
      </c>
      <c r="E21" s="20">
        <v>0.43263888888888885</v>
      </c>
      <c r="F21" s="46">
        <v>44553</v>
      </c>
      <c r="G21" s="49">
        <v>0.3215277777777778</v>
      </c>
      <c r="H21" s="48">
        <v>7.8045119999999999</v>
      </c>
      <c r="I21" s="48">
        <v>-10.750367000000001</v>
      </c>
      <c r="J21" s="22" t="s">
        <v>37</v>
      </c>
      <c r="K21" s="30">
        <v>0</v>
      </c>
      <c r="L21" s="30">
        <v>0</v>
      </c>
      <c r="M21" s="30">
        <v>0</v>
      </c>
      <c r="N21" s="22" t="s">
        <v>60</v>
      </c>
      <c r="O21" s="30">
        <v>1</v>
      </c>
      <c r="P21" s="30">
        <v>0</v>
      </c>
      <c r="Q21" s="22" t="s">
        <v>19</v>
      </c>
      <c r="R21" s="22" t="s">
        <v>19</v>
      </c>
      <c r="S21" s="22" t="s">
        <v>19</v>
      </c>
      <c r="T21" s="22" t="s">
        <v>19</v>
      </c>
      <c r="U21" s="58" t="s">
        <v>81</v>
      </c>
      <c r="V21" s="22" t="s">
        <v>114</v>
      </c>
      <c r="W21" s="22" t="s">
        <v>86</v>
      </c>
      <c r="X21" s="22" t="s">
        <v>189</v>
      </c>
      <c r="Y21" s="17"/>
      <c r="Z21" s="17"/>
      <c r="AA21" s="17"/>
      <c r="AB21" s="17"/>
      <c r="AC21" s="17"/>
      <c r="AD21" s="17"/>
      <c r="AE21" s="17"/>
      <c r="AF21" s="17"/>
      <c r="AG21" s="17"/>
    </row>
    <row r="22" spans="1:33" s="18" customFormat="1" ht="26.1" customHeight="1" thickBot="1" x14ac:dyDescent="0.25">
      <c r="A22" s="22">
        <v>19</v>
      </c>
      <c r="B22" s="12" t="s">
        <v>44</v>
      </c>
      <c r="C22" s="22" t="s">
        <v>179</v>
      </c>
      <c r="D22" s="46">
        <v>44548</v>
      </c>
      <c r="E22" s="20">
        <v>0.45416666666666666</v>
      </c>
      <c r="F22" s="46">
        <v>44553</v>
      </c>
      <c r="G22" s="49">
        <v>0.3125</v>
      </c>
      <c r="H22" s="48">
        <v>7.8026359999999997</v>
      </c>
      <c r="I22" s="48">
        <v>-10.749045000000001</v>
      </c>
      <c r="J22" s="22" t="s">
        <v>52</v>
      </c>
      <c r="K22" s="30">
        <v>0</v>
      </c>
      <c r="L22" s="30">
        <v>0</v>
      </c>
      <c r="M22" s="30">
        <v>0</v>
      </c>
      <c r="N22" s="30">
        <v>0</v>
      </c>
      <c r="O22" s="30">
        <v>0</v>
      </c>
      <c r="P22" s="30">
        <v>0</v>
      </c>
      <c r="Q22" s="22" t="s">
        <v>19</v>
      </c>
      <c r="R22" s="22" t="s">
        <v>19</v>
      </c>
      <c r="S22" s="22" t="s">
        <v>19</v>
      </c>
      <c r="T22" s="22" t="s">
        <v>19</v>
      </c>
      <c r="U22" s="58" t="s">
        <v>141</v>
      </c>
      <c r="V22" s="22" t="s">
        <v>116</v>
      </c>
      <c r="W22" s="22" t="s">
        <v>86</v>
      </c>
      <c r="X22" s="22" t="s">
        <v>189</v>
      </c>
      <c r="Y22" s="17"/>
      <c r="Z22" s="17"/>
      <c r="AA22" s="17"/>
      <c r="AB22" s="17"/>
      <c r="AC22" s="17"/>
      <c r="AD22" s="17"/>
      <c r="AE22" s="17"/>
      <c r="AF22" s="17"/>
      <c r="AG22" s="17"/>
    </row>
  </sheetData>
  <autoFilter ref="A1:X22" xr:uid="{2D353083-759C-714D-83C4-5472675EA94F}">
    <sortState xmlns:xlrd2="http://schemas.microsoft.com/office/spreadsheetml/2017/richdata2" ref="A2:X22">
      <sortCondition ref="H1:H22"/>
    </sortState>
  </autoFilter>
  <pageMargins left="0.7" right="0.5" top="1.7916666666666667" bottom="0.75" header="0.3" footer="0.3"/>
  <pageSetup paperSize="9" orientation="landscape" horizontalDpi="0" verticalDpi="0"/>
  <headerFooter>
    <oddHeader>&amp;L&amp;"Calibri (Body),Regular"&amp;10Gola Malaise traps, &amp;F
&amp;C&amp;"System Font,Regular"&amp;8&amp;K000000CanopyH
&lt;1 m
1-2 m
2-5 m
5-10 m
10-20 m
20-30 m
30-40 m
&gt;40 m&amp;R&amp;"Calibri (Body),Regular"&amp;9All fields with %
 0% absent 
&lt;5%
 5-20%
20-40%
40-60%
&gt;60%</oddHeader>
    <oddFooter xml:space="preserve">&amp;C&amp;P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79BCD-117E-3D43-920A-203D2A030EA8}">
  <dimension ref="A1:AG43"/>
  <sheetViews>
    <sheetView workbookViewId="0">
      <selection activeCell="H15" sqref="H15"/>
    </sheetView>
  </sheetViews>
  <sheetFormatPr defaultColWidth="10.85546875" defaultRowHeight="26.1" customHeight="1" x14ac:dyDescent="0.25"/>
  <cols>
    <col min="1" max="1" width="4.140625" style="24" customWidth="1"/>
    <col min="2" max="2" width="7.28515625" style="1" customWidth="1"/>
    <col min="3" max="3" width="5.85546875" style="65" customWidth="1"/>
    <col min="4" max="4" width="9.140625" style="69" customWidth="1"/>
    <col min="5" max="5" width="9.140625" style="1" customWidth="1"/>
    <col min="6" max="7" width="9.140625" style="69" customWidth="1"/>
    <col min="8" max="8" width="10" style="69" bestFit="1" customWidth="1"/>
    <col min="9" max="9" width="10.28515625" style="1" customWidth="1"/>
    <col min="10" max="10" width="10.42578125" style="64" bestFit="1" customWidth="1"/>
    <col min="11" max="11" width="6.7109375" style="1" customWidth="1"/>
    <col min="12" max="20" width="5.28515625" style="1" customWidth="1"/>
    <col min="21" max="21" width="30.28515625" style="11" customWidth="1"/>
    <col min="22" max="24" width="9.140625" style="1" customWidth="1"/>
    <col min="25" max="33" width="10.85546875" style="2"/>
    <col min="34" max="16384" width="10.85546875" style="1"/>
  </cols>
  <sheetData>
    <row r="1" spans="1:33" s="3" customFormat="1" ht="35.1" customHeight="1" thickBot="1" x14ac:dyDescent="0.3">
      <c r="A1" s="4" t="s">
        <v>27</v>
      </c>
      <c r="B1" s="4" t="s">
        <v>62</v>
      </c>
      <c r="C1" s="55" t="s">
        <v>268</v>
      </c>
      <c r="D1" s="66" t="s">
        <v>8</v>
      </c>
      <c r="E1" s="6" t="s">
        <v>9</v>
      </c>
      <c r="F1" s="6" t="s">
        <v>10</v>
      </c>
      <c r="G1" s="70" t="s">
        <v>11</v>
      </c>
      <c r="H1" s="19" t="s">
        <v>232</v>
      </c>
      <c r="I1" s="19" t="s">
        <v>233</v>
      </c>
      <c r="J1" s="6" t="s">
        <v>1</v>
      </c>
      <c r="K1" s="6" t="s">
        <v>2</v>
      </c>
      <c r="L1" s="6" t="s">
        <v>3</v>
      </c>
      <c r="M1" s="6" t="s">
        <v>4</v>
      </c>
      <c r="N1" s="6" t="s">
        <v>5</v>
      </c>
      <c r="O1" s="6" t="s">
        <v>6</v>
      </c>
      <c r="P1" s="6" t="s">
        <v>12</v>
      </c>
      <c r="Q1" s="6" t="s">
        <v>13</v>
      </c>
      <c r="R1" s="6" t="s">
        <v>14</v>
      </c>
      <c r="S1" s="6" t="s">
        <v>15</v>
      </c>
      <c r="T1" s="6" t="s">
        <v>16</v>
      </c>
      <c r="U1" s="7" t="s">
        <v>0</v>
      </c>
      <c r="V1" s="6" t="s">
        <v>66</v>
      </c>
      <c r="W1" s="6" t="s">
        <v>85</v>
      </c>
      <c r="X1" s="6" t="s">
        <v>188</v>
      </c>
      <c r="Y1" s="8"/>
      <c r="Z1" s="8"/>
      <c r="AA1" s="8"/>
      <c r="AB1" s="8"/>
      <c r="AC1" s="8"/>
      <c r="AD1" s="8"/>
      <c r="AE1" s="8"/>
      <c r="AF1" s="8"/>
      <c r="AG1" s="8"/>
    </row>
    <row r="2" spans="1:33" s="15" customFormat="1" ht="26.1" customHeight="1" thickBot="1" x14ac:dyDescent="0.25">
      <c r="A2" s="22">
        <v>6</v>
      </c>
      <c r="B2" s="12" t="s">
        <v>36</v>
      </c>
      <c r="C2" s="22" t="s">
        <v>181</v>
      </c>
      <c r="D2" s="46">
        <v>44534</v>
      </c>
      <c r="E2" s="20">
        <v>0.55138888888888882</v>
      </c>
      <c r="F2" s="46">
        <v>44539</v>
      </c>
      <c r="G2" s="49">
        <v>0.41736111111111113</v>
      </c>
      <c r="H2" s="48">
        <v>7.7899433485446288</v>
      </c>
      <c r="I2" s="48">
        <v>-10.697335196473592</v>
      </c>
      <c r="J2" s="22" t="s">
        <v>43</v>
      </c>
      <c r="K2" s="30">
        <v>0</v>
      </c>
      <c r="L2" s="30">
        <v>0</v>
      </c>
      <c r="M2" s="30">
        <v>0</v>
      </c>
      <c r="N2" s="22" t="s">
        <v>24</v>
      </c>
      <c r="O2" s="30">
        <v>1</v>
      </c>
      <c r="P2" s="30">
        <v>0</v>
      </c>
      <c r="Q2" s="22" t="s">
        <v>19</v>
      </c>
      <c r="R2" s="22" t="s">
        <v>19</v>
      </c>
      <c r="S2" s="22" t="s">
        <v>19</v>
      </c>
      <c r="T2" s="22" t="s">
        <v>19</v>
      </c>
      <c r="U2" s="58" t="s">
        <v>129</v>
      </c>
      <c r="V2" s="22" t="s">
        <v>107</v>
      </c>
      <c r="W2" s="22" t="s">
        <v>86</v>
      </c>
      <c r="X2" s="22" t="s">
        <v>189</v>
      </c>
      <c r="Y2" s="14"/>
      <c r="Z2" s="14"/>
      <c r="AA2" s="14"/>
      <c r="AB2" s="14"/>
      <c r="AC2" s="14"/>
      <c r="AD2" s="14"/>
      <c r="AE2" s="14"/>
      <c r="AF2" s="14"/>
      <c r="AG2" s="14"/>
    </row>
    <row r="3" spans="1:33" s="15" customFormat="1" ht="26.1" customHeight="1" thickBot="1" x14ac:dyDescent="0.25">
      <c r="A3" s="22">
        <v>5</v>
      </c>
      <c r="B3" s="12" t="s">
        <v>36</v>
      </c>
      <c r="C3" s="22" t="s">
        <v>180</v>
      </c>
      <c r="D3" s="46">
        <v>44534</v>
      </c>
      <c r="E3" s="20">
        <v>0.52083333333333337</v>
      </c>
      <c r="F3" s="46">
        <v>44539</v>
      </c>
      <c r="G3" s="49">
        <v>0.41319444444444442</v>
      </c>
      <c r="H3" s="48">
        <v>7.7903504045094163</v>
      </c>
      <c r="I3" s="48">
        <v>-10.697291505615141</v>
      </c>
      <c r="J3" s="22" t="s">
        <v>43</v>
      </c>
      <c r="K3" s="30">
        <v>0</v>
      </c>
      <c r="L3" s="30">
        <v>0</v>
      </c>
      <c r="M3" s="30">
        <v>0</v>
      </c>
      <c r="N3" s="22" t="s">
        <v>38</v>
      </c>
      <c r="O3" s="30">
        <v>1</v>
      </c>
      <c r="P3" s="30">
        <v>0</v>
      </c>
      <c r="Q3" s="22" t="s">
        <v>19</v>
      </c>
      <c r="R3" s="22" t="s">
        <v>19</v>
      </c>
      <c r="S3" s="22" t="s">
        <v>19</v>
      </c>
      <c r="T3" s="22" t="s">
        <v>19</v>
      </c>
      <c r="U3" s="58" t="s">
        <v>81</v>
      </c>
      <c r="V3" s="22" t="s">
        <v>116</v>
      </c>
      <c r="W3" s="22" t="s">
        <v>86</v>
      </c>
      <c r="X3" s="22" t="s">
        <v>189</v>
      </c>
      <c r="Y3" s="14"/>
      <c r="Z3" s="14"/>
      <c r="AA3" s="14"/>
      <c r="AB3" s="14"/>
      <c r="AC3" s="14"/>
      <c r="AD3" s="14"/>
      <c r="AE3" s="14"/>
      <c r="AF3" s="14"/>
      <c r="AG3" s="14"/>
    </row>
    <row r="4" spans="1:33" s="15" customFormat="1" ht="26.1" customHeight="1" thickBot="1" x14ac:dyDescent="0.25">
      <c r="A4" s="22">
        <v>8</v>
      </c>
      <c r="B4" s="12" t="s">
        <v>36</v>
      </c>
      <c r="C4" s="22" t="s">
        <v>183</v>
      </c>
      <c r="D4" s="46">
        <v>44535</v>
      </c>
      <c r="E4" s="20">
        <v>0.46875</v>
      </c>
      <c r="F4" s="46">
        <v>44540</v>
      </c>
      <c r="G4" s="49">
        <v>0.29097222222222224</v>
      </c>
      <c r="H4" s="48">
        <v>7.7758189771361961</v>
      </c>
      <c r="I4" s="16">
        <v>-10.695347365071294</v>
      </c>
      <c r="J4" s="22" t="s">
        <v>28</v>
      </c>
      <c r="K4" s="30">
        <v>0</v>
      </c>
      <c r="L4" s="30">
        <v>0</v>
      </c>
      <c r="M4" s="30">
        <v>1</v>
      </c>
      <c r="N4" s="30">
        <v>0</v>
      </c>
      <c r="O4" s="30">
        <v>0</v>
      </c>
      <c r="P4" s="30">
        <v>0</v>
      </c>
      <c r="Q4" s="22" t="s">
        <v>19</v>
      </c>
      <c r="R4" s="22" t="s">
        <v>21</v>
      </c>
      <c r="S4" s="22" t="s">
        <v>19</v>
      </c>
      <c r="T4" s="22" t="s">
        <v>19</v>
      </c>
      <c r="U4" s="142" t="s">
        <v>56</v>
      </c>
      <c r="V4" s="22" t="s">
        <v>91</v>
      </c>
      <c r="W4" s="22" t="s">
        <v>86</v>
      </c>
      <c r="X4" s="22" t="s">
        <v>189</v>
      </c>
      <c r="Y4" s="14"/>
      <c r="Z4" s="14"/>
      <c r="AA4" s="14"/>
      <c r="AB4" s="14"/>
      <c r="AC4" s="14"/>
      <c r="AD4" s="14"/>
      <c r="AE4" s="14"/>
      <c r="AF4" s="14"/>
      <c r="AG4" s="14"/>
    </row>
    <row r="5" spans="1:33" s="15" customFormat="1" ht="26.1" customHeight="1" thickBot="1" x14ac:dyDescent="0.25">
      <c r="A5" s="22">
        <v>7</v>
      </c>
      <c r="B5" s="12" t="s">
        <v>36</v>
      </c>
      <c r="C5" s="31" t="s">
        <v>182</v>
      </c>
      <c r="D5" s="46">
        <v>44535</v>
      </c>
      <c r="E5" s="20">
        <v>0.45833333333333331</v>
      </c>
      <c r="F5" s="46">
        <v>44540</v>
      </c>
      <c r="G5" s="49">
        <v>0.28125</v>
      </c>
      <c r="H5" s="48">
        <v>7.7766607220170672</v>
      </c>
      <c r="I5" s="48">
        <v>-10.695133166764643</v>
      </c>
      <c r="J5" s="22" t="s">
        <v>43</v>
      </c>
      <c r="K5" s="30">
        <v>0</v>
      </c>
      <c r="L5" s="30">
        <v>0</v>
      </c>
      <c r="M5" s="30">
        <v>0.2</v>
      </c>
      <c r="N5" s="30" t="s">
        <v>38</v>
      </c>
      <c r="O5" s="30">
        <v>0.8</v>
      </c>
      <c r="P5" s="30">
        <v>0</v>
      </c>
      <c r="Q5" s="22" t="s">
        <v>19</v>
      </c>
      <c r="R5" s="22" t="s">
        <v>19</v>
      </c>
      <c r="S5" s="22" t="s">
        <v>21</v>
      </c>
      <c r="T5" s="22" t="s">
        <v>19</v>
      </c>
      <c r="U5" s="59" t="s">
        <v>120</v>
      </c>
      <c r="V5" s="22" t="s">
        <v>104</v>
      </c>
      <c r="W5" s="22" t="s">
        <v>86</v>
      </c>
      <c r="X5" s="22" t="s">
        <v>189</v>
      </c>
      <c r="Y5" s="14"/>
      <c r="Z5" s="14"/>
      <c r="AA5" s="14"/>
      <c r="AB5" s="14"/>
      <c r="AC5" s="14"/>
      <c r="AD5" s="14"/>
      <c r="AE5" s="14"/>
      <c r="AF5" s="14"/>
      <c r="AG5" s="14"/>
    </row>
    <row r="6" spans="1:33" s="18" customFormat="1" ht="26.1" customHeight="1" thickBot="1" x14ac:dyDescent="0.25">
      <c r="A6" s="22">
        <v>13</v>
      </c>
      <c r="B6" s="16" t="s">
        <v>44</v>
      </c>
      <c r="C6" s="22" t="s">
        <v>184</v>
      </c>
      <c r="D6" s="46">
        <v>44534</v>
      </c>
      <c r="E6" s="20">
        <v>0.52569444444444446</v>
      </c>
      <c r="F6" s="46">
        <v>44539</v>
      </c>
      <c r="G6" s="49">
        <v>0.38958333333333334</v>
      </c>
      <c r="H6" s="48">
        <v>7.7614319523755952</v>
      </c>
      <c r="I6" s="16">
        <v>-10.693458435729244</v>
      </c>
      <c r="J6" s="22" t="s">
        <v>43</v>
      </c>
      <c r="K6" s="30">
        <v>0</v>
      </c>
      <c r="L6" s="30">
        <v>0</v>
      </c>
      <c r="M6" s="30">
        <v>0</v>
      </c>
      <c r="N6" s="30">
        <v>0.1</v>
      </c>
      <c r="O6" s="30">
        <v>0</v>
      </c>
      <c r="P6" s="30">
        <v>0</v>
      </c>
      <c r="Q6" s="22" t="s">
        <v>19</v>
      </c>
      <c r="R6" s="22" t="s">
        <v>19</v>
      </c>
      <c r="S6" s="22" t="s">
        <v>19</v>
      </c>
      <c r="T6" s="22" t="s">
        <v>21</v>
      </c>
      <c r="U6" s="59" t="s">
        <v>126</v>
      </c>
      <c r="V6" s="22" t="s">
        <v>80</v>
      </c>
      <c r="W6" s="22" t="s">
        <v>86</v>
      </c>
      <c r="X6" s="22" t="s">
        <v>189</v>
      </c>
      <c r="Y6" s="17"/>
      <c r="Z6" s="17"/>
      <c r="AA6" s="17"/>
      <c r="AB6" s="17"/>
      <c r="AC6" s="17"/>
      <c r="AD6" s="17"/>
      <c r="AE6" s="17"/>
      <c r="AF6" s="17"/>
      <c r="AG6" s="17"/>
    </row>
    <row r="7" spans="1:33" s="18" customFormat="1" ht="26.1" customHeight="1" thickBot="1" x14ac:dyDescent="0.25">
      <c r="A7" s="22">
        <v>14</v>
      </c>
      <c r="B7" s="16" t="s">
        <v>44</v>
      </c>
      <c r="C7" s="22" t="s">
        <v>185</v>
      </c>
      <c r="D7" s="46">
        <v>44534</v>
      </c>
      <c r="E7" s="20">
        <v>0.53749999999999998</v>
      </c>
      <c r="F7" s="46">
        <v>44539</v>
      </c>
      <c r="G7" s="49">
        <v>0.3833333333333333</v>
      </c>
      <c r="H7" s="48">
        <v>7.7626263215233156</v>
      </c>
      <c r="I7" s="16">
        <v>-10.693245646166552</v>
      </c>
      <c r="J7" s="22" t="s">
        <v>37</v>
      </c>
      <c r="K7" s="30">
        <v>0</v>
      </c>
      <c r="L7" s="30">
        <v>0</v>
      </c>
      <c r="M7" s="30">
        <v>0</v>
      </c>
      <c r="N7" s="30">
        <v>0.1</v>
      </c>
      <c r="O7" s="22" t="s">
        <v>32</v>
      </c>
      <c r="P7" s="30">
        <v>0</v>
      </c>
      <c r="Q7" s="22" t="s">
        <v>19</v>
      </c>
      <c r="R7" s="22" t="s">
        <v>19</v>
      </c>
      <c r="S7" s="22" t="s">
        <v>19</v>
      </c>
      <c r="T7" s="22" t="s">
        <v>19</v>
      </c>
      <c r="U7" s="59" t="s">
        <v>186</v>
      </c>
      <c r="V7" s="22" t="s">
        <v>113</v>
      </c>
      <c r="W7" s="22" t="s">
        <v>86</v>
      </c>
      <c r="X7" s="22" t="s">
        <v>189</v>
      </c>
      <c r="Y7" s="17"/>
      <c r="Z7" s="17"/>
      <c r="AA7" s="17"/>
      <c r="AB7" s="17"/>
      <c r="AC7" s="17"/>
      <c r="AD7" s="17"/>
      <c r="AE7" s="17"/>
      <c r="AF7" s="17"/>
      <c r="AG7" s="17"/>
    </row>
    <row r="8" spans="1:33" s="18" customFormat="1" ht="26.1" customHeight="1" thickBot="1" x14ac:dyDescent="0.25">
      <c r="A8" s="22">
        <v>1</v>
      </c>
      <c r="B8" s="12" t="s">
        <v>36</v>
      </c>
      <c r="C8" s="22">
        <v>16</v>
      </c>
      <c r="D8" s="46">
        <v>44534</v>
      </c>
      <c r="E8" s="20">
        <v>0.42152777777777778</v>
      </c>
      <c r="F8" s="46">
        <v>44539</v>
      </c>
      <c r="G8" s="49">
        <v>0.35069444444444442</v>
      </c>
      <c r="H8" s="48">
        <f>VLOOKUP($C8, Gola_selected_sites_WGS1984!$B$2:$H$117, 6, FALSE)</f>
        <v>7.7920901225986503</v>
      </c>
      <c r="I8" s="48">
        <f>VLOOKUP($C8, Gola_selected_sites_WGS1984!$B$2:$H$117, 7, FALSE)</f>
        <v>-10.6890912267045</v>
      </c>
      <c r="J8" s="22" t="s">
        <v>28</v>
      </c>
      <c r="K8" s="30">
        <v>0</v>
      </c>
      <c r="L8" s="30">
        <v>0</v>
      </c>
      <c r="M8" s="30">
        <v>1</v>
      </c>
      <c r="N8" s="30">
        <v>0</v>
      </c>
      <c r="O8" s="30">
        <v>0</v>
      </c>
      <c r="P8" s="30">
        <v>0</v>
      </c>
      <c r="Q8" s="22" t="s">
        <v>19</v>
      </c>
      <c r="R8" s="22" t="s">
        <v>19</v>
      </c>
      <c r="S8" s="22" t="s">
        <v>21</v>
      </c>
      <c r="T8" s="22" t="s">
        <v>19</v>
      </c>
      <c r="U8" s="58" t="s">
        <v>118</v>
      </c>
      <c r="V8" s="22" t="s">
        <v>98</v>
      </c>
      <c r="W8" s="22" t="s">
        <v>86</v>
      </c>
      <c r="X8" s="22" t="s">
        <v>189</v>
      </c>
      <c r="Y8" s="17"/>
      <c r="Z8" s="17"/>
      <c r="AA8" s="17"/>
      <c r="AB8" s="17"/>
      <c r="AC8" s="17"/>
      <c r="AD8" s="17"/>
      <c r="AE8" s="17"/>
      <c r="AF8" s="17"/>
      <c r="AG8" s="17"/>
    </row>
    <row r="9" spans="1:33" s="18" customFormat="1" ht="26.1" customHeight="1" thickBot="1" x14ac:dyDescent="0.25">
      <c r="A9" s="22">
        <v>2</v>
      </c>
      <c r="B9" s="12" t="s">
        <v>36</v>
      </c>
      <c r="C9" s="22">
        <v>15</v>
      </c>
      <c r="D9" s="46">
        <v>44534</v>
      </c>
      <c r="E9" s="20">
        <v>0.43888888888888888</v>
      </c>
      <c r="F9" s="46">
        <v>44539</v>
      </c>
      <c r="G9" s="49">
        <v>0.3611111111111111</v>
      </c>
      <c r="H9" s="48">
        <f>VLOOKUP($C9, Gola_selected_sites_WGS1984!$B$2:$H$117, 6, FALSE)</f>
        <v>7.7949179415326801</v>
      </c>
      <c r="I9" s="48">
        <f>VLOOKUP($C9, Gola_selected_sites_WGS1984!$B$2:$H$117, 7, FALSE)</f>
        <v>-10.684730133509801</v>
      </c>
      <c r="J9" s="22" t="s">
        <v>28</v>
      </c>
      <c r="K9" s="30">
        <v>0</v>
      </c>
      <c r="L9" s="30">
        <v>0</v>
      </c>
      <c r="M9" s="30">
        <v>1</v>
      </c>
      <c r="N9" s="30">
        <v>0</v>
      </c>
      <c r="O9" s="30">
        <v>0</v>
      </c>
      <c r="P9" s="30">
        <v>0</v>
      </c>
      <c r="Q9" s="22" t="s">
        <v>19</v>
      </c>
      <c r="R9" s="22" t="s">
        <v>19</v>
      </c>
      <c r="S9" s="22" t="s">
        <v>21</v>
      </c>
      <c r="T9" s="22" t="s">
        <v>19</v>
      </c>
      <c r="U9" s="58" t="s">
        <v>118</v>
      </c>
      <c r="V9" s="22" t="s">
        <v>79</v>
      </c>
      <c r="W9" s="22" t="s">
        <v>86</v>
      </c>
      <c r="X9" s="22" t="s">
        <v>189</v>
      </c>
      <c r="Y9" s="17"/>
      <c r="Z9" s="17"/>
      <c r="AA9" s="17"/>
      <c r="AB9" s="17"/>
      <c r="AC9" s="17"/>
      <c r="AD9" s="17"/>
      <c r="AE9" s="17"/>
      <c r="AF9" s="17"/>
      <c r="AG9" s="17"/>
    </row>
    <row r="10" spans="1:33" s="18" customFormat="1" ht="26.1" customHeight="1" thickBot="1" x14ac:dyDescent="0.25">
      <c r="A10" s="22">
        <v>3</v>
      </c>
      <c r="B10" s="12" t="s">
        <v>36</v>
      </c>
      <c r="C10" s="22">
        <v>14</v>
      </c>
      <c r="D10" s="46">
        <v>44534</v>
      </c>
      <c r="E10" s="20">
        <v>0.46527777777777773</v>
      </c>
      <c r="F10" s="46">
        <v>44539</v>
      </c>
      <c r="G10" s="49">
        <v>0.36805555555555558</v>
      </c>
      <c r="H10" s="48">
        <f>VLOOKUP($C10, Gola_selected_sites_WGS1984!$B$2:$H$117, 6, FALSE)</f>
        <v>7.79603117441125</v>
      </c>
      <c r="I10" s="48">
        <f>VLOOKUP($C10, Gola_selected_sites_WGS1984!$B$2:$H$117, 7, FALSE)</f>
        <v>-10.685479084784999</v>
      </c>
      <c r="J10" s="22" t="s">
        <v>43</v>
      </c>
      <c r="K10" s="30">
        <v>0</v>
      </c>
      <c r="L10" s="30">
        <v>0</v>
      </c>
      <c r="M10" s="30">
        <v>0.75</v>
      </c>
      <c r="N10" s="22" t="s">
        <v>38</v>
      </c>
      <c r="O10" s="30">
        <v>0.25</v>
      </c>
      <c r="P10" s="30">
        <v>0</v>
      </c>
      <c r="Q10" s="22" t="s">
        <v>19</v>
      </c>
      <c r="R10" s="22" t="s">
        <v>19</v>
      </c>
      <c r="S10" s="22" t="s">
        <v>19</v>
      </c>
      <c r="T10" s="22" t="s">
        <v>19</v>
      </c>
      <c r="U10" s="12" t="s">
        <v>119</v>
      </c>
      <c r="V10" s="22" t="s">
        <v>103</v>
      </c>
      <c r="W10" s="22" t="s">
        <v>86</v>
      </c>
      <c r="X10" s="22" t="s">
        <v>189</v>
      </c>
      <c r="Y10" s="17"/>
      <c r="Z10" s="17"/>
      <c r="AA10" s="17"/>
      <c r="AB10" s="17"/>
      <c r="AC10" s="17"/>
      <c r="AD10" s="17"/>
      <c r="AE10" s="17"/>
      <c r="AF10" s="17"/>
      <c r="AG10" s="17"/>
    </row>
    <row r="11" spans="1:33" s="18" customFormat="1" ht="26.1" customHeight="1" thickBot="1" x14ac:dyDescent="0.25">
      <c r="A11" s="22">
        <v>4</v>
      </c>
      <c r="B11" s="12" t="s">
        <v>36</v>
      </c>
      <c r="C11" s="31">
        <v>13</v>
      </c>
      <c r="D11" s="46">
        <v>44534</v>
      </c>
      <c r="E11" s="20">
        <v>0.48958333333333331</v>
      </c>
      <c r="F11" s="46">
        <v>44539</v>
      </c>
      <c r="G11" s="49">
        <v>0.3923611111111111</v>
      </c>
      <c r="H11" s="48">
        <f>VLOOKUP($C11, Gola_selected_sites_WGS1984!$B$2:$H$117, 6, FALSE)</f>
        <v>7.7858490501540896</v>
      </c>
      <c r="I11" s="48">
        <f>VLOOKUP($C11, Gola_selected_sites_WGS1984!$B$2:$H$117, 7, FALSE)</f>
        <v>-10.690964077287701</v>
      </c>
      <c r="J11" s="22" t="s">
        <v>43</v>
      </c>
      <c r="K11" s="30">
        <v>0</v>
      </c>
      <c r="L11" s="30">
        <v>0</v>
      </c>
      <c r="M11" s="30">
        <v>0.3</v>
      </c>
      <c r="N11" s="22" t="s">
        <v>38</v>
      </c>
      <c r="O11" s="30">
        <v>0.7</v>
      </c>
      <c r="P11" s="30">
        <v>0</v>
      </c>
      <c r="Q11" s="22" t="s">
        <v>19</v>
      </c>
      <c r="R11" s="22" t="s">
        <v>19</v>
      </c>
      <c r="S11" s="22" t="s">
        <v>19</v>
      </c>
      <c r="T11" s="22" t="s">
        <v>19</v>
      </c>
      <c r="U11" s="58" t="s">
        <v>121</v>
      </c>
      <c r="V11" s="22" t="s">
        <v>82</v>
      </c>
      <c r="W11" s="22" t="s">
        <v>86</v>
      </c>
      <c r="X11" s="22" t="s">
        <v>189</v>
      </c>
      <c r="Y11" s="17"/>
      <c r="Z11" s="17"/>
      <c r="AA11" s="17"/>
      <c r="AB11" s="17"/>
      <c r="AC11" s="17"/>
      <c r="AD11" s="17"/>
      <c r="AE11" s="17"/>
      <c r="AF11" s="17"/>
      <c r="AG11" s="17"/>
    </row>
    <row r="12" spans="1:33" s="60" customFormat="1" ht="26.1" customHeight="1" thickBot="1" x14ac:dyDescent="0.25">
      <c r="A12" s="22">
        <v>9</v>
      </c>
      <c r="B12" s="16" t="s">
        <v>44</v>
      </c>
      <c r="C12" s="22">
        <v>3</v>
      </c>
      <c r="D12" s="46">
        <v>44534</v>
      </c>
      <c r="E12" s="20">
        <v>0.4548611111111111</v>
      </c>
      <c r="F12" s="46">
        <v>44539</v>
      </c>
      <c r="G12" s="49">
        <v>0.40972222222222227</v>
      </c>
      <c r="H12" s="48">
        <f>VLOOKUP($C12, Gola_selected_sites_WGS1984!$B$2:$H$117, 6, FALSE)</f>
        <v>7.7549953528642899</v>
      </c>
      <c r="I12" s="48">
        <f>VLOOKUP($C12, Gola_selected_sites_WGS1984!$B$2:$H$117, 7, FALSE)</f>
        <v>-10.696324860675899</v>
      </c>
      <c r="J12" s="22" t="s">
        <v>28</v>
      </c>
      <c r="K12" s="30">
        <v>0</v>
      </c>
      <c r="L12" s="30">
        <v>0</v>
      </c>
      <c r="M12" s="30">
        <v>0</v>
      </c>
      <c r="N12" s="30">
        <v>0</v>
      </c>
      <c r="O12" s="30">
        <v>0</v>
      </c>
      <c r="P12" s="30">
        <v>0</v>
      </c>
      <c r="Q12" s="22" t="s">
        <v>19</v>
      </c>
      <c r="R12" s="22" t="s">
        <v>19</v>
      </c>
      <c r="S12" s="22" t="s">
        <v>19</v>
      </c>
      <c r="T12" s="22" t="s">
        <v>19</v>
      </c>
      <c r="U12" s="59" t="s">
        <v>122</v>
      </c>
      <c r="V12" s="22" t="s">
        <v>75</v>
      </c>
      <c r="W12" s="22" t="s">
        <v>86</v>
      </c>
      <c r="X12" s="22" t="s">
        <v>189</v>
      </c>
      <c r="Y12" s="17"/>
      <c r="Z12" s="17"/>
      <c r="AA12" s="17"/>
      <c r="AB12" s="17"/>
      <c r="AC12" s="17"/>
      <c r="AD12" s="17"/>
      <c r="AE12" s="17"/>
      <c r="AF12" s="17"/>
      <c r="AG12" s="17"/>
    </row>
    <row r="13" spans="1:33" s="17" customFormat="1" ht="26.1" customHeight="1" thickBot="1" x14ac:dyDescent="0.25">
      <c r="A13" s="22">
        <v>10</v>
      </c>
      <c r="B13" s="16" t="s">
        <v>44</v>
      </c>
      <c r="C13" s="22">
        <v>0</v>
      </c>
      <c r="D13" s="46">
        <v>44534</v>
      </c>
      <c r="E13" s="20">
        <v>0.46736111111111112</v>
      </c>
      <c r="F13" s="46">
        <v>44539</v>
      </c>
      <c r="G13" s="49">
        <v>0.40486111111111112</v>
      </c>
      <c r="H13" s="48">
        <f>VLOOKUP($C13, Gola_selected_sites_WGS1984!$B$2:$H$117, 6, FALSE)</f>
        <v>7.7560080015399304</v>
      </c>
      <c r="I13" s="48">
        <f>VLOOKUP($C13, Gola_selected_sites_WGS1984!$B$2:$H$117, 7, FALSE)</f>
        <v>-10.695398504741901</v>
      </c>
      <c r="J13" s="22" t="s">
        <v>43</v>
      </c>
      <c r="K13" s="30">
        <v>0</v>
      </c>
      <c r="L13" s="30">
        <v>0</v>
      </c>
      <c r="M13" s="22" t="s">
        <v>32</v>
      </c>
      <c r="N13" s="30">
        <v>0</v>
      </c>
      <c r="O13" s="30">
        <v>0</v>
      </c>
      <c r="P13" s="30">
        <v>0</v>
      </c>
      <c r="Q13" s="22" t="s">
        <v>19</v>
      </c>
      <c r="R13" s="22" t="s">
        <v>21</v>
      </c>
      <c r="S13" s="22" t="s">
        <v>20</v>
      </c>
      <c r="T13" s="22" t="s">
        <v>21</v>
      </c>
      <c r="U13" s="58" t="s">
        <v>123</v>
      </c>
      <c r="V13" s="22" t="s">
        <v>84</v>
      </c>
      <c r="W13" s="22" t="s">
        <v>86</v>
      </c>
      <c r="X13" s="22" t="s">
        <v>189</v>
      </c>
    </row>
    <row r="14" spans="1:33" s="17" customFormat="1" ht="26.1" customHeight="1" thickBot="1" x14ac:dyDescent="0.25">
      <c r="A14" s="22">
        <v>11</v>
      </c>
      <c r="B14" s="16" t="s">
        <v>44</v>
      </c>
      <c r="C14" s="22">
        <v>1</v>
      </c>
      <c r="D14" s="46">
        <v>44534</v>
      </c>
      <c r="E14" s="20">
        <v>0.48055555555555557</v>
      </c>
      <c r="F14" s="46">
        <v>44539</v>
      </c>
      <c r="G14" s="49">
        <v>0.41666666666666669</v>
      </c>
      <c r="H14" s="48">
        <f>VLOOKUP($C14, Gola_selected_sites_WGS1984!$B$2:$H$117, 6, FALSE)</f>
        <v>7.7567796646431404</v>
      </c>
      <c r="I14" s="48">
        <f>VLOOKUP($C14, Gola_selected_sites_WGS1984!$B$2:$H$117, 7, FALSE)</f>
        <v>-10.696955165483001</v>
      </c>
      <c r="J14" s="22" t="s">
        <v>43</v>
      </c>
      <c r="K14" s="30">
        <v>0</v>
      </c>
      <c r="L14" s="30">
        <v>0</v>
      </c>
      <c r="M14" s="22" t="s">
        <v>32</v>
      </c>
      <c r="N14" s="30">
        <v>0</v>
      </c>
      <c r="O14" s="30">
        <v>0</v>
      </c>
      <c r="P14" s="30">
        <v>0</v>
      </c>
      <c r="Q14" s="22" t="s">
        <v>19</v>
      </c>
      <c r="R14" s="22" t="s">
        <v>20</v>
      </c>
      <c r="S14" s="22" t="s">
        <v>19</v>
      </c>
      <c r="T14" s="22" t="s">
        <v>19</v>
      </c>
      <c r="U14" s="59" t="s">
        <v>124</v>
      </c>
      <c r="V14" s="22" t="s">
        <v>111</v>
      </c>
      <c r="W14" s="22" t="s">
        <v>86</v>
      </c>
      <c r="X14" s="22" t="s">
        <v>189</v>
      </c>
    </row>
    <row r="15" spans="1:33" s="17" customFormat="1" ht="26.1" customHeight="1" thickBot="1" x14ac:dyDescent="0.25">
      <c r="A15" s="22">
        <v>12</v>
      </c>
      <c r="B15" s="16" t="s">
        <v>44</v>
      </c>
      <c r="C15" s="22">
        <v>2</v>
      </c>
      <c r="D15" s="46">
        <v>44534</v>
      </c>
      <c r="E15" s="20">
        <v>0.4916666666666667</v>
      </c>
      <c r="F15" s="46">
        <v>44539</v>
      </c>
      <c r="G15" s="49">
        <v>0.4236111111111111</v>
      </c>
      <c r="H15" s="48">
        <f>VLOOKUP($C15, Gola_selected_sites_WGS1984!$B$2:$H$117, 6, FALSE)</f>
        <v>7.7577234296274797</v>
      </c>
      <c r="I15" s="48">
        <f>VLOOKUP($C15, Gola_selected_sites_WGS1984!$B$2:$H$117, 7, FALSE)</f>
        <v>-10.697947892949699</v>
      </c>
      <c r="J15" s="22" t="s">
        <v>37</v>
      </c>
      <c r="K15" s="30">
        <v>0</v>
      </c>
      <c r="L15" s="30">
        <v>0</v>
      </c>
      <c r="M15" s="30">
        <v>0</v>
      </c>
      <c r="N15" s="30">
        <v>0</v>
      </c>
      <c r="O15" s="30">
        <v>0</v>
      </c>
      <c r="P15" s="30">
        <v>0</v>
      </c>
      <c r="Q15" s="22" t="s">
        <v>19</v>
      </c>
      <c r="R15" s="22" t="s">
        <v>19</v>
      </c>
      <c r="S15" s="22" t="s">
        <v>19</v>
      </c>
      <c r="T15" s="22" t="s">
        <v>19</v>
      </c>
      <c r="U15" s="59" t="s">
        <v>125</v>
      </c>
      <c r="V15" s="22" t="s">
        <v>67</v>
      </c>
      <c r="W15" s="22" t="s">
        <v>86</v>
      </c>
      <c r="X15" s="22" t="s">
        <v>189</v>
      </c>
    </row>
    <row r="16" spans="1:33" s="17" customFormat="1" ht="26.1" customHeight="1" thickBot="1" x14ac:dyDescent="0.25">
      <c r="A16" s="22">
        <v>15</v>
      </c>
      <c r="B16" s="16" t="s">
        <v>44</v>
      </c>
      <c r="C16" s="22">
        <v>6</v>
      </c>
      <c r="D16" s="46">
        <v>44534</v>
      </c>
      <c r="E16" s="20">
        <v>0.57291666666666663</v>
      </c>
      <c r="F16" s="46">
        <v>44539</v>
      </c>
      <c r="G16" s="49">
        <v>0.46875</v>
      </c>
      <c r="H16" s="48">
        <f>VLOOKUP($C16, Gola_selected_sites_WGS1984!$B$2:$H$117, 6, FALSE)</f>
        <v>7.7679854840384399</v>
      </c>
      <c r="I16" s="48">
        <f>VLOOKUP($C16, Gola_selected_sites_WGS1984!$B$2:$H$117, 7, FALSE)</f>
        <v>-10.701656826528801</v>
      </c>
      <c r="J16" s="22" t="s">
        <v>41</v>
      </c>
      <c r="K16" s="30">
        <v>0</v>
      </c>
      <c r="L16" s="30">
        <v>0</v>
      </c>
      <c r="M16" s="30">
        <v>0</v>
      </c>
      <c r="N16" s="30" t="s">
        <v>38</v>
      </c>
      <c r="O16" s="22" t="s">
        <v>32</v>
      </c>
      <c r="P16" s="30">
        <v>0</v>
      </c>
      <c r="Q16" s="22" t="s">
        <v>19</v>
      </c>
      <c r="R16" s="22" t="s">
        <v>19</v>
      </c>
      <c r="S16" s="22" t="s">
        <v>19</v>
      </c>
      <c r="T16" s="22" t="s">
        <v>19</v>
      </c>
      <c r="U16" s="59" t="s">
        <v>127</v>
      </c>
      <c r="V16" s="22" t="s">
        <v>77</v>
      </c>
      <c r="W16" s="22" t="s">
        <v>86</v>
      </c>
      <c r="X16" s="22" t="s">
        <v>189</v>
      </c>
    </row>
    <row r="17" spans="1:24" s="17" customFormat="1" ht="26.1" customHeight="1" thickBot="1" x14ac:dyDescent="0.25">
      <c r="A17" s="22">
        <v>16</v>
      </c>
      <c r="B17" s="16" t="s">
        <v>44</v>
      </c>
      <c r="C17" s="22">
        <v>10</v>
      </c>
      <c r="D17" s="46">
        <v>44535</v>
      </c>
      <c r="E17" s="20">
        <v>0.47083333333333338</v>
      </c>
      <c r="F17" s="46">
        <v>44540</v>
      </c>
      <c r="G17" s="49">
        <v>0.29166666666666669</v>
      </c>
      <c r="H17" s="48">
        <f>VLOOKUP($C17, Gola_selected_sites_WGS1984!$B$2:$H$117, 6, FALSE)</f>
        <v>7.7768824883109398</v>
      </c>
      <c r="I17" s="48">
        <f>VLOOKUP($C17, Gola_selected_sites_WGS1984!$B$2:$H$117, 7, FALSE)</f>
        <v>-10.693999570726501</v>
      </c>
      <c r="J17" s="22" t="s">
        <v>43</v>
      </c>
      <c r="K17" s="30">
        <v>0</v>
      </c>
      <c r="L17" s="30">
        <v>0</v>
      </c>
      <c r="M17" s="30" t="s">
        <v>32</v>
      </c>
      <c r="N17" s="30">
        <v>0</v>
      </c>
      <c r="O17" s="30">
        <v>0</v>
      </c>
      <c r="P17" s="30">
        <v>0</v>
      </c>
      <c r="Q17" s="22" t="s">
        <v>19</v>
      </c>
      <c r="R17" s="22" t="s">
        <v>19</v>
      </c>
      <c r="S17" s="22" t="s">
        <v>19</v>
      </c>
      <c r="T17" s="22" t="s">
        <v>19</v>
      </c>
      <c r="U17" s="59" t="s">
        <v>128</v>
      </c>
      <c r="V17" s="22" t="s">
        <v>114</v>
      </c>
      <c r="W17" s="22" t="s">
        <v>86</v>
      </c>
      <c r="X17" s="22" t="s">
        <v>189</v>
      </c>
    </row>
    <row r="18" spans="1:24" s="17" customFormat="1" ht="26.1" customHeight="1" thickBot="1" x14ac:dyDescent="0.25">
      <c r="A18" s="22">
        <v>17</v>
      </c>
      <c r="B18" s="16" t="s">
        <v>44</v>
      </c>
      <c r="C18" s="22">
        <v>9</v>
      </c>
      <c r="D18" s="46">
        <v>44535</v>
      </c>
      <c r="E18" s="20">
        <v>0.48472222222222222</v>
      </c>
      <c r="F18" s="46">
        <v>44540</v>
      </c>
      <c r="G18" s="49">
        <v>0.30208333333333331</v>
      </c>
      <c r="H18" s="48">
        <f>VLOOKUP($C18, Gola_selected_sites_WGS1984!$B$2:$H$117, 6, FALSE)</f>
        <v>7.7779829271543601</v>
      </c>
      <c r="I18" s="48">
        <f>VLOOKUP($C18, Gola_selected_sites_WGS1984!$B$2:$H$117, 7, FALSE)</f>
        <v>-10.692905003443499</v>
      </c>
      <c r="J18" s="22" t="s">
        <v>43</v>
      </c>
      <c r="K18" s="30">
        <v>0</v>
      </c>
      <c r="L18" s="30">
        <v>0</v>
      </c>
      <c r="M18" s="30" t="s">
        <v>32</v>
      </c>
      <c r="N18" s="30">
        <v>0</v>
      </c>
      <c r="O18" s="30">
        <v>0</v>
      </c>
      <c r="P18" s="30">
        <v>0</v>
      </c>
      <c r="Q18" s="22" t="s">
        <v>19</v>
      </c>
      <c r="R18" s="22" t="s">
        <v>19</v>
      </c>
      <c r="S18" s="22" t="s">
        <v>19</v>
      </c>
      <c r="T18" s="22" t="s">
        <v>21</v>
      </c>
      <c r="U18" s="59" t="s">
        <v>123</v>
      </c>
      <c r="V18" s="22" t="s">
        <v>96</v>
      </c>
      <c r="W18" s="22" t="s">
        <v>86</v>
      </c>
      <c r="X18" s="22" t="s">
        <v>189</v>
      </c>
    </row>
    <row r="19" spans="1:24" s="17" customFormat="1" ht="26.1" customHeight="1" thickBot="1" x14ac:dyDescent="0.25">
      <c r="A19" s="22"/>
      <c r="B19" s="16"/>
      <c r="C19" s="22"/>
      <c r="D19" s="46"/>
      <c r="E19" s="20"/>
      <c r="F19" s="48"/>
      <c r="G19" s="48"/>
      <c r="H19" s="48"/>
      <c r="I19" s="16"/>
      <c r="J19" s="22"/>
      <c r="K19" s="22"/>
      <c r="L19" s="22"/>
      <c r="M19" s="22"/>
      <c r="N19" s="30"/>
      <c r="O19" s="30"/>
      <c r="P19" s="22"/>
      <c r="Q19" s="22"/>
      <c r="R19" s="22"/>
      <c r="S19" s="22"/>
      <c r="T19" s="22"/>
      <c r="U19" s="59"/>
      <c r="V19" s="22"/>
      <c r="W19" s="22"/>
      <c r="X19" s="22"/>
    </row>
    <row r="20" spans="1:24" s="17" customFormat="1" ht="26.1" customHeight="1" thickBot="1" x14ac:dyDescent="0.25">
      <c r="A20" s="22"/>
      <c r="B20" s="16"/>
      <c r="C20" s="22"/>
      <c r="D20" s="46"/>
      <c r="E20" s="20"/>
      <c r="F20" s="48"/>
      <c r="G20" s="48"/>
      <c r="H20" s="48"/>
      <c r="I20" s="16"/>
      <c r="J20" s="22"/>
      <c r="K20" s="22"/>
      <c r="L20" s="22"/>
      <c r="M20" s="22"/>
      <c r="N20" s="30"/>
      <c r="O20" s="30"/>
      <c r="P20" s="22"/>
      <c r="Q20" s="22"/>
      <c r="R20" s="22"/>
      <c r="S20" s="22"/>
      <c r="T20" s="22"/>
      <c r="U20" s="59"/>
      <c r="V20" s="22"/>
      <c r="W20" s="22"/>
      <c r="X20" s="22"/>
    </row>
    <row r="21" spans="1:24" s="17" customFormat="1" ht="26.1" customHeight="1" thickBot="1" x14ac:dyDescent="0.25">
      <c r="A21" s="22"/>
      <c r="B21" s="16"/>
      <c r="C21" s="22"/>
      <c r="D21" s="46"/>
      <c r="E21" s="20"/>
      <c r="F21" s="48"/>
      <c r="G21" s="48"/>
      <c r="H21" s="48"/>
      <c r="I21" s="16"/>
      <c r="J21" s="22"/>
      <c r="K21" s="22"/>
      <c r="L21" s="22"/>
      <c r="M21" s="22"/>
      <c r="N21" s="22"/>
      <c r="O21" s="22"/>
      <c r="P21" s="22"/>
      <c r="Q21" s="22"/>
      <c r="R21" s="22"/>
      <c r="S21" s="22"/>
      <c r="T21" s="22"/>
      <c r="U21" s="59"/>
      <c r="V21" s="22"/>
      <c r="W21" s="22"/>
      <c r="X21" s="22"/>
    </row>
    <row r="22" spans="1:24" s="17" customFormat="1" ht="26.1" customHeight="1" thickBot="1" x14ac:dyDescent="0.25">
      <c r="A22" s="22"/>
      <c r="B22" s="16"/>
      <c r="C22" s="22"/>
      <c r="D22" s="46"/>
      <c r="E22" s="20"/>
      <c r="F22" s="48"/>
      <c r="G22" s="48"/>
      <c r="H22" s="48"/>
      <c r="I22" s="16"/>
      <c r="J22" s="22"/>
      <c r="K22" s="22"/>
      <c r="L22" s="22"/>
      <c r="M22" s="22"/>
      <c r="N22" s="22"/>
      <c r="O22" s="22"/>
      <c r="P22" s="22"/>
      <c r="Q22" s="22"/>
      <c r="R22" s="22"/>
      <c r="S22" s="22"/>
      <c r="T22" s="22"/>
      <c r="U22" s="59"/>
      <c r="V22" s="22"/>
      <c r="W22" s="22"/>
      <c r="X22" s="22"/>
    </row>
    <row r="23" spans="1:24" s="17" customFormat="1" ht="26.1" customHeight="1" thickBot="1" x14ac:dyDescent="0.25">
      <c r="A23" s="22"/>
      <c r="B23" s="16"/>
      <c r="C23" s="22"/>
      <c r="D23" s="46"/>
      <c r="E23" s="20"/>
      <c r="F23" s="48"/>
      <c r="G23" s="48"/>
      <c r="H23" s="48"/>
      <c r="I23" s="16"/>
      <c r="J23" s="29"/>
      <c r="K23" s="22"/>
      <c r="L23" s="22"/>
      <c r="M23" s="22"/>
      <c r="N23" s="22"/>
      <c r="O23" s="22"/>
      <c r="P23" s="22"/>
      <c r="Q23" s="22"/>
      <c r="R23" s="22"/>
      <c r="S23" s="22"/>
      <c r="T23" s="22"/>
      <c r="U23" s="59"/>
      <c r="V23" s="22"/>
      <c r="W23" s="22"/>
      <c r="X23" s="22"/>
    </row>
    <row r="24" spans="1:24" s="17" customFormat="1" ht="26.1" customHeight="1" thickBot="1" x14ac:dyDescent="0.25">
      <c r="A24" s="22"/>
      <c r="B24" s="16"/>
      <c r="C24" s="22"/>
      <c r="D24" s="46"/>
      <c r="E24" s="20"/>
      <c r="F24" s="48"/>
      <c r="G24" s="48"/>
      <c r="H24" s="48"/>
      <c r="I24" s="16"/>
      <c r="J24" s="29"/>
      <c r="K24" s="22"/>
      <c r="L24" s="22"/>
      <c r="M24" s="22"/>
      <c r="N24" s="22"/>
      <c r="O24" s="22"/>
      <c r="P24" s="22"/>
      <c r="Q24" s="22"/>
      <c r="R24" s="22"/>
      <c r="S24" s="22"/>
      <c r="T24" s="22"/>
      <c r="U24" s="59"/>
      <c r="V24" s="22"/>
      <c r="W24" s="22"/>
      <c r="X24" s="22"/>
    </row>
    <row r="25" spans="1:24" s="10" customFormat="1" ht="26.1" customHeight="1" thickBot="1" x14ac:dyDescent="0.25">
      <c r="A25" s="22"/>
      <c r="B25" s="16"/>
      <c r="C25" s="63"/>
      <c r="D25" s="46"/>
      <c r="E25" s="20"/>
      <c r="F25" s="68"/>
      <c r="G25" s="68"/>
      <c r="H25" s="48"/>
      <c r="I25" s="16"/>
      <c r="J25" s="29"/>
      <c r="K25" s="22"/>
      <c r="L25" s="22"/>
      <c r="M25" s="22"/>
      <c r="N25" s="22"/>
      <c r="O25" s="30"/>
      <c r="P25" s="22"/>
      <c r="Q25" s="22"/>
      <c r="R25" s="22"/>
      <c r="S25" s="22"/>
      <c r="T25" s="23"/>
      <c r="U25" s="26"/>
      <c r="V25" s="22"/>
      <c r="W25" s="22"/>
      <c r="X25" s="22"/>
    </row>
    <row r="26" spans="1:24" s="10" customFormat="1" ht="26.1" customHeight="1" thickBot="1" x14ac:dyDescent="0.25">
      <c r="A26" s="22"/>
      <c r="B26" s="9"/>
      <c r="C26" s="63"/>
      <c r="D26" s="67"/>
      <c r="E26" s="21"/>
      <c r="F26" s="68"/>
      <c r="G26" s="68"/>
      <c r="H26" s="44"/>
      <c r="I26" s="28"/>
      <c r="J26" s="63"/>
      <c r="K26" s="23"/>
      <c r="L26" s="23"/>
      <c r="M26" s="40"/>
      <c r="N26" s="23"/>
      <c r="O26" s="23"/>
      <c r="P26" s="23"/>
      <c r="Q26" s="23"/>
      <c r="R26" s="23"/>
      <c r="S26" s="23"/>
      <c r="T26" s="23"/>
      <c r="U26" s="26"/>
      <c r="V26" s="23"/>
      <c r="W26" s="23"/>
      <c r="X26" s="23"/>
    </row>
    <row r="27" spans="1:24" s="10" customFormat="1" ht="26.1" customHeight="1" thickBot="1" x14ac:dyDescent="0.25">
      <c r="A27" s="22"/>
      <c r="B27" s="9"/>
      <c r="C27" s="63"/>
      <c r="D27" s="67"/>
      <c r="E27" s="21"/>
      <c r="F27" s="68"/>
      <c r="G27" s="68"/>
      <c r="H27" s="44"/>
      <c r="I27" s="28"/>
      <c r="J27" s="63"/>
      <c r="K27" s="23"/>
      <c r="L27" s="23"/>
      <c r="M27" s="23"/>
      <c r="N27" s="23"/>
      <c r="O27" s="23"/>
      <c r="P27" s="23"/>
      <c r="Q27" s="23"/>
      <c r="R27" s="23"/>
      <c r="S27" s="23"/>
      <c r="T27" s="23"/>
      <c r="U27" s="26"/>
      <c r="V27" s="23"/>
      <c r="W27" s="23"/>
      <c r="X27" s="23"/>
    </row>
    <row r="28" spans="1:24" s="10" customFormat="1" ht="26.1" customHeight="1" thickBot="1" x14ac:dyDescent="0.25">
      <c r="A28" s="22"/>
      <c r="B28" s="9"/>
      <c r="C28" s="63"/>
      <c r="D28" s="67"/>
      <c r="E28" s="21"/>
      <c r="F28" s="68"/>
      <c r="G28" s="68"/>
      <c r="H28" s="44"/>
      <c r="I28" s="28"/>
      <c r="J28" s="63"/>
      <c r="K28" s="23"/>
      <c r="L28" s="23"/>
      <c r="M28" s="23"/>
      <c r="N28" s="23"/>
      <c r="O28" s="23"/>
      <c r="P28" s="23"/>
      <c r="Q28" s="23"/>
      <c r="R28" s="23"/>
      <c r="S28" s="23"/>
      <c r="T28" s="23"/>
      <c r="U28" s="26"/>
      <c r="V28" s="23"/>
      <c r="W28" s="23"/>
      <c r="X28" s="23"/>
    </row>
    <row r="29" spans="1:24" s="10" customFormat="1" ht="26.1" customHeight="1" thickBot="1" x14ac:dyDescent="0.25">
      <c r="A29" s="22"/>
      <c r="B29" s="9"/>
      <c r="C29" s="63"/>
      <c r="D29" s="67"/>
      <c r="E29" s="21"/>
      <c r="F29" s="68"/>
      <c r="G29" s="68"/>
      <c r="H29" s="44"/>
      <c r="I29" s="28"/>
      <c r="J29" s="63"/>
      <c r="K29" s="23"/>
      <c r="L29" s="23"/>
      <c r="M29" s="23"/>
      <c r="N29" s="23"/>
      <c r="O29" s="23"/>
      <c r="P29" s="23"/>
      <c r="Q29" s="23"/>
      <c r="R29" s="23"/>
      <c r="S29" s="23"/>
      <c r="T29" s="23"/>
      <c r="U29" s="26"/>
      <c r="V29" s="23"/>
      <c r="W29" s="23"/>
      <c r="X29" s="23"/>
    </row>
    <row r="30" spans="1:24" s="10" customFormat="1" ht="26.1" customHeight="1" thickBot="1" x14ac:dyDescent="0.25">
      <c r="A30" s="22"/>
      <c r="B30" s="9"/>
      <c r="C30" s="63"/>
      <c r="D30" s="67"/>
      <c r="E30" s="21"/>
      <c r="F30" s="68"/>
      <c r="G30" s="68"/>
      <c r="H30" s="44"/>
      <c r="I30" s="28"/>
      <c r="J30" s="63"/>
      <c r="K30" s="23"/>
      <c r="L30" s="23"/>
      <c r="M30" s="23"/>
      <c r="N30" s="23"/>
      <c r="O30" s="23"/>
      <c r="P30" s="23"/>
      <c r="Q30" s="23"/>
      <c r="R30" s="23"/>
      <c r="S30" s="23"/>
      <c r="T30" s="23"/>
      <c r="U30" s="26"/>
      <c r="V30" s="23"/>
      <c r="W30" s="23"/>
      <c r="X30" s="23"/>
    </row>
    <row r="31" spans="1:24" s="10" customFormat="1" ht="26.1" customHeight="1" thickBot="1" x14ac:dyDescent="0.25">
      <c r="A31" s="22"/>
      <c r="B31" s="9"/>
      <c r="C31" s="63"/>
      <c r="D31" s="67"/>
      <c r="E31" s="21"/>
      <c r="F31" s="68"/>
      <c r="G31" s="68"/>
      <c r="H31" s="44"/>
      <c r="I31" s="28"/>
      <c r="J31" s="63"/>
      <c r="K31" s="23"/>
      <c r="L31" s="23"/>
      <c r="M31" s="23"/>
      <c r="N31" s="23"/>
      <c r="O31" s="23"/>
      <c r="P31" s="23"/>
      <c r="Q31" s="23"/>
      <c r="R31" s="23"/>
      <c r="S31" s="23"/>
      <c r="T31" s="23"/>
      <c r="U31" s="26"/>
      <c r="V31" s="23"/>
      <c r="W31" s="23"/>
      <c r="X31" s="23"/>
    </row>
    <row r="32" spans="1:24" s="10" customFormat="1" ht="26.1" customHeight="1" thickBot="1" x14ac:dyDescent="0.25">
      <c r="A32" s="22"/>
      <c r="B32" s="9"/>
      <c r="C32" s="63"/>
      <c r="D32" s="67"/>
      <c r="E32" s="21"/>
      <c r="F32" s="68"/>
      <c r="G32" s="68"/>
      <c r="H32" s="44"/>
      <c r="I32" s="28"/>
      <c r="J32" s="63"/>
      <c r="K32" s="23"/>
      <c r="L32" s="23"/>
      <c r="M32" s="23"/>
      <c r="N32" s="23"/>
      <c r="O32" s="40"/>
      <c r="P32" s="23"/>
      <c r="Q32" s="23"/>
      <c r="R32" s="23"/>
      <c r="S32" s="23"/>
      <c r="T32" s="23"/>
      <c r="U32" s="26"/>
      <c r="V32" s="23"/>
      <c r="W32" s="23"/>
      <c r="X32" s="23"/>
    </row>
    <row r="33" spans="1:24" s="10" customFormat="1" ht="26.1" customHeight="1" thickBot="1" x14ac:dyDescent="0.25">
      <c r="A33" s="22"/>
      <c r="B33" s="9"/>
      <c r="C33" s="63"/>
      <c r="D33" s="67"/>
      <c r="E33" s="21"/>
      <c r="F33" s="68"/>
      <c r="G33" s="68"/>
      <c r="H33" s="44"/>
      <c r="I33" s="28"/>
      <c r="J33" s="63"/>
      <c r="K33" s="23"/>
      <c r="L33" s="23"/>
      <c r="M33" s="23"/>
      <c r="N33" s="23"/>
      <c r="O33" s="23"/>
      <c r="P33" s="23"/>
      <c r="Q33" s="23"/>
      <c r="R33" s="23"/>
      <c r="S33" s="23"/>
      <c r="T33" s="23"/>
      <c r="U33" s="26"/>
      <c r="V33" s="23"/>
      <c r="W33" s="23"/>
      <c r="X33" s="23"/>
    </row>
    <row r="34" spans="1:24" s="10" customFormat="1" ht="26.1" customHeight="1" thickBot="1" x14ac:dyDescent="0.25">
      <c r="A34" s="22"/>
      <c r="B34" s="9"/>
      <c r="C34" s="63"/>
      <c r="D34" s="67"/>
      <c r="E34" s="21"/>
      <c r="F34" s="68"/>
      <c r="G34" s="68"/>
      <c r="H34" s="44"/>
      <c r="I34" s="28"/>
      <c r="J34" s="63"/>
      <c r="K34" s="23"/>
      <c r="L34" s="23"/>
      <c r="M34" s="23"/>
      <c r="N34" s="23"/>
      <c r="O34" s="23"/>
      <c r="P34" s="23"/>
      <c r="Q34" s="23"/>
      <c r="R34" s="23"/>
      <c r="S34" s="23"/>
      <c r="T34" s="23"/>
      <c r="U34" s="26"/>
      <c r="V34" s="23"/>
      <c r="W34" s="23"/>
      <c r="X34" s="23"/>
    </row>
    <row r="35" spans="1:24" s="10" customFormat="1" ht="26.1" customHeight="1" thickBot="1" x14ac:dyDescent="0.25">
      <c r="A35" s="22"/>
      <c r="B35" s="9"/>
      <c r="C35" s="63"/>
      <c r="D35" s="67"/>
      <c r="E35" s="21"/>
      <c r="F35" s="68"/>
      <c r="G35" s="68"/>
      <c r="H35" s="44"/>
      <c r="I35" s="28"/>
      <c r="J35" s="63"/>
      <c r="K35" s="23"/>
      <c r="L35" s="23"/>
      <c r="M35" s="23"/>
      <c r="N35" s="23"/>
      <c r="O35" s="23"/>
      <c r="P35" s="23"/>
      <c r="Q35" s="23"/>
      <c r="R35" s="23"/>
      <c r="S35" s="23"/>
      <c r="T35" s="23"/>
      <c r="U35" s="26"/>
      <c r="V35" s="23"/>
      <c r="W35" s="23"/>
      <c r="X35" s="23"/>
    </row>
    <row r="36" spans="1:24" s="10" customFormat="1" ht="26.1" customHeight="1" thickBot="1" x14ac:dyDescent="0.25">
      <c r="A36" s="22"/>
      <c r="B36" s="9"/>
      <c r="C36" s="63"/>
      <c r="D36" s="68"/>
      <c r="E36" s="21"/>
      <c r="F36" s="68"/>
      <c r="G36" s="68"/>
      <c r="H36" s="44"/>
      <c r="I36" s="28"/>
      <c r="J36" s="63"/>
      <c r="K36" s="23"/>
      <c r="L36" s="23"/>
      <c r="M36" s="23"/>
      <c r="N36" s="23"/>
      <c r="O36" s="23"/>
      <c r="P36" s="23"/>
      <c r="Q36" s="23"/>
      <c r="R36" s="23"/>
      <c r="S36" s="23"/>
      <c r="T36" s="23"/>
      <c r="U36" s="26"/>
      <c r="V36" s="23"/>
      <c r="W36" s="23"/>
      <c r="X36" s="23"/>
    </row>
    <row r="37" spans="1:24" s="10" customFormat="1" ht="26.1" customHeight="1" thickBot="1" x14ac:dyDescent="0.25">
      <c r="A37" s="22"/>
      <c r="B37" s="9"/>
      <c r="C37" s="63"/>
      <c r="D37" s="68"/>
      <c r="E37" s="21"/>
      <c r="F37" s="68"/>
      <c r="G37" s="68"/>
      <c r="H37" s="44"/>
      <c r="I37" s="28"/>
      <c r="J37" s="63"/>
      <c r="K37" s="23"/>
      <c r="L37" s="23"/>
      <c r="M37" s="23"/>
      <c r="N37" s="23"/>
      <c r="O37" s="23"/>
      <c r="P37" s="23"/>
      <c r="Q37" s="23"/>
      <c r="R37" s="23"/>
      <c r="S37" s="23"/>
      <c r="T37" s="23"/>
      <c r="U37" s="26"/>
      <c r="V37" s="23"/>
      <c r="W37" s="23"/>
      <c r="X37" s="23"/>
    </row>
    <row r="38" spans="1:24" s="10" customFormat="1" ht="26.1" customHeight="1" thickBot="1" x14ac:dyDescent="0.25">
      <c r="A38" s="22"/>
      <c r="B38" s="9"/>
      <c r="C38" s="63"/>
      <c r="D38" s="68"/>
      <c r="E38" s="21"/>
      <c r="F38" s="68"/>
      <c r="G38" s="68"/>
      <c r="H38" s="44"/>
      <c r="I38" s="28"/>
      <c r="J38" s="63"/>
      <c r="K38" s="23"/>
      <c r="L38" s="23"/>
      <c r="M38" s="23"/>
      <c r="N38" s="23"/>
      <c r="O38" s="23"/>
      <c r="P38" s="23"/>
      <c r="Q38" s="23"/>
      <c r="R38" s="23"/>
      <c r="S38" s="23"/>
      <c r="T38" s="23"/>
      <c r="U38" s="26"/>
      <c r="V38" s="23"/>
      <c r="W38" s="23"/>
      <c r="X38" s="23"/>
    </row>
    <row r="39" spans="1:24" s="10" customFormat="1" ht="26.1" customHeight="1" thickBot="1" x14ac:dyDescent="0.25">
      <c r="A39" s="22"/>
      <c r="B39" s="9"/>
      <c r="C39" s="63"/>
      <c r="D39" s="68"/>
      <c r="E39" s="21"/>
      <c r="F39" s="68"/>
      <c r="G39" s="68"/>
      <c r="H39" s="44"/>
      <c r="I39" s="28"/>
      <c r="J39" s="63"/>
      <c r="K39" s="23"/>
      <c r="L39" s="23"/>
      <c r="M39" s="23"/>
      <c r="N39" s="23"/>
      <c r="O39" s="23"/>
      <c r="P39" s="23"/>
      <c r="Q39" s="23"/>
      <c r="R39" s="23"/>
      <c r="S39" s="23"/>
      <c r="T39" s="23"/>
      <c r="U39" s="26"/>
      <c r="V39" s="23"/>
      <c r="W39" s="23"/>
      <c r="X39" s="23"/>
    </row>
    <row r="40" spans="1:24" s="10" customFormat="1" ht="26.1" customHeight="1" thickBot="1" x14ac:dyDescent="0.25">
      <c r="A40" s="22"/>
      <c r="B40" s="9"/>
      <c r="C40" s="63"/>
      <c r="D40" s="68"/>
      <c r="E40" s="21"/>
      <c r="F40" s="68"/>
      <c r="G40" s="68"/>
      <c r="H40" s="44"/>
      <c r="I40" s="28"/>
      <c r="J40" s="63"/>
      <c r="K40" s="23"/>
      <c r="L40" s="23"/>
      <c r="M40" s="23"/>
      <c r="N40" s="23"/>
      <c r="O40" s="23"/>
      <c r="P40" s="23"/>
      <c r="Q40" s="23"/>
      <c r="R40" s="23"/>
      <c r="S40" s="23"/>
      <c r="T40" s="23"/>
      <c r="U40" s="26"/>
      <c r="V40" s="23"/>
      <c r="W40" s="23"/>
      <c r="X40" s="23"/>
    </row>
    <row r="41" spans="1:24" s="10" customFormat="1" ht="26.1" customHeight="1" thickBot="1" x14ac:dyDescent="0.25">
      <c r="A41" s="22"/>
      <c r="B41" s="9"/>
      <c r="C41" s="63"/>
      <c r="D41" s="68"/>
      <c r="E41" s="21"/>
      <c r="F41" s="68"/>
      <c r="G41" s="68"/>
      <c r="H41" s="44"/>
      <c r="I41" s="28"/>
      <c r="J41" s="63"/>
      <c r="K41" s="23"/>
      <c r="L41" s="23"/>
      <c r="M41" s="23"/>
      <c r="N41" s="23"/>
      <c r="O41" s="23"/>
      <c r="P41" s="23"/>
      <c r="Q41" s="23"/>
      <c r="R41" s="23"/>
      <c r="S41" s="23"/>
      <c r="T41" s="23"/>
      <c r="U41" s="26"/>
      <c r="V41" s="23"/>
      <c r="W41" s="23"/>
      <c r="X41" s="23"/>
    </row>
    <row r="42" spans="1:24" s="10" customFormat="1" ht="26.1" customHeight="1" thickBot="1" x14ac:dyDescent="0.25">
      <c r="A42" s="22"/>
      <c r="B42" s="9"/>
      <c r="C42" s="63"/>
      <c r="D42" s="68"/>
      <c r="E42" s="21"/>
      <c r="F42" s="68"/>
      <c r="G42" s="68"/>
      <c r="H42" s="44"/>
      <c r="I42" s="28"/>
      <c r="J42" s="63"/>
      <c r="K42" s="23"/>
      <c r="L42" s="23"/>
      <c r="M42" s="23"/>
      <c r="N42" s="23"/>
      <c r="O42" s="23"/>
      <c r="P42" s="23"/>
      <c r="Q42" s="23"/>
      <c r="R42" s="23"/>
      <c r="S42" s="23"/>
      <c r="T42" s="23"/>
      <c r="U42" s="26"/>
      <c r="V42" s="23"/>
      <c r="W42" s="23"/>
      <c r="X42" s="23"/>
    </row>
    <row r="43" spans="1:24" s="10" customFormat="1" ht="26.1" customHeight="1" thickBot="1" x14ac:dyDescent="0.25">
      <c r="A43" s="22"/>
      <c r="B43" s="9"/>
      <c r="C43" s="63"/>
      <c r="D43" s="68"/>
      <c r="E43" s="21"/>
      <c r="F43" s="68"/>
      <c r="G43" s="68"/>
      <c r="H43" s="44"/>
      <c r="I43" s="28"/>
      <c r="J43" s="63"/>
      <c r="K43" s="23"/>
      <c r="L43" s="23"/>
      <c r="M43" s="23"/>
      <c r="N43" s="23"/>
      <c r="O43" s="23"/>
      <c r="P43" s="23"/>
      <c r="Q43" s="23"/>
      <c r="R43" s="23"/>
      <c r="S43" s="23"/>
      <c r="T43" s="23"/>
      <c r="U43" s="26"/>
      <c r="V43" s="23"/>
      <c r="W43" s="23"/>
      <c r="X43" s="23"/>
    </row>
  </sheetData>
  <autoFilter ref="A1:X18" xr:uid="{5D479BCD-117E-3D43-920A-203D2A030EA8}">
    <sortState xmlns:xlrd2="http://schemas.microsoft.com/office/spreadsheetml/2017/richdata2" ref="A2:X18">
      <sortCondition ref="H1:H18"/>
    </sortState>
  </autoFilter>
  <pageMargins left="0.7" right="0.5" top="1.7916666666666667" bottom="0.75" header="0.3" footer="0.3"/>
  <pageSetup paperSize="9" orientation="landscape" horizontalDpi="0" verticalDpi="0"/>
  <headerFooter>
    <oddHeader>&amp;L&amp;"Calibri (Body),Regular"&amp;10Gola Malaise traps, &amp;F
&amp;C&amp;"System Font,Regular"&amp;8&amp;K000000CanopyH
&lt;1 m
1-2 m
2-5 m
5-10 m
10-20 m
20-30 m
30-40 m
&gt;40 m&amp;R&amp;"Calibri (Body),Regular"&amp;9All fields with %
 0% absent 
&lt;5%
 5-20%
20-40%
40-60%
&gt;60%</oddHeader>
    <oddFooter xml:space="preserve">&amp;C&amp;P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pivot</vt:lpstr>
      <vt:lpstr>README</vt:lpstr>
      <vt:lpstr>Section_all</vt:lpstr>
      <vt:lpstr>Bioacoustics_GRNP</vt:lpstr>
      <vt:lpstr>Section 5</vt:lpstr>
      <vt:lpstr>Section 4</vt:lpstr>
      <vt:lpstr>Section 3</vt:lpstr>
      <vt:lpstr>Section 2</vt:lpstr>
      <vt:lpstr>Section 1</vt:lpstr>
      <vt:lpstr>Gola_selected_sites_WGS1984</vt:lpstr>
      <vt:lpstr>Habitat_data_sheet</vt:lpstr>
      <vt:lpstr>Bioacoustics_GRNP!Print_Area</vt:lpstr>
      <vt:lpstr>Habitat_data_sheet!Print_Area</vt:lpstr>
      <vt:lpstr>'Section 1'!Print_Area</vt:lpstr>
      <vt:lpstr>'Section 2'!Print_Area</vt:lpstr>
      <vt:lpstr>'Section 3'!Print_Area</vt:lpstr>
      <vt:lpstr>'Section 4'!Print_Area</vt:lpstr>
      <vt:lpstr>'Section 5'!Print_Area</vt:lpstr>
      <vt:lpstr>Section_all!Print_Area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Swinfield</dc:creator>
  <cp:lastModifiedBy>Slater, Andrew (Postgraduate Researcher)</cp:lastModifiedBy>
  <cp:lastPrinted>2021-11-12T14:16:00Z</cp:lastPrinted>
  <dcterms:created xsi:type="dcterms:W3CDTF">2021-10-15T09:57:03Z</dcterms:created>
  <dcterms:modified xsi:type="dcterms:W3CDTF">2024-01-31T08:19:16Z</dcterms:modified>
</cp:coreProperties>
</file>