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https://d.docs.live.net/806421492071dedd/Programming/MATLAB/Scripts/Theses/WeightScripts/"/>
    </mc:Choice>
  </mc:AlternateContent>
  <xr:revisionPtr revIDLastSave="17" documentId="8_{55B9B974-B90C-4244-A00D-420C4908A6F7}" xr6:coauthVersionLast="47" xr6:coauthVersionMax="47" xr10:uidLastSave="{5587D9BA-0589-4483-8B93-2A51DCBBD536}"/>
  <bookViews>
    <workbookView xWindow="15220" yWindow="940" windowWidth="14880" windowHeight="18560" xr2:uid="{DBBFF40C-08CE-4204-B8AA-93E46D4D41B4}"/>
  </bookViews>
  <sheets>
    <sheet name="Freq" sheetId="1" r:id="rId1"/>
    <sheet name="Bfield" sheetId="2" r:id="rId2"/>
    <sheet name="BSAT" sheetId="4" r:id="rId3"/>
    <sheet name="Ploss" sheetId="3" r:id="rId4"/>
    <sheet name="MU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E17" i="3"/>
  <c r="D17" i="3"/>
  <c r="C17" i="3"/>
  <c r="H2" i="3"/>
  <c r="G2" i="3"/>
  <c r="F2" i="3"/>
  <c r="E2" i="3"/>
  <c r="D2" i="3"/>
  <c r="C2" i="3"/>
  <c r="H6" i="3"/>
  <c r="G6" i="3"/>
  <c r="F6" i="3"/>
  <c r="E6" i="3"/>
  <c r="D6" i="3"/>
  <c r="C6" i="3"/>
  <c r="J5" i="3"/>
  <c r="I5" i="3"/>
  <c r="H5" i="3"/>
  <c r="G5" i="3"/>
  <c r="F5" i="3"/>
  <c r="E5" i="3"/>
  <c r="D5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Wang</author>
  </authors>
  <commentList>
    <comment ref="C7" authorId="0" shapeId="0" xr:uid="{90462803-7A2A-43A3-A9FA-1359DE713C44}">
      <text>
        <r>
          <rPr>
            <sz val="11"/>
            <color theme="1"/>
            <rFont val="Aptos Narrow"/>
            <family val="2"/>
            <scheme val="minor"/>
          </rPr>
          <t xml:space="preserve">Kelly Wang:
Provided @ 25C 10kHzz 1200 A/m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Wang</author>
  </authors>
  <commentList>
    <comment ref="C1" authorId="0" shapeId="0" xr:uid="{342FFE1E-C91D-422A-AB35-A98C40E6975A}">
      <text>
        <r>
          <rPr>
            <sz val="11"/>
            <color theme="1"/>
            <rFont val="Aptos Narrow"/>
            <family val="2"/>
            <scheme val="minor"/>
          </rPr>
          <t xml:space="preserve">Kelly Wang:
kW/m^3
</t>
        </r>
      </text>
    </comment>
  </commentList>
</comments>
</file>

<file path=xl/sharedStrings.xml><?xml version="1.0" encoding="utf-8"?>
<sst xmlns="http://schemas.openxmlformats.org/spreadsheetml/2006/main" count="196" uniqueCount="54">
  <si>
    <t>Material</t>
  </si>
  <si>
    <t>Name</t>
  </si>
  <si>
    <t>F1 (Hz)</t>
  </si>
  <si>
    <t>F2 (Hz)</t>
  </si>
  <si>
    <t>0.025mm_Metglas</t>
  </si>
  <si>
    <t>125_Sendust</t>
  </si>
  <si>
    <t>2P90_Ferroxcube</t>
  </si>
  <si>
    <t>3C90_Ferroxcube100C</t>
  </si>
  <si>
    <t>3C96_Ferroxcube100C</t>
  </si>
  <si>
    <t>3F3_Ferroxcube</t>
  </si>
  <si>
    <t>3F31_Ferroxcube</t>
  </si>
  <si>
    <t>3F35_Ferroxcube</t>
  </si>
  <si>
    <t>3F36_Ferroxcube</t>
  </si>
  <si>
    <t>3F4_Ferroxcube</t>
  </si>
  <si>
    <t>3F45_Ferroxcube</t>
  </si>
  <si>
    <t>3F5_Ferroxcube</t>
  </si>
  <si>
    <t>3R1_Ferroxcube</t>
  </si>
  <si>
    <t>4F1_Ferroxcube</t>
  </si>
  <si>
    <t>F_Mag</t>
  </si>
  <si>
    <t>Finemet FT-3M .018mm</t>
  </si>
  <si>
    <t>L_Mag</t>
  </si>
  <si>
    <t>N49_SIFERRIT</t>
  </si>
  <si>
    <t>N51_SIFERRIT</t>
  </si>
  <si>
    <t>N87_SIFERRIT</t>
  </si>
  <si>
    <t>N88_SIFERRIT</t>
  </si>
  <si>
    <t>N92_SIFERRIT</t>
  </si>
  <si>
    <t>N95_SIFERRIT</t>
  </si>
  <si>
    <t>N96_SIFERRIT</t>
  </si>
  <si>
    <t>N97_SIFERRIT</t>
  </si>
  <si>
    <t>P_Mag</t>
  </si>
  <si>
    <t>PC47_SIFERRIT</t>
  </si>
  <si>
    <t>R_Mag</t>
  </si>
  <si>
    <t>T_Mag</t>
  </si>
  <si>
    <t>F1_B1 (T)</t>
  </si>
  <si>
    <t>F1_B2 (T)</t>
  </si>
  <si>
    <t>F2_B1 (T)</t>
  </si>
  <si>
    <t>F2_B2 (T)</t>
  </si>
  <si>
    <t>F3_B1 (T)</t>
  </si>
  <si>
    <t>F3_B2 (T)</t>
  </si>
  <si>
    <t>F4_B1 (T)</t>
  </si>
  <si>
    <t>F4_B2 (T)</t>
  </si>
  <si>
    <t>Mat1_SiliconSteel14mil</t>
  </si>
  <si>
    <t>BSAT_F1</t>
  </si>
  <si>
    <t>BSAT_F2</t>
  </si>
  <si>
    <t>F1_P1</t>
  </si>
  <si>
    <t>F1_P2</t>
  </si>
  <si>
    <t>F2_P1</t>
  </si>
  <si>
    <t>F2_P2</t>
  </si>
  <si>
    <t>F3_P1</t>
  </si>
  <si>
    <t>F3_P2</t>
  </si>
  <si>
    <t>F4_P1</t>
  </si>
  <si>
    <t>F4_P2</t>
  </si>
  <si>
    <t>MU_F1</t>
  </si>
  <si>
    <t>MU_F2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</si>
</sst>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3957-C599-4EF5-ADED-AAAA23B84F7B}">
  <dimension ref="A1:L31"/>
  <sheetViews>
    <sheetView tabSelected="1" workbookViewId="0">
      <selection activeCell="H22" sqref="H22"/>
    </sheetView>
  </sheetViews>
  <sheetFormatPr baseColWidth="10" defaultColWidth="8.83203125" defaultRowHeight="15" x14ac:dyDescent="0.2"/>
  <cols>
    <col min="2" max="2" width="21.5" bestFit="1" customWidth="1"/>
    <col min="3" max="3" width="9.5" customWidth="1"/>
    <col min="4" max="4" width="9.8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2</v>
      </c>
      <c r="J1" s="1" t="s">
        <v>3</v>
      </c>
      <c r="K1" s="1"/>
      <c r="L1" s="1"/>
    </row>
    <row r="2" spans="1:12" x14ac:dyDescent="0.2">
      <c r="A2">
        <v>1</v>
      </c>
      <c r="B2" t="s">
        <v>4</v>
      </c>
      <c r="C2">
        <v>20000</v>
      </c>
      <c r="D2">
        <v>20000</v>
      </c>
      <c r="E2">
        <v>5000</v>
      </c>
      <c r="F2">
        <v>5000</v>
      </c>
      <c r="G2">
        <v>1000</v>
      </c>
      <c r="H2">
        <v>1000</v>
      </c>
    </row>
    <row r="3" spans="1:12" x14ac:dyDescent="0.2">
      <c r="A3">
        <v>2</v>
      </c>
      <c r="B3" t="s">
        <v>5</v>
      </c>
      <c r="C3">
        <v>500000</v>
      </c>
      <c r="D3">
        <v>500000</v>
      </c>
      <c r="E3">
        <v>300000</v>
      </c>
      <c r="F3">
        <v>300000</v>
      </c>
      <c r="G3">
        <v>200000</v>
      </c>
      <c r="H3">
        <v>200000</v>
      </c>
    </row>
    <row r="4" spans="1:12" x14ac:dyDescent="0.2">
      <c r="A4">
        <v>3</v>
      </c>
      <c r="B4" t="s">
        <v>6</v>
      </c>
      <c r="C4">
        <v>500000</v>
      </c>
      <c r="D4">
        <v>500000</v>
      </c>
      <c r="E4">
        <v>200000</v>
      </c>
      <c r="F4">
        <v>200000</v>
      </c>
      <c r="G4">
        <v>100000</v>
      </c>
      <c r="H4">
        <v>100000</v>
      </c>
    </row>
    <row r="5" spans="1:12" x14ac:dyDescent="0.2">
      <c r="A5">
        <v>4</v>
      </c>
      <c r="B5" t="s">
        <v>7</v>
      </c>
      <c r="C5">
        <v>200000</v>
      </c>
      <c r="D5">
        <v>200000</v>
      </c>
      <c r="E5">
        <v>100000</v>
      </c>
      <c r="F5">
        <v>100000</v>
      </c>
      <c r="G5">
        <v>50000</v>
      </c>
      <c r="H5">
        <v>50000</v>
      </c>
      <c r="I5">
        <v>25000</v>
      </c>
      <c r="J5">
        <v>25000</v>
      </c>
    </row>
    <row r="6" spans="1:12" x14ac:dyDescent="0.2">
      <c r="A6">
        <v>5</v>
      </c>
      <c r="B6" t="s">
        <v>8</v>
      </c>
      <c r="C6">
        <v>500000</v>
      </c>
      <c r="D6">
        <v>500000</v>
      </c>
      <c r="E6">
        <v>200000</v>
      </c>
      <c r="F6">
        <v>200000</v>
      </c>
      <c r="G6">
        <v>25000</v>
      </c>
      <c r="H6">
        <v>25000</v>
      </c>
    </row>
    <row r="7" spans="1:12" x14ac:dyDescent="0.2">
      <c r="A7">
        <v>6</v>
      </c>
      <c r="B7" t="s">
        <v>9</v>
      </c>
      <c r="C7">
        <v>700000</v>
      </c>
      <c r="D7">
        <v>700000</v>
      </c>
      <c r="E7">
        <v>400000</v>
      </c>
      <c r="F7">
        <v>400000</v>
      </c>
      <c r="G7">
        <v>200000</v>
      </c>
      <c r="H7">
        <v>200000</v>
      </c>
      <c r="I7">
        <v>100000</v>
      </c>
      <c r="J7">
        <v>100000</v>
      </c>
    </row>
    <row r="8" spans="1:12" x14ac:dyDescent="0.2">
      <c r="A8">
        <v>7</v>
      </c>
      <c r="B8" t="s">
        <v>10</v>
      </c>
      <c r="C8">
        <v>700000</v>
      </c>
      <c r="D8">
        <v>700000</v>
      </c>
      <c r="E8">
        <v>400000</v>
      </c>
      <c r="F8">
        <v>400000</v>
      </c>
      <c r="G8">
        <v>200000</v>
      </c>
      <c r="H8">
        <v>200000</v>
      </c>
    </row>
    <row r="9" spans="1:12" x14ac:dyDescent="0.2">
      <c r="A9">
        <v>8</v>
      </c>
      <c r="B9" t="s">
        <v>11</v>
      </c>
      <c r="C9">
        <v>1000000</v>
      </c>
      <c r="D9">
        <v>1000000</v>
      </c>
      <c r="E9">
        <v>500000</v>
      </c>
      <c r="F9">
        <v>500000</v>
      </c>
    </row>
    <row r="10" spans="1:12" x14ac:dyDescent="0.2">
      <c r="A10">
        <v>9</v>
      </c>
      <c r="B10" t="s">
        <v>12</v>
      </c>
      <c r="C10">
        <v>1000000</v>
      </c>
      <c r="D10">
        <v>1000000</v>
      </c>
      <c r="E10">
        <v>500000</v>
      </c>
      <c r="F10">
        <v>500000</v>
      </c>
    </row>
    <row r="11" spans="1:12" x14ac:dyDescent="0.2">
      <c r="A11">
        <v>10</v>
      </c>
      <c r="B11" t="s">
        <v>13</v>
      </c>
      <c r="C11">
        <v>3000000</v>
      </c>
      <c r="D11">
        <v>3000000</v>
      </c>
      <c r="E11">
        <v>2000000</v>
      </c>
      <c r="F11">
        <v>2000000</v>
      </c>
      <c r="G11">
        <v>1000000</v>
      </c>
      <c r="H11">
        <v>1000000</v>
      </c>
      <c r="I11">
        <v>400000</v>
      </c>
      <c r="J11">
        <v>400000</v>
      </c>
    </row>
    <row r="12" spans="1:12" x14ac:dyDescent="0.2">
      <c r="A12">
        <v>11</v>
      </c>
      <c r="B12" t="s">
        <v>14</v>
      </c>
      <c r="C12">
        <v>2000000</v>
      </c>
      <c r="D12">
        <v>2000000</v>
      </c>
      <c r="E12">
        <v>1000000</v>
      </c>
      <c r="F12">
        <v>1000000</v>
      </c>
      <c r="G12">
        <v>500000</v>
      </c>
      <c r="H12">
        <v>500000</v>
      </c>
    </row>
    <row r="13" spans="1:12" x14ac:dyDescent="0.2">
      <c r="A13">
        <v>12</v>
      </c>
      <c r="B13" t="s">
        <v>15</v>
      </c>
      <c r="C13">
        <v>3000000</v>
      </c>
      <c r="D13">
        <v>3000000</v>
      </c>
      <c r="E13">
        <v>2000000</v>
      </c>
      <c r="F13">
        <v>2000000</v>
      </c>
      <c r="G13">
        <v>1000000</v>
      </c>
      <c r="H13">
        <v>1000000</v>
      </c>
    </row>
    <row r="14" spans="1:12" x14ac:dyDescent="0.2">
      <c r="A14">
        <v>13</v>
      </c>
      <c r="B14" t="s">
        <v>16</v>
      </c>
      <c r="C14">
        <v>1000000</v>
      </c>
      <c r="D14">
        <v>1000000</v>
      </c>
      <c r="E14">
        <v>400000</v>
      </c>
      <c r="F14">
        <v>400000</v>
      </c>
      <c r="G14">
        <v>100000</v>
      </c>
      <c r="H14">
        <v>100000</v>
      </c>
    </row>
    <row r="15" spans="1:12" x14ac:dyDescent="0.2">
      <c r="A15">
        <v>14</v>
      </c>
      <c r="B15" t="s">
        <v>17</v>
      </c>
      <c r="C15">
        <v>10000000</v>
      </c>
      <c r="D15">
        <v>10000000</v>
      </c>
      <c r="E15">
        <v>5000000</v>
      </c>
      <c r="F15">
        <v>5000000</v>
      </c>
      <c r="G15">
        <v>3000000</v>
      </c>
      <c r="H15">
        <v>3000000</v>
      </c>
    </row>
    <row r="16" spans="1:12" x14ac:dyDescent="0.2">
      <c r="A16">
        <v>15</v>
      </c>
      <c r="B16" t="s">
        <v>18</v>
      </c>
      <c r="C16">
        <v>300000</v>
      </c>
      <c r="D16">
        <v>300000</v>
      </c>
      <c r="E16">
        <v>200000</v>
      </c>
      <c r="F16">
        <v>200000</v>
      </c>
    </row>
    <row r="17" spans="1:8" x14ac:dyDescent="0.2">
      <c r="A17">
        <v>16</v>
      </c>
      <c r="B17" t="s">
        <v>19</v>
      </c>
      <c r="C17">
        <v>20000</v>
      </c>
      <c r="D17">
        <v>20000</v>
      </c>
      <c r="E17">
        <v>10000</v>
      </c>
      <c r="F17">
        <v>10000</v>
      </c>
    </row>
    <row r="18" spans="1:8" x14ac:dyDescent="0.2">
      <c r="A18">
        <v>17</v>
      </c>
      <c r="B18" t="s">
        <v>20</v>
      </c>
      <c r="C18">
        <v>3000000</v>
      </c>
      <c r="D18">
        <v>3000000</v>
      </c>
      <c r="E18">
        <v>2000000</v>
      </c>
      <c r="F18">
        <v>2000000</v>
      </c>
      <c r="G18">
        <v>1000000</v>
      </c>
      <c r="H18">
        <v>1000000</v>
      </c>
    </row>
    <row r="19" spans="1:8" x14ac:dyDescent="0.2">
      <c r="A19">
        <v>18</v>
      </c>
      <c r="B19" t="s">
        <v>41</v>
      </c>
      <c r="C19">
        <v>1000</v>
      </c>
      <c r="D19">
        <v>1000</v>
      </c>
      <c r="E19">
        <v>2000</v>
      </c>
      <c r="F19">
        <v>2000</v>
      </c>
      <c r="G19">
        <v>4000</v>
      </c>
      <c r="H19">
        <v>4000</v>
      </c>
    </row>
    <row r="20" spans="1:8" x14ac:dyDescent="0.2">
      <c r="A20">
        <v>19</v>
      </c>
      <c r="B20" t="s">
        <v>21</v>
      </c>
      <c r="C20">
        <v>1000000</v>
      </c>
      <c r="D20">
        <v>1000000</v>
      </c>
      <c r="E20">
        <v>500000</v>
      </c>
      <c r="F20">
        <v>500000</v>
      </c>
    </row>
    <row r="21" spans="1:8" x14ac:dyDescent="0.2">
      <c r="A21">
        <v>20</v>
      </c>
      <c r="B21" t="s">
        <v>22</v>
      </c>
      <c r="C21">
        <v>1000000</v>
      </c>
      <c r="D21">
        <v>1000000</v>
      </c>
      <c r="E21">
        <v>500000</v>
      </c>
      <c r="F21">
        <v>500000</v>
      </c>
    </row>
    <row r="22" spans="1:8" x14ac:dyDescent="0.2">
      <c r="A22">
        <v>21</v>
      </c>
      <c r="B22" t="s">
        <v>23</v>
      </c>
      <c r="C22">
        <v>500000</v>
      </c>
      <c r="D22">
        <v>500000</v>
      </c>
      <c r="E22">
        <v>300000</v>
      </c>
      <c r="F22">
        <v>300000</v>
      </c>
    </row>
    <row r="23" spans="1:8" x14ac:dyDescent="0.2">
      <c r="A23">
        <v>22</v>
      </c>
      <c r="B23" t="s">
        <v>24</v>
      </c>
      <c r="C23">
        <v>1000000</v>
      </c>
      <c r="D23">
        <v>1000000</v>
      </c>
      <c r="E23">
        <v>500000</v>
      </c>
      <c r="F23">
        <v>500000</v>
      </c>
    </row>
    <row r="24" spans="1:8" x14ac:dyDescent="0.2">
      <c r="A24">
        <v>23</v>
      </c>
      <c r="B24" t="s">
        <v>25</v>
      </c>
      <c r="C24">
        <v>1000000</v>
      </c>
      <c r="D24">
        <v>1000000</v>
      </c>
      <c r="E24">
        <v>500000</v>
      </c>
      <c r="F24">
        <v>500000</v>
      </c>
    </row>
    <row r="25" spans="1:8" x14ac:dyDescent="0.2">
      <c r="A25">
        <v>24</v>
      </c>
      <c r="B25" t="s">
        <v>26</v>
      </c>
      <c r="C25">
        <v>1000000</v>
      </c>
      <c r="D25">
        <v>1000000</v>
      </c>
      <c r="E25">
        <v>500000</v>
      </c>
      <c r="F25">
        <v>500000</v>
      </c>
    </row>
    <row r="26" spans="1:8" x14ac:dyDescent="0.2">
      <c r="A26">
        <v>25</v>
      </c>
      <c r="B26" t="s">
        <v>27</v>
      </c>
      <c r="C26">
        <v>1000000</v>
      </c>
      <c r="D26">
        <v>1000000</v>
      </c>
      <c r="E26">
        <v>500000</v>
      </c>
      <c r="F26">
        <v>500000</v>
      </c>
    </row>
    <row r="27" spans="1:8" x14ac:dyDescent="0.2">
      <c r="A27">
        <v>26</v>
      </c>
      <c r="B27" t="s">
        <v>28</v>
      </c>
      <c r="C27">
        <v>1000000</v>
      </c>
      <c r="D27">
        <v>1000000</v>
      </c>
      <c r="E27">
        <v>500000</v>
      </c>
      <c r="F27">
        <v>500000</v>
      </c>
    </row>
    <row r="28" spans="1:8" x14ac:dyDescent="0.2">
      <c r="A28">
        <v>27</v>
      </c>
      <c r="B28" t="s">
        <v>29</v>
      </c>
      <c r="C28">
        <v>500000</v>
      </c>
      <c r="D28">
        <v>500000</v>
      </c>
      <c r="E28">
        <v>400000</v>
      </c>
      <c r="F28">
        <v>400000</v>
      </c>
      <c r="G28">
        <v>200000</v>
      </c>
      <c r="H28">
        <v>200000</v>
      </c>
    </row>
    <row r="29" spans="1:8" x14ac:dyDescent="0.2">
      <c r="A29">
        <v>28</v>
      </c>
      <c r="B29" t="s">
        <v>30</v>
      </c>
      <c r="C29">
        <v>1000000</v>
      </c>
      <c r="D29">
        <v>1000000</v>
      </c>
      <c r="E29">
        <v>500000</v>
      </c>
      <c r="F29">
        <v>500000</v>
      </c>
    </row>
    <row r="30" spans="1:8" x14ac:dyDescent="0.2">
      <c r="A30">
        <v>29</v>
      </c>
      <c r="B30" t="s">
        <v>31</v>
      </c>
      <c r="C30">
        <v>500000</v>
      </c>
      <c r="D30">
        <v>500000</v>
      </c>
      <c r="E30">
        <v>200000</v>
      </c>
      <c r="F30">
        <v>200000</v>
      </c>
    </row>
    <row r="31" spans="1:8" x14ac:dyDescent="0.2">
      <c r="A31">
        <v>30</v>
      </c>
      <c r="B31" t="s">
        <v>32</v>
      </c>
      <c r="C31">
        <v>400000</v>
      </c>
      <c r="D31">
        <v>40000</v>
      </c>
      <c r="E31">
        <v>200000</v>
      </c>
      <c r="F31">
        <v>200000</v>
      </c>
    </row>
  </sheetData>
  <sortState xmlns:xlrd2="http://schemas.microsoft.com/office/spreadsheetml/2017/richdata2" ref="A2:J18">
    <sortCondition ref="B2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21D4-B214-41DA-A3D0-E209B569448D}">
  <dimension ref="A1:J31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21.5" bestFit="1" customWidth="1"/>
  </cols>
  <sheetData>
    <row r="1" spans="1:10" x14ac:dyDescent="0.2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</row>
    <row r="2" spans="1:10" x14ac:dyDescent="0.2">
      <c r="A2">
        <v>1</v>
      </c>
      <c r="B2" t="s">
        <v>4</v>
      </c>
      <c r="C2">
        <v>0.2</v>
      </c>
      <c r="D2">
        <v>0.4</v>
      </c>
      <c r="E2">
        <v>0.3</v>
      </c>
      <c r="F2">
        <v>0.7</v>
      </c>
      <c r="G2">
        <v>0.8</v>
      </c>
      <c r="H2">
        <v>1.2</v>
      </c>
    </row>
    <row r="3" spans="1:10" x14ac:dyDescent="0.2">
      <c r="A3">
        <v>2</v>
      </c>
      <c r="B3" t="s">
        <v>5</v>
      </c>
      <c r="C3">
        <v>0.02</v>
      </c>
      <c r="D3">
        <v>0.1</v>
      </c>
      <c r="E3">
        <v>0.02</v>
      </c>
      <c r="F3">
        <v>0.1</v>
      </c>
      <c r="G3">
        <v>0.02</v>
      </c>
      <c r="H3">
        <v>0.1</v>
      </c>
    </row>
    <row r="4" spans="1:10" x14ac:dyDescent="0.2">
      <c r="A4">
        <v>3</v>
      </c>
      <c r="B4" t="s">
        <v>6</v>
      </c>
      <c r="C4">
        <v>3.0000000000000001E-3</v>
      </c>
      <c r="D4">
        <v>0.01</v>
      </c>
      <c r="E4">
        <v>0.01</v>
      </c>
      <c r="F4">
        <v>0.02</v>
      </c>
      <c r="G4">
        <v>0.01</v>
      </c>
      <c r="H4">
        <v>0.04</v>
      </c>
    </row>
    <row r="5" spans="1:10" x14ac:dyDescent="0.2">
      <c r="A5">
        <v>4</v>
      </c>
      <c r="B5" t="s">
        <v>7</v>
      </c>
      <c r="C5">
        <v>0.1</v>
      </c>
      <c r="D5">
        <v>0.15</v>
      </c>
      <c r="E5">
        <v>0.15</v>
      </c>
      <c r="F5">
        <v>0.2</v>
      </c>
      <c r="G5">
        <v>0.15</v>
      </c>
      <c r="H5">
        <v>0.25</v>
      </c>
      <c r="I5">
        <v>0.15</v>
      </c>
      <c r="J5">
        <v>0.25</v>
      </c>
    </row>
    <row r="6" spans="1:10" x14ac:dyDescent="0.2">
      <c r="A6">
        <v>5</v>
      </c>
      <c r="B6" t="s">
        <v>8</v>
      </c>
      <c r="C6">
        <v>0.05</v>
      </c>
      <c r="D6">
        <v>0.11</v>
      </c>
      <c r="E6">
        <v>0.05</v>
      </c>
      <c r="F6">
        <v>0.1</v>
      </c>
      <c r="G6">
        <v>0.15</v>
      </c>
      <c r="H6">
        <v>0.25</v>
      </c>
    </row>
    <row r="7" spans="1:10" x14ac:dyDescent="0.2">
      <c r="A7">
        <v>6</v>
      </c>
      <c r="B7" t="s">
        <v>9</v>
      </c>
      <c r="C7">
        <v>0.03</v>
      </c>
      <c r="D7">
        <v>0.08</v>
      </c>
      <c r="E7">
        <v>7.0000000000000007E-2</v>
      </c>
      <c r="F7">
        <v>0.1</v>
      </c>
      <c r="G7">
        <v>0.06</v>
      </c>
      <c r="H7">
        <v>0.1</v>
      </c>
      <c r="I7">
        <v>0.1</v>
      </c>
      <c r="J7">
        <v>0.2</v>
      </c>
    </row>
    <row r="8" spans="1:10" x14ac:dyDescent="0.2">
      <c r="A8">
        <v>7</v>
      </c>
      <c r="B8" t="s">
        <v>10</v>
      </c>
      <c r="C8">
        <v>0.04</v>
      </c>
      <c r="D8">
        <v>0.08</v>
      </c>
      <c r="E8">
        <v>0.03</v>
      </c>
      <c r="F8">
        <v>0.1</v>
      </c>
      <c r="G8">
        <v>0.09</v>
      </c>
      <c r="H8">
        <v>0.2</v>
      </c>
    </row>
    <row r="9" spans="1:10" x14ac:dyDescent="0.2">
      <c r="A9">
        <v>8</v>
      </c>
      <c r="B9" t="s">
        <v>11</v>
      </c>
      <c r="C9">
        <v>0.04</v>
      </c>
      <c r="D9">
        <v>0.06</v>
      </c>
      <c r="E9">
        <v>7.0000000000000007E-2</v>
      </c>
      <c r="F9">
        <v>0.1</v>
      </c>
    </row>
    <row r="10" spans="1:10" x14ac:dyDescent="0.2">
      <c r="A10">
        <v>9</v>
      </c>
      <c r="B10" t="s">
        <v>12</v>
      </c>
      <c r="C10">
        <v>0.04</v>
      </c>
      <c r="D10">
        <v>0.1</v>
      </c>
      <c r="E10">
        <v>0.05</v>
      </c>
      <c r="F10">
        <v>0.1</v>
      </c>
    </row>
    <row r="11" spans="1:10" x14ac:dyDescent="0.2">
      <c r="A11">
        <v>10</v>
      </c>
      <c r="B11" t="s">
        <v>13</v>
      </c>
      <c r="C11">
        <v>0.01</v>
      </c>
      <c r="D11">
        <v>0.02</v>
      </c>
      <c r="E11">
        <v>0.01</v>
      </c>
      <c r="F11">
        <v>0.03</v>
      </c>
      <c r="G11">
        <v>0.03</v>
      </c>
      <c r="H11">
        <v>7.0000000000000007E-2</v>
      </c>
      <c r="I11">
        <v>0.05</v>
      </c>
      <c r="J11">
        <v>0.1</v>
      </c>
    </row>
    <row r="12" spans="1:10" x14ac:dyDescent="0.2">
      <c r="A12">
        <v>11</v>
      </c>
      <c r="B12" t="s">
        <v>14</v>
      </c>
      <c r="C12">
        <v>0.01</v>
      </c>
      <c r="D12">
        <v>0.04</v>
      </c>
      <c r="E12">
        <v>0.02</v>
      </c>
      <c r="F12">
        <v>0.09</v>
      </c>
      <c r="G12">
        <v>0.03</v>
      </c>
      <c r="H12">
        <v>0.1</v>
      </c>
    </row>
    <row r="13" spans="1:10" x14ac:dyDescent="0.2">
      <c r="A13">
        <v>12</v>
      </c>
      <c r="B13" t="s">
        <v>15</v>
      </c>
      <c r="C13">
        <v>0.01</v>
      </c>
      <c r="D13">
        <v>0.02</v>
      </c>
      <c r="E13">
        <v>0.01</v>
      </c>
      <c r="F13">
        <v>0.02</v>
      </c>
      <c r="G13">
        <v>0.02</v>
      </c>
      <c r="H13">
        <v>0.09</v>
      </c>
    </row>
    <row r="14" spans="1:10" x14ac:dyDescent="0.2">
      <c r="A14">
        <v>13</v>
      </c>
      <c r="B14" t="s">
        <v>16</v>
      </c>
      <c r="C14">
        <v>0.01</v>
      </c>
      <c r="D14">
        <v>0.05</v>
      </c>
      <c r="E14">
        <v>0.01</v>
      </c>
      <c r="F14">
        <v>0.09</v>
      </c>
      <c r="G14">
        <v>0.03</v>
      </c>
      <c r="H14">
        <v>0.1</v>
      </c>
    </row>
    <row r="15" spans="1:10" x14ac:dyDescent="0.2">
      <c r="A15">
        <v>14</v>
      </c>
      <c r="B15" t="s">
        <v>17</v>
      </c>
      <c r="C15">
        <v>4.0000000000000001E-3</v>
      </c>
      <c r="D15">
        <v>0.01</v>
      </c>
      <c r="E15">
        <v>5.0000000000000001E-3</v>
      </c>
      <c r="F15">
        <v>0.02</v>
      </c>
      <c r="G15">
        <v>0.01</v>
      </c>
      <c r="H15">
        <v>0.03</v>
      </c>
    </row>
    <row r="16" spans="1:10" x14ac:dyDescent="0.2">
      <c r="A16">
        <v>15</v>
      </c>
      <c r="B16" t="s">
        <v>18</v>
      </c>
      <c r="C16">
        <v>7.0000000000000007E-2</v>
      </c>
      <c r="D16">
        <v>0.13</v>
      </c>
      <c r="E16">
        <v>7.0000000000000007E-2</v>
      </c>
      <c r="F16">
        <v>0.1</v>
      </c>
    </row>
    <row r="17" spans="1:8" x14ac:dyDescent="0.2">
      <c r="A17">
        <v>16</v>
      </c>
      <c r="B17" t="s">
        <v>19</v>
      </c>
      <c r="C17">
        <v>0.3</v>
      </c>
      <c r="D17">
        <v>0.6</v>
      </c>
      <c r="E17">
        <v>0.3</v>
      </c>
      <c r="F17">
        <v>0.6</v>
      </c>
    </row>
    <row r="18" spans="1:8" x14ac:dyDescent="0.2">
      <c r="A18">
        <v>17</v>
      </c>
      <c r="B18" t="s">
        <v>20</v>
      </c>
      <c r="C18">
        <v>0.01</v>
      </c>
      <c r="D18">
        <v>0.03</v>
      </c>
      <c r="E18">
        <v>0.01</v>
      </c>
      <c r="F18">
        <v>0.03</v>
      </c>
      <c r="G18">
        <v>0.01</v>
      </c>
      <c r="H18">
        <v>0.03</v>
      </c>
    </row>
    <row r="19" spans="1:8" x14ac:dyDescent="0.2">
      <c r="A19">
        <v>18</v>
      </c>
      <c r="B19" t="s">
        <v>41</v>
      </c>
      <c r="C19">
        <v>0.2</v>
      </c>
      <c r="D19">
        <v>0.4</v>
      </c>
      <c r="E19">
        <v>0.7</v>
      </c>
      <c r="F19">
        <v>1</v>
      </c>
      <c r="G19">
        <v>0.5</v>
      </c>
      <c r="H19">
        <v>0.6</v>
      </c>
    </row>
    <row r="20" spans="1:8" x14ac:dyDescent="0.2">
      <c r="A20">
        <v>19</v>
      </c>
      <c r="B20" t="s">
        <v>21</v>
      </c>
      <c r="C20">
        <v>1.2500000000000001E-2</v>
      </c>
      <c r="D20">
        <v>0.05</v>
      </c>
      <c r="E20">
        <v>1.2500000000000001E-2</v>
      </c>
      <c r="F20">
        <v>2.5000000000000001E-2</v>
      </c>
    </row>
    <row r="21" spans="1:8" x14ac:dyDescent="0.2">
      <c r="A21">
        <v>20</v>
      </c>
      <c r="B21" t="s">
        <v>22</v>
      </c>
      <c r="C21">
        <v>2.5000000000000001E-2</v>
      </c>
      <c r="D21">
        <v>0.05</v>
      </c>
      <c r="E21">
        <v>2.5000000000000001E-2</v>
      </c>
      <c r="F21">
        <v>0.05</v>
      </c>
    </row>
    <row r="22" spans="1:8" x14ac:dyDescent="0.2">
      <c r="A22">
        <v>21</v>
      </c>
      <c r="B22" t="s">
        <v>23</v>
      </c>
      <c r="C22">
        <v>2.5000000000000001E-2</v>
      </c>
      <c r="D22">
        <v>0.1</v>
      </c>
      <c r="E22">
        <v>2.5000000000000001E-2</v>
      </c>
      <c r="F22">
        <v>0.1</v>
      </c>
    </row>
    <row r="23" spans="1:8" x14ac:dyDescent="0.2">
      <c r="A23">
        <v>22</v>
      </c>
      <c r="B23" t="s">
        <v>24</v>
      </c>
      <c r="C23">
        <v>1.2999999999999999E-2</v>
      </c>
      <c r="D23">
        <v>0.1</v>
      </c>
      <c r="E23">
        <v>1.2999999999999999E-2</v>
      </c>
      <c r="F23">
        <v>2.5000000000000001E-2</v>
      </c>
    </row>
    <row r="24" spans="1:8" x14ac:dyDescent="0.2">
      <c r="A24">
        <v>23</v>
      </c>
      <c r="B24" t="s">
        <v>25</v>
      </c>
      <c r="C24">
        <v>2.5000000000000001E-2</v>
      </c>
      <c r="D24">
        <v>0.05</v>
      </c>
      <c r="E24">
        <v>2.5000000000000001E-2</v>
      </c>
      <c r="F24">
        <v>0.05</v>
      </c>
    </row>
    <row r="25" spans="1:8" x14ac:dyDescent="0.2">
      <c r="A25">
        <v>24</v>
      </c>
      <c r="B25" t="s">
        <v>26</v>
      </c>
      <c r="C25">
        <v>2.5000000000000001E-2</v>
      </c>
      <c r="D25">
        <v>0.05</v>
      </c>
      <c r="E25">
        <v>0.05</v>
      </c>
      <c r="F25">
        <v>0.1</v>
      </c>
    </row>
    <row r="26" spans="1:8" x14ac:dyDescent="0.2">
      <c r="A26">
        <v>25</v>
      </c>
      <c r="B26" t="s">
        <v>27</v>
      </c>
      <c r="C26">
        <v>2.5000000000000001E-2</v>
      </c>
      <c r="D26">
        <v>0.05</v>
      </c>
      <c r="E26">
        <v>2.5000000000000001E-2</v>
      </c>
      <c r="F26">
        <v>0.05</v>
      </c>
    </row>
    <row r="27" spans="1:8" x14ac:dyDescent="0.2">
      <c r="A27">
        <v>26</v>
      </c>
      <c r="B27" t="s">
        <v>28</v>
      </c>
      <c r="C27">
        <v>2.5000000000000001E-2</v>
      </c>
      <c r="D27">
        <v>0.05</v>
      </c>
      <c r="E27">
        <v>0.05</v>
      </c>
      <c r="F27">
        <v>0.1</v>
      </c>
    </row>
    <row r="28" spans="1:8" x14ac:dyDescent="0.2">
      <c r="A28">
        <v>27</v>
      </c>
      <c r="B28" t="s">
        <v>29</v>
      </c>
      <c r="C28">
        <v>0.05</v>
      </c>
      <c r="D28">
        <v>0.08</v>
      </c>
      <c r="E28">
        <v>0.05</v>
      </c>
      <c r="F28">
        <v>0.08</v>
      </c>
      <c r="G28">
        <v>0.05</v>
      </c>
      <c r="H28">
        <v>0.08</v>
      </c>
    </row>
    <row r="29" spans="1:8" x14ac:dyDescent="0.2">
      <c r="A29">
        <v>28</v>
      </c>
      <c r="B29" t="s">
        <v>30</v>
      </c>
      <c r="C29">
        <v>2.5000000000000001E-2</v>
      </c>
      <c r="D29">
        <v>0.05</v>
      </c>
      <c r="E29">
        <v>2.5000000000000001E-2</v>
      </c>
      <c r="F29">
        <v>0.05</v>
      </c>
    </row>
    <row r="30" spans="1:8" x14ac:dyDescent="0.2">
      <c r="A30">
        <v>29</v>
      </c>
      <c r="B30" t="s">
        <v>31</v>
      </c>
      <c r="C30">
        <v>0.06</v>
      </c>
      <c r="D30">
        <v>0.1</v>
      </c>
      <c r="E30">
        <v>7.0000000000000007E-2</v>
      </c>
      <c r="F30">
        <v>0.1</v>
      </c>
    </row>
    <row r="31" spans="1:8" x14ac:dyDescent="0.2">
      <c r="A31">
        <v>30</v>
      </c>
      <c r="B31" t="s">
        <v>32</v>
      </c>
      <c r="C31">
        <v>0.05</v>
      </c>
      <c r="D31">
        <v>0.1</v>
      </c>
      <c r="E31">
        <v>0.06</v>
      </c>
      <c r="F31">
        <v>0.1</v>
      </c>
    </row>
  </sheetData>
  <sortState xmlns:xlrd2="http://schemas.microsoft.com/office/spreadsheetml/2017/richdata2" ref="A2:J45">
    <sortCondition ref="B2:B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67B0-4418-460A-9C79-0C18C12E35CB}">
  <dimension ref="A1:H31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21.5" bestFit="1" customWidth="1"/>
    <col min="3" max="3" width="8" customWidth="1"/>
  </cols>
  <sheetData>
    <row r="1" spans="1:8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42</v>
      </c>
      <c r="F1" s="1" t="s">
        <v>43</v>
      </c>
      <c r="G1" s="1" t="s">
        <v>42</v>
      </c>
      <c r="H1" s="1" t="s">
        <v>43</v>
      </c>
    </row>
    <row r="2" spans="1:8" x14ac:dyDescent="0.2">
      <c r="A2">
        <v>1</v>
      </c>
      <c r="B2" t="s">
        <v>4</v>
      </c>
      <c r="C2">
        <v>1.56</v>
      </c>
    </row>
    <row r="3" spans="1:8" x14ac:dyDescent="0.2">
      <c r="A3">
        <v>2</v>
      </c>
      <c r="B3" t="s">
        <v>5</v>
      </c>
      <c r="C3">
        <v>0.85</v>
      </c>
    </row>
    <row r="4" spans="1:8" x14ac:dyDescent="0.2">
      <c r="A4">
        <v>3</v>
      </c>
      <c r="B4" t="s">
        <v>6</v>
      </c>
      <c r="C4">
        <v>0.14000000000000001</v>
      </c>
    </row>
    <row r="5" spans="1:8" x14ac:dyDescent="0.2">
      <c r="A5">
        <v>4</v>
      </c>
      <c r="B5" t="s">
        <v>7</v>
      </c>
      <c r="C5">
        <v>0.45</v>
      </c>
    </row>
    <row r="6" spans="1:8" x14ac:dyDescent="0.2">
      <c r="A6">
        <v>5</v>
      </c>
      <c r="B6" t="s">
        <v>8</v>
      </c>
      <c r="C6">
        <v>0.44</v>
      </c>
    </row>
    <row r="7" spans="1:8" x14ac:dyDescent="0.2">
      <c r="A7">
        <v>6</v>
      </c>
      <c r="B7" t="s">
        <v>9</v>
      </c>
      <c r="C7">
        <v>0.44</v>
      </c>
    </row>
    <row r="8" spans="1:8" x14ac:dyDescent="0.2">
      <c r="A8">
        <v>7</v>
      </c>
      <c r="B8" t="s">
        <v>10</v>
      </c>
      <c r="C8">
        <v>0.42</v>
      </c>
    </row>
    <row r="9" spans="1:8" x14ac:dyDescent="0.2">
      <c r="A9">
        <v>8</v>
      </c>
      <c r="B9" t="s">
        <v>11</v>
      </c>
      <c r="C9">
        <v>0.5</v>
      </c>
    </row>
    <row r="10" spans="1:8" x14ac:dyDescent="0.2">
      <c r="A10">
        <v>9</v>
      </c>
      <c r="B10" t="s">
        <v>12</v>
      </c>
      <c r="C10">
        <v>0.42</v>
      </c>
    </row>
    <row r="11" spans="1:8" x14ac:dyDescent="0.2">
      <c r="A11">
        <v>10</v>
      </c>
      <c r="B11" t="s">
        <v>13</v>
      </c>
      <c r="C11">
        <v>0.41</v>
      </c>
    </row>
    <row r="12" spans="1:8" x14ac:dyDescent="0.2">
      <c r="A12">
        <v>11</v>
      </c>
      <c r="B12" t="s">
        <v>14</v>
      </c>
      <c r="C12">
        <v>0.42</v>
      </c>
    </row>
    <row r="13" spans="1:8" x14ac:dyDescent="0.2">
      <c r="A13">
        <v>12</v>
      </c>
      <c r="B13" t="s">
        <v>15</v>
      </c>
      <c r="C13">
        <v>0.38</v>
      </c>
    </row>
    <row r="14" spans="1:8" x14ac:dyDescent="0.2">
      <c r="A14">
        <v>13</v>
      </c>
      <c r="B14" t="s">
        <v>16</v>
      </c>
      <c r="C14">
        <v>0.34</v>
      </c>
    </row>
    <row r="15" spans="1:8" x14ac:dyDescent="0.2">
      <c r="A15">
        <v>14</v>
      </c>
      <c r="B15" t="s">
        <v>17</v>
      </c>
      <c r="C15">
        <v>0.32</v>
      </c>
    </row>
    <row r="16" spans="1:8" x14ac:dyDescent="0.2">
      <c r="A16">
        <v>15</v>
      </c>
      <c r="B16" t="s">
        <v>18</v>
      </c>
      <c r="C16">
        <v>0.47</v>
      </c>
    </row>
    <row r="17" spans="1:3" x14ac:dyDescent="0.2">
      <c r="A17">
        <v>16</v>
      </c>
      <c r="B17" t="s">
        <v>19</v>
      </c>
      <c r="C17">
        <v>1.23</v>
      </c>
    </row>
    <row r="18" spans="1:3" x14ac:dyDescent="0.2">
      <c r="A18">
        <v>17</v>
      </c>
      <c r="B18" t="s">
        <v>20</v>
      </c>
      <c r="C18">
        <v>0.52</v>
      </c>
    </row>
    <row r="19" spans="1:3" x14ac:dyDescent="0.2">
      <c r="A19">
        <v>18</v>
      </c>
      <c r="B19" t="s">
        <v>41</v>
      </c>
      <c r="C19">
        <v>1.5</v>
      </c>
    </row>
    <row r="20" spans="1:3" x14ac:dyDescent="0.2">
      <c r="A20">
        <v>19</v>
      </c>
      <c r="B20" t="s">
        <v>21</v>
      </c>
      <c r="C20">
        <v>0.4</v>
      </c>
    </row>
    <row r="21" spans="1:3" x14ac:dyDescent="0.2">
      <c r="A21">
        <v>20</v>
      </c>
      <c r="B21" t="s">
        <v>22</v>
      </c>
      <c r="C21">
        <v>0.38</v>
      </c>
    </row>
    <row r="22" spans="1:3" x14ac:dyDescent="0.2">
      <c r="A22">
        <v>21</v>
      </c>
      <c r="B22" t="s">
        <v>23</v>
      </c>
      <c r="C22">
        <v>0.39</v>
      </c>
    </row>
    <row r="23" spans="1:3" x14ac:dyDescent="0.2">
      <c r="A23">
        <v>22</v>
      </c>
      <c r="B23" t="s">
        <v>24</v>
      </c>
      <c r="C23">
        <v>0.4</v>
      </c>
    </row>
    <row r="24" spans="1:3" x14ac:dyDescent="0.2">
      <c r="A24">
        <v>23</v>
      </c>
      <c r="B24" t="s">
        <v>25</v>
      </c>
      <c r="C24">
        <v>0.44</v>
      </c>
    </row>
    <row r="25" spans="1:3" x14ac:dyDescent="0.2">
      <c r="A25">
        <v>24</v>
      </c>
      <c r="B25" t="s">
        <v>26</v>
      </c>
      <c r="C25">
        <v>0.14000000000000001</v>
      </c>
    </row>
    <row r="26" spans="1:3" x14ac:dyDescent="0.2">
      <c r="A26">
        <v>25</v>
      </c>
      <c r="B26" t="s">
        <v>27</v>
      </c>
      <c r="C26">
        <v>0.41</v>
      </c>
    </row>
    <row r="27" spans="1:3" x14ac:dyDescent="0.2">
      <c r="A27">
        <v>26</v>
      </c>
      <c r="B27" t="s">
        <v>28</v>
      </c>
      <c r="C27">
        <v>0.41</v>
      </c>
    </row>
    <row r="28" spans="1:3" x14ac:dyDescent="0.2">
      <c r="A28">
        <v>27</v>
      </c>
      <c r="B28" t="s">
        <v>29</v>
      </c>
      <c r="C28">
        <v>0.47</v>
      </c>
    </row>
    <row r="29" spans="1:3" x14ac:dyDescent="0.2">
      <c r="A29">
        <v>28</v>
      </c>
      <c r="B29" t="s">
        <v>30</v>
      </c>
      <c r="C29">
        <v>0.42</v>
      </c>
    </row>
    <row r="30" spans="1:3" x14ac:dyDescent="0.2">
      <c r="A30">
        <v>29</v>
      </c>
      <c r="B30" t="s">
        <v>31</v>
      </c>
      <c r="C30">
        <v>0.47</v>
      </c>
    </row>
    <row r="31" spans="1:3" x14ac:dyDescent="0.2">
      <c r="A31">
        <v>30</v>
      </c>
      <c r="B31" t="s">
        <v>32</v>
      </c>
      <c r="C31">
        <v>0.53</v>
      </c>
    </row>
  </sheetData>
  <sortState xmlns:xlrd2="http://schemas.microsoft.com/office/spreadsheetml/2017/richdata2" ref="A2:H45">
    <sortCondition ref="B2:B45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8C7E-15F9-48DF-9250-6C37E27A8B54}">
  <dimension ref="A1:J31"/>
  <sheetViews>
    <sheetView zoomScale="111" workbookViewId="0">
      <selection activeCell="K13" sqref="K13"/>
    </sheetView>
  </sheetViews>
  <sheetFormatPr baseColWidth="10" defaultColWidth="8.83203125" defaultRowHeight="15" x14ac:dyDescent="0.2"/>
  <cols>
    <col min="2" max="2" width="21.5" bestFit="1" customWidth="1"/>
  </cols>
  <sheetData>
    <row r="1" spans="1:10" x14ac:dyDescent="0.2">
      <c r="A1" s="1" t="s">
        <v>0</v>
      </c>
      <c r="B1" s="1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</row>
    <row r="2" spans="1:10" x14ac:dyDescent="0.2">
      <c r="A2">
        <v>1</v>
      </c>
      <c r="B2" t="s">
        <v>4</v>
      </c>
      <c r="C2">
        <f>7.18*43.574</f>
        <v>312.86131999999998</v>
      </c>
      <c r="D2">
        <f>154.176*7.18</f>
        <v>1106.9836799999998</v>
      </c>
      <c r="E2">
        <f>7.615*7.18</f>
        <v>54.675699999999999</v>
      </c>
      <c r="F2">
        <f>7.18*34.348</f>
        <v>246.61863999999997</v>
      </c>
      <c r="G2">
        <f>4.284*7.18</f>
        <v>30.759119999999996</v>
      </c>
      <c r="H2">
        <f>7.18*8.514</f>
        <v>61.13051999999999</v>
      </c>
    </row>
    <row r="3" spans="1:10" x14ac:dyDescent="0.2">
      <c r="A3">
        <v>2</v>
      </c>
      <c r="B3" t="s">
        <v>5</v>
      </c>
      <c r="C3">
        <v>338</v>
      </c>
      <c r="D3">
        <v>8304</v>
      </c>
      <c r="E3">
        <v>169</v>
      </c>
      <c r="F3">
        <v>4256</v>
      </c>
      <c r="G3">
        <v>89</v>
      </c>
      <c r="H3">
        <v>2291</v>
      </c>
    </row>
    <row r="4" spans="1:10" x14ac:dyDescent="0.2">
      <c r="A4">
        <v>3</v>
      </c>
      <c r="B4" t="s">
        <v>6</v>
      </c>
      <c r="C4">
        <v>72</v>
      </c>
      <c r="D4">
        <v>849</v>
      </c>
      <c r="E4">
        <v>200</v>
      </c>
      <c r="F4">
        <v>831</v>
      </c>
      <c r="G4">
        <v>57</v>
      </c>
      <c r="H4">
        <v>886</v>
      </c>
    </row>
    <row r="5" spans="1:10" x14ac:dyDescent="0.2">
      <c r="A5">
        <v>4</v>
      </c>
      <c r="B5" t="s">
        <v>7</v>
      </c>
      <c r="C5">
        <f>4.8*59.65</f>
        <v>286.32</v>
      </c>
      <c r="D5">
        <f>4.8*174.159</f>
        <v>835.96319999999992</v>
      </c>
      <c r="E5">
        <f>4.8*47.842</f>
        <v>229.64159999999998</v>
      </c>
      <c r="F5">
        <f>4.8*102.16</f>
        <v>490.36799999999994</v>
      </c>
      <c r="G5">
        <f>4.8*19.567</f>
        <v>93.921599999999998</v>
      </c>
      <c r="H5">
        <f>4.8*74.175</f>
        <v>356.03999999999996</v>
      </c>
      <c r="I5">
        <f>4.8*6.615</f>
        <v>31.751999999999999</v>
      </c>
      <c r="J5">
        <f>4.8*28.761</f>
        <v>138.05279999999999</v>
      </c>
    </row>
    <row r="6" spans="1:10" x14ac:dyDescent="0.2">
      <c r="A6">
        <v>5</v>
      </c>
      <c r="B6" t="s">
        <v>8</v>
      </c>
      <c r="C6">
        <f>4.8*49.33</f>
        <v>236.78399999999999</v>
      </c>
      <c r="D6">
        <f>4.8*350.337</f>
        <v>1681.6175999999998</v>
      </c>
      <c r="E6">
        <f>4.8*5.44</f>
        <v>26.112000000000002</v>
      </c>
      <c r="F6">
        <f>4.8*33.62</f>
        <v>161.37599999999998</v>
      </c>
      <c r="G6">
        <f>4.8*4.24</f>
        <v>20.352</v>
      </c>
      <c r="H6">
        <f>4.8*22.247</f>
        <v>106.7856</v>
      </c>
    </row>
    <row r="7" spans="1:10" x14ac:dyDescent="0.2">
      <c r="A7">
        <v>6</v>
      </c>
      <c r="B7" t="s">
        <v>9</v>
      </c>
      <c r="C7">
        <v>182</v>
      </c>
      <c r="D7">
        <v>1760</v>
      </c>
      <c r="E7">
        <v>82</v>
      </c>
      <c r="F7">
        <v>793</v>
      </c>
      <c r="G7">
        <v>57</v>
      </c>
      <c r="H7">
        <v>223</v>
      </c>
      <c r="I7">
        <v>75</v>
      </c>
      <c r="J7">
        <v>496</v>
      </c>
    </row>
    <row r="8" spans="1:10" x14ac:dyDescent="0.2">
      <c r="A8">
        <v>7</v>
      </c>
      <c r="B8" t="s">
        <v>10</v>
      </c>
      <c r="C8">
        <v>216</v>
      </c>
      <c r="D8">
        <v>858</v>
      </c>
      <c r="E8">
        <v>30</v>
      </c>
      <c r="F8">
        <v>503</v>
      </c>
      <c r="G8">
        <v>112</v>
      </c>
      <c r="H8">
        <v>1080</v>
      </c>
    </row>
    <row r="9" spans="1:10" x14ac:dyDescent="0.2">
      <c r="A9">
        <v>8</v>
      </c>
      <c r="B9" t="s">
        <v>11</v>
      </c>
      <c r="C9">
        <v>366</v>
      </c>
      <c r="D9">
        <v>984</v>
      </c>
      <c r="E9">
        <v>236</v>
      </c>
      <c r="F9">
        <v>702</v>
      </c>
    </row>
    <row r="10" spans="1:10" x14ac:dyDescent="0.2">
      <c r="A10">
        <v>9</v>
      </c>
      <c r="B10" t="s">
        <v>12</v>
      </c>
      <c r="C10">
        <v>349</v>
      </c>
      <c r="D10">
        <v>4628</v>
      </c>
      <c r="E10">
        <v>110</v>
      </c>
      <c r="F10">
        <v>721</v>
      </c>
    </row>
    <row r="11" spans="1:10" x14ac:dyDescent="0.2">
      <c r="A11">
        <v>10</v>
      </c>
      <c r="B11" t="s">
        <v>13</v>
      </c>
      <c r="C11">
        <v>271</v>
      </c>
      <c r="D11">
        <v>1158</v>
      </c>
      <c r="E11">
        <v>82</v>
      </c>
      <c r="F11">
        <v>991</v>
      </c>
      <c r="G11">
        <v>157</v>
      </c>
      <c r="H11">
        <v>1502</v>
      </c>
      <c r="I11">
        <v>112</v>
      </c>
      <c r="J11">
        <v>827</v>
      </c>
    </row>
    <row r="12" spans="1:10" x14ac:dyDescent="0.2">
      <c r="A12">
        <v>11</v>
      </c>
      <c r="B12" t="s">
        <v>14</v>
      </c>
      <c r="C12">
        <v>54</v>
      </c>
      <c r="D12">
        <v>1198</v>
      </c>
      <c r="E12">
        <v>26</v>
      </c>
      <c r="F12">
        <v>1403</v>
      </c>
      <c r="G12">
        <v>20</v>
      </c>
      <c r="H12">
        <v>893</v>
      </c>
    </row>
    <row r="13" spans="1:10" x14ac:dyDescent="0.2">
      <c r="A13">
        <v>12</v>
      </c>
      <c r="B13" t="s">
        <v>15</v>
      </c>
      <c r="C13">
        <v>79</v>
      </c>
      <c r="D13">
        <v>400</v>
      </c>
      <c r="E13">
        <v>25</v>
      </c>
      <c r="F13">
        <v>147</v>
      </c>
      <c r="G13">
        <v>25</v>
      </c>
      <c r="H13">
        <v>1416</v>
      </c>
    </row>
    <row r="14" spans="1:10" x14ac:dyDescent="0.2">
      <c r="A14">
        <v>13</v>
      </c>
      <c r="B14" t="s">
        <v>16</v>
      </c>
      <c r="C14">
        <v>232</v>
      </c>
      <c r="D14">
        <v>5696</v>
      </c>
      <c r="E14">
        <v>58</v>
      </c>
      <c r="F14">
        <v>4084</v>
      </c>
      <c r="G14">
        <v>71</v>
      </c>
      <c r="H14">
        <v>555</v>
      </c>
    </row>
    <row r="15" spans="1:10" x14ac:dyDescent="0.2">
      <c r="A15">
        <v>14</v>
      </c>
      <c r="B15" t="s">
        <v>17</v>
      </c>
      <c r="C15">
        <v>75</v>
      </c>
      <c r="D15">
        <v>813</v>
      </c>
      <c r="E15">
        <v>70</v>
      </c>
      <c r="F15">
        <v>1176</v>
      </c>
      <c r="G15">
        <v>147</v>
      </c>
      <c r="H15">
        <v>1436</v>
      </c>
    </row>
    <row r="16" spans="1:10" x14ac:dyDescent="0.2">
      <c r="A16">
        <v>15</v>
      </c>
      <c r="B16" t="s">
        <v>18</v>
      </c>
      <c r="C16">
        <v>216</v>
      </c>
      <c r="D16">
        <v>976</v>
      </c>
      <c r="E16">
        <v>121</v>
      </c>
      <c r="F16">
        <v>291</v>
      </c>
    </row>
    <row r="17" spans="1:8" x14ac:dyDescent="0.2">
      <c r="A17">
        <v>16</v>
      </c>
      <c r="B17" t="s">
        <v>19</v>
      </c>
      <c r="C17">
        <f>7.3*4.482</f>
        <v>32.718600000000002</v>
      </c>
      <c r="D17">
        <f>7.3*18.397</f>
        <v>134.29809999999998</v>
      </c>
      <c r="E17">
        <f>7.3*3.762</f>
        <v>27.462599999999998</v>
      </c>
      <c r="F17">
        <f>7.3*16.398</f>
        <v>119.7054</v>
      </c>
    </row>
    <row r="18" spans="1:8" x14ac:dyDescent="0.2">
      <c r="A18">
        <v>17</v>
      </c>
      <c r="B18" t="s">
        <v>20</v>
      </c>
      <c r="C18">
        <v>53</v>
      </c>
      <c r="D18">
        <v>543</v>
      </c>
      <c r="E18">
        <v>9</v>
      </c>
      <c r="F18">
        <v>134</v>
      </c>
      <c r="G18">
        <v>5</v>
      </c>
      <c r="H18">
        <v>38</v>
      </c>
    </row>
    <row r="19" spans="1:8" x14ac:dyDescent="0.2">
      <c r="A19">
        <v>18</v>
      </c>
      <c r="B19" t="s">
        <v>41</v>
      </c>
      <c r="C19">
        <v>30.062000000000001</v>
      </c>
      <c r="D19">
        <v>106.82</v>
      </c>
      <c r="E19">
        <v>704.25</v>
      </c>
      <c r="F19">
        <v>1442.62</v>
      </c>
      <c r="G19">
        <v>1894.1</v>
      </c>
      <c r="H19">
        <v>2718.01</v>
      </c>
    </row>
    <row r="20" spans="1:8" x14ac:dyDescent="0.2">
      <c r="A20">
        <v>19</v>
      </c>
      <c r="B20" t="s">
        <v>21</v>
      </c>
      <c r="C20">
        <v>20</v>
      </c>
      <c r="D20">
        <v>413</v>
      </c>
      <c r="E20">
        <v>2</v>
      </c>
      <c r="F20">
        <v>14</v>
      </c>
    </row>
    <row r="21" spans="1:8" x14ac:dyDescent="0.2">
      <c r="A21">
        <v>20</v>
      </c>
      <c r="B21" t="s">
        <v>22</v>
      </c>
      <c r="C21">
        <v>510</v>
      </c>
      <c r="D21">
        <v>2218</v>
      </c>
      <c r="E21">
        <v>70</v>
      </c>
      <c r="F21">
        <v>339</v>
      </c>
    </row>
    <row r="22" spans="1:8" x14ac:dyDescent="0.2">
      <c r="A22">
        <v>21</v>
      </c>
      <c r="B22" t="s">
        <v>23</v>
      </c>
      <c r="C22">
        <v>44</v>
      </c>
      <c r="D22">
        <v>1062</v>
      </c>
      <c r="E22">
        <v>15</v>
      </c>
      <c r="F22">
        <v>375</v>
      </c>
    </row>
    <row r="23" spans="1:8" x14ac:dyDescent="0.2">
      <c r="A23">
        <v>22</v>
      </c>
      <c r="B23" t="s">
        <v>24</v>
      </c>
      <c r="C23">
        <v>56</v>
      </c>
      <c r="D23">
        <v>6292</v>
      </c>
      <c r="E23">
        <v>12.3</v>
      </c>
      <c r="F23">
        <v>61</v>
      </c>
    </row>
    <row r="24" spans="1:8" x14ac:dyDescent="0.2">
      <c r="A24">
        <v>23</v>
      </c>
      <c r="B24" t="s">
        <v>25</v>
      </c>
      <c r="C24">
        <v>237</v>
      </c>
      <c r="D24">
        <v>1066</v>
      </c>
      <c r="E24">
        <v>48</v>
      </c>
      <c r="F24">
        <v>224</v>
      </c>
    </row>
    <row r="25" spans="1:8" x14ac:dyDescent="0.2">
      <c r="A25">
        <v>24</v>
      </c>
      <c r="B25" t="s">
        <v>26</v>
      </c>
      <c r="C25">
        <v>297</v>
      </c>
      <c r="D25">
        <v>1280</v>
      </c>
      <c r="E25">
        <v>247</v>
      </c>
      <c r="F25">
        <v>1266</v>
      </c>
    </row>
    <row r="26" spans="1:8" x14ac:dyDescent="0.2">
      <c r="A26">
        <v>25</v>
      </c>
      <c r="B26" t="s">
        <v>27</v>
      </c>
      <c r="C26">
        <v>287</v>
      </c>
      <c r="D26">
        <v>1280</v>
      </c>
      <c r="E26">
        <v>42</v>
      </c>
      <c r="F26">
        <v>281</v>
      </c>
    </row>
    <row r="27" spans="1:8" x14ac:dyDescent="0.2">
      <c r="A27">
        <v>26</v>
      </c>
      <c r="B27" t="s">
        <v>28</v>
      </c>
      <c r="C27">
        <v>250</v>
      </c>
      <c r="D27">
        <v>881</v>
      </c>
      <c r="E27">
        <v>212</v>
      </c>
      <c r="F27">
        <v>1027</v>
      </c>
    </row>
    <row r="28" spans="1:8" x14ac:dyDescent="0.2">
      <c r="A28">
        <v>27</v>
      </c>
      <c r="B28" t="s">
        <v>29</v>
      </c>
      <c r="C28">
        <v>290</v>
      </c>
      <c r="D28">
        <v>951</v>
      </c>
      <c r="E28">
        <v>121</v>
      </c>
      <c r="F28">
        <v>404</v>
      </c>
      <c r="G28">
        <v>39</v>
      </c>
      <c r="H28">
        <v>138</v>
      </c>
    </row>
    <row r="29" spans="1:8" x14ac:dyDescent="0.2">
      <c r="A29">
        <v>28</v>
      </c>
      <c r="B29" t="s">
        <v>30</v>
      </c>
      <c r="C29">
        <v>270</v>
      </c>
      <c r="D29">
        <v>1139</v>
      </c>
      <c r="E29">
        <v>48</v>
      </c>
      <c r="F29">
        <v>243</v>
      </c>
    </row>
    <row r="30" spans="1:8" x14ac:dyDescent="0.2">
      <c r="A30">
        <v>29</v>
      </c>
      <c r="B30" t="s">
        <v>31</v>
      </c>
      <c r="C30">
        <v>250</v>
      </c>
      <c r="D30">
        <v>843</v>
      </c>
      <c r="E30">
        <v>70</v>
      </c>
      <c r="F30">
        <v>182</v>
      </c>
    </row>
    <row r="31" spans="1:8" x14ac:dyDescent="0.2">
      <c r="A31">
        <v>30</v>
      </c>
      <c r="B31" t="s">
        <v>32</v>
      </c>
      <c r="C31">
        <v>131</v>
      </c>
      <c r="D31">
        <v>696</v>
      </c>
      <c r="E31">
        <v>38</v>
      </c>
      <c r="F31">
        <v>167</v>
      </c>
    </row>
  </sheetData>
  <sortState xmlns:xlrd2="http://schemas.microsoft.com/office/spreadsheetml/2017/richdata2" ref="A2:J31">
    <sortCondition ref="B2:B3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596B-151E-4D3F-B742-CE0B240D8584}">
  <dimension ref="A1:H31"/>
  <sheetViews>
    <sheetView workbookViewId="0">
      <selection activeCell="F16" sqref="F16"/>
    </sheetView>
  </sheetViews>
  <sheetFormatPr baseColWidth="10" defaultColWidth="8.83203125" defaultRowHeight="15" x14ac:dyDescent="0.2"/>
  <cols>
    <col min="2" max="2" width="21.5" bestFit="1" customWidth="1"/>
  </cols>
  <sheetData>
    <row r="1" spans="1:8" x14ac:dyDescent="0.2">
      <c r="A1" s="1" t="s">
        <v>0</v>
      </c>
      <c r="B1" s="1" t="s">
        <v>1</v>
      </c>
      <c r="C1" s="1" t="s">
        <v>52</v>
      </c>
      <c r="D1" s="1" t="s">
        <v>53</v>
      </c>
      <c r="E1" s="1" t="s">
        <v>52</v>
      </c>
      <c r="F1" s="1" t="s">
        <v>53</v>
      </c>
      <c r="G1" s="1" t="s">
        <v>52</v>
      </c>
      <c r="H1" s="1" t="s">
        <v>53</v>
      </c>
    </row>
    <row r="2" spans="1:8" x14ac:dyDescent="0.2">
      <c r="A2">
        <v>1</v>
      </c>
      <c r="B2" t="s">
        <v>4</v>
      </c>
      <c r="C2">
        <v>45000</v>
      </c>
    </row>
    <row r="3" spans="1:8" x14ac:dyDescent="0.2">
      <c r="A3">
        <v>2</v>
      </c>
      <c r="B3" t="s">
        <v>5</v>
      </c>
      <c r="C3">
        <v>125</v>
      </c>
    </row>
    <row r="4" spans="1:8" x14ac:dyDescent="0.2">
      <c r="A4">
        <v>3</v>
      </c>
      <c r="B4" t="s">
        <v>6</v>
      </c>
      <c r="C4">
        <v>90</v>
      </c>
    </row>
    <row r="5" spans="1:8" x14ac:dyDescent="0.2">
      <c r="A5">
        <v>4</v>
      </c>
      <c r="B5" t="s">
        <v>7</v>
      </c>
      <c r="C5">
        <v>5500</v>
      </c>
    </row>
    <row r="6" spans="1:8" x14ac:dyDescent="0.2">
      <c r="A6">
        <v>5</v>
      </c>
      <c r="B6" t="s">
        <v>8</v>
      </c>
      <c r="C6">
        <v>5500</v>
      </c>
    </row>
    <row r="7" spans="1:8" x14ac:dyDescent="0.2">
      <c r="A7">
        <v>6</v>
      </c>
      <c r="B7" t="s">
        <v>9</v>
      </c>
      <c r="C7">
        <v>4000</v>
      </c>
    </row>
    <row r="8" spans="1:8" x14ac:dyDescent="0.2">
      <c r="A8">
        <v>7</v>
      </c>
      <c r="B8" t="s">
        <v>10</v>
      </c>
      <c r="C8">
        <v>3800</v>
      </c>
    </row>
    <row r="9" spans="1:8" x14ac:dyDescent="0.2">
      <c r="A9">
        <v>8</v>
      </c>
      <c r="B9" t="s">
        <v>11</v>
      </c>
      <c r="C9">
        <v>2400</v>
      </c>
    </row>
    <row r="10" spans="1:8" x14ac:dyDescent="0.2">
      <c r="A10">
        <v>9</v>
      </c>
      <c r="B10" t="s">
        <v>12</v>
      </c>
      <c r="C10">
        <v>2400</v>
      </c>
    </row>
    <row r="11" spans="1:8" x14ac:dyDescent="0.2">
      <c r="A11">
        <v>10</v>
      </c>
      <c r="B11" t="s">
        <v>13</v>
      </c>
      <c r="C11">
        <v>1700</v>
      </c>
    </row>
    <row r="12" spans="1:8" x14ac:dyDescent="0.2">
      <c r="A12">
        <v>11</v>
      </c>
      <c r="B12" t="s">
        <v>14</v>
      </c>
      <c r="C12">
        <v>1700</v>
      </c>
    </row>
    <row r="13" spans="1:8" x14ac:dyDescent="0.2">
      <c r="A13">
        <v>12</v>
      </c>
      <c r="B13" t="s">
        <v>15</v>
      </c>
      <c r="C13">
        <v>1000</v>
      </c>
    </row>
    <row r="14" spans="1:8" x14ac:dyDescent="0.2">
      <c r="A14">
        <v>13</v>
      </c>
      <c r="B14" t="s">
        <v>16</v>
      </c>
      <c r="C14">
        <v>800</v>
      </c>
    </row>
    <row r="15" spans="1:8" x14ac:dyDescent="0.2">
      <c r="A15">
        <v>14</v>
      </c>
      <c r="B15" t="s">
        <v>17</v>
      </c>
      <c r="C15">
        <v>300</v>
      </c>
    </row>
    <row r="16" spans="1:8" x14ac:dyDescent="0.2">
      <c r="A16">
        <v>15</v>
      </c>
      <c r="B16" t="s">
        <v>18</v>
      </c>
      <c r="C16">
        <v>3000</v>
      </c>
    </row>
    <row r="17" spans="1:3" x14ac:dyDescent="0.2">
      <c r="A17">
        <v>16</v>
      </c>
      <c r="B17" t="s">
        <v>19</v>
      </c>
      <c r="C17">
        <v>70000</v>
      </c>
    </row>
    <row r="18" spans="1:3" x14ac:dyDescent="0.2">
      <c r="A18">
        <v>17</v>
      </c>
      <c r="B18" t="s">
        <v>20</v>
      </c>
      <c r="C18">
        <v>750</v>
      </c>
    </row>
    <row r="19" spans="1:3" x14ac:dyDescent="0.2">
      <c r="A19">
        <v>18</v>
      </c>
      <c r="B19" t="s">
        <v>41</v>
      </c>
      <c r="C19">
        <v>1500</v>
      </c>
    </row>
    <row r="20" spans="1:3" x14ac:dyDescent="0.2">
      <c r="A20">
        <v>19</v>
      </c>
      <c r="B20" t="s">
        <v>21</v>
      </c>
      <c r="C20">
        <v>1500</v>
      </c>
    </row>
    <row r="21" spans="1:3" x14ac:dyDescent="0.2">
      <c r="A21">
        <v>20</v>
      </c>
      <c r="B21" t="s">
        <v>22</v>
      </c>
      <c r="C21">
        <v>3000</v>
      </c>
    </row>
    <row r="22" spans="1:3" x14ac:dyDescent="0.2">
      <c r="A22">
        <v>21</v>
      </c>
      <c r="B22" t="s">
        <v>23</v>
      </c>
      <c r="C22">
        <v>2200</v>
      </c>
    </row>
    <row r="23" spans="1:3" x14ac:dyDescent="0.2">
      <c r="A23">
        <v>22</v>
      </c>
      <c r="B23" t="s">
        <v>24</v>
      </c>
      <c r="C23">
        <v>1900</v>
      </c>
    </row>
    <row r="24" spans="1:3" x14ac:dyDescent="0.2">
      <c r="A24">
        <v>23</v>
      </c>
      <c r="B24" t="s">
        <v>25</v>
      </c>
      <c r="C24">
        <v>1500</v>
      </c>
    </row>
    <row r="25" spans="1:3" x14ac:dyDescent="0.2">
      <c r="A25">
        <v>24</v>
      </c>
      <c r="B25" t="s">
        <v>26</v>
      </c>
      <c r="C25">
        <v>3000</v>
      </c>
    </row>
    <row r="26" spans="1:3" x14ac:dyDescent="0.2">
      <c r="A26">
        <v>25</v>
      </c>
      <c r="B26" t="s">
        <v>27</v>
      </c>
      <c r="C26">
        <v>2900</v>
      </c>
    </row>
    <row r="27" spans="1:3" x14ac:dyDescent="0.2">
      <c r="A27">
        <v>26</v>
      </c>
      <c r="B27" t="s">
        <v>28</v>
      </c>
      <c r="C27">
        <v>2300</v>
      </c>
    </row>
    <row r="28" spans="1:3" x14ac:dyDescent="0.2">
      <c r="A28">
        <v>27</v>
      </c>
      <c r="B28" t="s">
        <v>29</v>
      </c>
      <c r="C28">
        <v>2500</v>
      </c>
    </row>
    <row r="29" spans="1:3" x14ac:dyDescent="0.2">
      <c r="A29">
        <v>28</v>
      </c>
      <c r="B29" t="s">
        <v>30</v>
      </c>
      <c r="C29">
        <v>2500</v>
      </c>
    </row>
    <row r="30" spans="1:3" x14ac:dyDescent="0.2">
      <c r="A30">
        <v>29</v>
      </c>
      <c r="B30" t="s">
        <v>31</v>
      </c>
      <c r="C30">
        <v>2300</v>
      </c>
    </row>
    <row r="31" spans="1:3" x14ac:dyDescent="0.2">
      <c r="A31">
        <v>30</v>
      </c>
      <c r="B31" t="s">
        <v>32</v>
      </c>
      <c r="C31">
        <v>3000</v>
      </c>
    </row>
  </sheetData>
  <sortState xmlns:xlrd2="http://schemas.microsoft.com/office/spreadsheetml/2017/richdata2" ref="A2:H45">
    <sortCondition ref="B2:B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</vt:lpstr>
      <vt:lpstr>Bfield</vt:lpstr>
      <vt:lpstr>BSAT</vt:lpstr>
      <vt:lpstr>Ploss</vt:lpstr>
      <vt:lpstr>MU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Cieslak</dc:creator>
  <cp:keywords/>
  <dc:description/>
  <cp:lastModifiedBy>Andrew Cieslak</cp:lastModifiedBy>
  <cp:revision/>
  <dcterms:created xsi:type="dcterms:W3CDTF">2025-08-16T18:47:59Z</dcterms:created>
  <dcterms:modified xsi:type="dcterms:W3CDTF">2025-09-08T21:33:02Z</dcterms:modified>
  <cp:category/>
  <cp:contentStatus/>
</cp:coreProperties>
</file>