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nliff\Google Drive\Work\19 - Tundra\Project - Orca biovolume biomass\"/>
    </mc:Choice>
  </mc:AlternateContent>
  <bookViews>
    <workbookView xWindow="480" yWindow="90" windowWidth="16335" windowHeight="10830"/>
  </bookViews>
  <sheets>
    <sheet name="DTM_Accuracy Assessment.xlsx" sheetId="1" r:id="rId1"/>
  </sheets>
  <calcPr calcId="162913"/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5" i="1"/>
  <c r="N5" i="1" a="1"/>
  <c r="N5" i="1" s="1"/>
  <c r="N20" i="1" l="1"/>
  <c r="N19" i="1"/>
  <c r="N25" i="1"/>
  <c r="N9" i="1"/>
  <c r="N7" i="1"/>
  <c r="N10" i="1"/>
  <c r="N12" i="1"/>
  <c r="N11" i="1"/>
  <c r="N18" i="1"/>
  <c r="N17" i="1"/>
  <c r="N24" i="1"/>
  <c r="N16" i="1"/>
  <c r="N8" i="1"/>
  <c r="N23" i="1"/>
  <c r="N15" i="1"/>
  <c r="N22" i="1"/>
  <c r="N14" i="1"/>
  <c r="N6" i="1"/>
  <c r="N21" i="1"/>
  <c r="N13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5" i="1"/>
  <c r="K43" i="1" l="1"/>
  <c r="K45" i="1"/>
  <c r="K46" i="1"/>
  <c r="K44" i="1"/>
</calcChain>
</file>

<file path=xl/sharedStrings.xml><?xml version="1.0" encoding="utf-8"?>
<sst xmlns="http://schemas.openxmlformats.org/spreadsheetml/2006/main" count="56" uniqueCount="56">
  <si>
    <t>FID</t>
  </si>
  <si>
    <t>PointID</t>
  </si>
  <si>
    <t>Easting</t>
  </si>
  <si>
    <t>Northing</t>
  </si>
  <si>
    <t>Ellipsoid</t>
  </si>
  <si>
    <t>Pos_Qualit</t>
  </si>
  <si>
    <t>Height_Qua</t>
  </si>
  <si>
    <t>3D_Quality</t>
  </si>
  <si>
    <t>ORCA_AM01</t>
  </si>
  <si>
    <t>ORCA_AM02</t>
  </si>
  <si>
    <t>ORCA_AM03</t>
  </si>
  <si>
    <t>ORCA_AM04</t>
  </si>
  <si>
    <t>ORCA_AM05</t>
  </si>
  <si>
    <t>ORCA_AM06</t>
  </si>
  <si>
    <t>ORCA_AM07</t>
  </si>
  <si>
    <t>ORCA_AM08</t>
  </si>
  <si>
    <t>ORCA_AM09</t>
  </si>
  <si>
    <t>ORCA_AM10</t>
  </si>
  <si>
    <t>ORCA_AM11</t>
  </si>
  <si>
    <t>ORCA_AM12</t>
  </si>
  <si>
    <t>ORCA_AM13</t>
  </si>
  <si>
    <t>ORCA_AM14</t>
  </si>
  <si>
    <t>ORCA_AM15</t>
  </si>
  <si>
    <t>ORCA_AM16</t>
  </si>
  <si>
    <t>ORCA_AM17</t>
  </si>
  <si>
    <t>ORCA_AM18</t>
  </si>
  <si>
    <t>ORCA_AM19</t>
  </si>
  <si>
    <t>ORCA_AM20</t>
  </si>
  <si>
    <t>ORCA_AM21</t>
  </si>
  <si>
    <t>ORCA_AM22</t>
  </si>
  <si>
    <t>ORCA_AM23</t>
  </si>
  <si>
    <t>ORCA_AM24</t>
  </si>
  <si>
    <t>ORCA_AM25</t>
  </si>
  <si>
    <t>ORCA_AM26</t>
  </si>
  <si>
    <t>ORCA_AM27</t>
  </si>
  <si>
    <t>ORCA_AM28</t>
  </si>
  <si>
    <t>ORCA_AM29</t>
  </si>
  <si>
    <t>ORCA_AM30</t>
  </si>
  <si>
    <t>ORCA_AM31</t>
  </si>
  <si>
    <t>ORCA_AM32</t>
  </si>
  <si>
    <t>ORCA_AM33</t>
  </si>
  <si>
    <t>ORCA_AM34</t>
  </si>
  <si>
    <t>ORCA_AM35</t>
  </si>
  <si>
    <t>ORCA_AM36</t>
  </si>
  <si>
    <t>Z residual</t>
  </si>
  <si>
    <t>Mean</t>
  </si>
  <si>
    <t>SD</t>
  </si>
  <si>
    <t>DTM Z (interpolated with IDW)</t>
  </si>
  <si>
    <t>Max</t>
  </si>
  <si>
    <t>Min</t>
  </si>
  <si>
    <t>Attribut table exported to Excel using ArcGIS 10.4 &gt; Conversion Tools &gt; Excel &gt; Table to Excel</t>
  </si>
  <si>
    <t>Attribute table genereated using ArcGIS 10.4 &gt; Spatial Analyst Tools &gt; Extraction &gt; Extract values to points</t>
  </si>
  <si>
    <t>Histogram</t>
  </si>
  <si>
    <t>Bins</t>
  </si>
  <si>
    <t>Frequency Count</t>
  </si>
  <si>
    <t>Frequency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</si>
</sst>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3" fillId="3" borderId="0" xfId="0" applyFont="1" applyFill="1" applyBorder="1" applyAlignment="1" applyProtection="1"/>
    <xf numFmtId="0" fontId="4" fillId="2" borderId="0" xfId="0" applyFont="1" applyFill="1" applyBorder="1" applyAlignment="1" applyProtection="1">
      <alignment horizontal="left"/>
    </xf>
    <xf numFmtId="164" fontId="0" fillId="0" borderId="0" xfId="0" applyNumberFormat="1"/>
    <xf numFmtId="164" fontId="1" fillId="2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/>
    <xf numFmtId="164" fontId="3" fillId="3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Border="1"/>
    <xf numFmtId="2" fontId="0" fillId="0" borderId="0" xfId="0" applyNumberFormat="1"/>
    <xf numFmtId="2" fontId="4" fillId="0" borderId="0" xfId="0" applyNumberFormat="1" applyFont="1"/>
    <xf numFmtId="2" fontId="0" fillId="0" borderId="0" xfId="0" applyNumberFormat="1" applyBorder="1"/>
    <xf numFmtId="165" fontId="0" fillId="0" borderId="0" xfId="0" applyNumberFormat="1" applyBorder="1"/>
    <xf numFmtId="2" fontId="5" fillId="0" borderId="0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Frequency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'DTM_Accuracy Assessment.xlsx'!$M$5:$M$25</c:f>
              <c:numCache>
                <c:formatCode>0.00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9.99999999999991E-3</c:v>
                </c:pt>
                <c:pt idx="12">
                  <c:v>1.99999999999999E-2</c:v>
                </c:pt>
                <c:pt idx="13">
                  <c:v>2.9999999999999898E-2</c:v>
                </c:pt>
                <c:pt idx="14">
                  <c:v>3.9999999999999897E-2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'DTM_Accuracy Assessment.xlsx'!$O$5:$O$25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2.7777777777777776E-2</c:v>
                </c:pt>
                <c:pt idx="3">
                  <c:v>0.16666666666666666</c:v>
                </c:pt>
                <c:pt idx="4">
                  <c:v>8.3333333333333329E-2</c:v>
                </c:pt>
                <c:pt idx="5">
                  <c:v>2.7777777777777776E-2</c:v>
                </c:pt>
                <c:pt idx="6">
                  <c:v>8.3333333333333329E-2</c:v>
                </c:pt>
                <c:pt idx="7">
                  <c:v>5.5555555555555552E-2</c:v>
                </c:pt>
                <c:pt idx="8">
                  <c:v>0.1388888888888889</c:v>
                </c:pt>
                <c:pt idx="9">
                  <c:v>0.1111111111111111</c:v>
                </c:pt>
                <c:pt idx="10">
                  <c:v>2.7777777777777776E-2</c:v>
                </c:pt>
                <c:pt idx="11">
                  <c:v>0.16666666666666666</c:v>
                </c:pt>
                <c:pt idx="12">
                  <c:v>2.7777777777777776E-2</c:v>
                </c:pt>
                <c:pt idx="13">
                  <c:v>2.7777777777777776E-2</c:v>
                </c:pt>
                <c:pt idx="14">
                  <c:v>2.7777777777777776E-2</c:v>
                </c:pt>
                <c:pt idx="15">
                  <c:v>2.7777777777777776E-2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B5-4DA3-A86C-96CC22CE4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833656"/>
        <c:axId val="398825128"/>
      </c:barChart>
      <c:catAx>
        <c:axId val="398833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 Residual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25128"/>
        <c:crosses val="autoZero"/>
        <c:auto val="1"/>
        <c:lblAlgn val="ctr"/>
        <c:lblOffset val="100"/>
        <c:noMultiLvlLbl val="0"/>
      </c:catAx>
      <c:valAx>
        <c:axId val="39882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3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26</xdr:row>
      <xdr:rowOff>57150</xdr:rowOff>
    </xdr:from>
    <xdr:to>
      <xdr:col>18</xdr:col>
      <xdr:colOff>304800</xdr:colOff>
      <xdr:row>47</xdr:row>
      <xdr:rowOff>68580</xdr:rowOff>
    </xdr:to>
    <xdr:grpSp>
      <xdr:nvGrpSpPr>
        <xdr:cNvPr id="8" name="Group 7"/>
        <xdr:cNvGrpSpPr/>
      </xdr:nvGrpSpPr>
      <xdr:grpSpPr>
        <a:xfrm>
          <a:off x="10782300" y="4295775"/>
          <a:ext cx="5000625" cy="3411855"/>
          <a:chOff x="11079480" y="4240530"/>
          <a:chExt cx="5074920" cy="3531870"/>
        </a:xfrm>
      </xdr:grpSpPr>
      <xdr:graphicFrame macro="">
        <xdr:nvGraphicFramePr>
          <xdr:cNvPr id="4" name="Chart 3"/>
          <xdr:cNvGraphicFramePr/>
        </xdr:nvGraphicFramePr>
        <xdr:xfrm>
          <a:off x="11079480" y="4240530"/>
          <a:ext cx="5074920" cy="35318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6" name="Straight Connector 5"/>
          <xdr:cNvCxnSpPr/>
        </xdr:nvCxnSpPr>
        <xdr:spPr>
          <a:xfrm>
            <a:off x="13953701" y="4396740"/>
            <a:ext cx="0" cy="2590800"/>
          </a:xfrm>
          <a:prstGeom prst="line">
            <a:avLst/>
          </a:prstGeom>
          <a:ln w="22225">
            <a:solidFill>
              <a:schemeClr val="tx1">
                <a:lumMod val="65000"/>
                <a:lumOff val="3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6"/>
  <sheetViews>
    <sheetView tabSelected="1" topLeftCell="E1" workbookViewId="0">
      <pane ySplit="4" topLeftCell="A21" activePane="bottomLeft" state="frozen"/>
      <selection pane="bottomLeft" activeCell="T21" sqref="T21"/>
    </sheetView>
  </sheetViews>
  <sheetFormatPr defaultRowHeight="12.75" x14ac:dyDescent="0.2"/>
  <cols>
    <col min="1" max="1" width="7.7109375" customWidth="1"/>
    <col min="2" max="2" width="13.28515625" customWidth="1"/>
    <col min="3" max="4" width="16" customWidth="1"/>
    <col min="5" max="5" width="16" style="7" customWidth="1"/>
    <col min="6" max="9" width="16" customWidth="1"/>
    <col min="10" max="10" width="13.28515625" customWidth="1"/>
    <col min="11" max="11" width="12" style="7" bestFit="1" customWidth="1"/>
    <col min="13" max="13" width="8.85546875" style="13"/>
    <col min="14" max="14" width="16.28515625" customWidth="1"/>
    <col min="15" max="15" width="12.140625" customWidth="1"/>
  </cols>
  <sheetData>
    <row r="1" spans="1:15" x14ac:dyDescent="0.2">
      <c r="A1" s="4" t="s">
        <v>51</v>
      </c>
    </row>
    <row r="2" spans="1:15" x14ac:dyDescent="0.2">
      <c r="A2" s="4" t="s">
        <v>50</v>
      </c>
    </row>
    <row r="3" spans="1:15" x14ac:dyDescent="0.2">
      <c r="M3" s="14" t="s">
        <v>52</v>
      </c>
    </row>
    <row r="4" spans="1:15" ht="15" x14ac:dyDescent="0.25">
      <c r="A4" s="1" t="s">
        <v>0</v>
      </c>
      <c r="B4" s="1" t="s">
        <v>1</v>
      </c>
      <c r="C4" s="1" t="s">
        <v>2</v>
      </c>
      <c r="D4" s="1" t="s">
        <v>3</v>
      </c>
      <c r="E4" s="8" t="s">
        <v>4</v>
      </c>
      <c r="F4" s="1" t="s">
        <v>5</v>
      </c>
      <c r="G4" s="1" t="s">
        <v>6</v>
      </c>
      <c r="H4" s="1" t="s">
        <v>7</v>
      </c>
      <c r="I4" s="6" t="s">
        <v>47</v>
      </c>
      <c r="K4" s="8" t="s">
        <v>44</v>
      </c>
      <c r="M4" s="17" t="s">
        <v>53</v>
      </c>
      <c r="N4" s="18" t="s">
        <v>54</v>
      </c>
      <c r="O4" s="18" t="s">
        <v>55</v>
      </c>
    </row>
    <row r="5" spans="1:15" x14ac:dyDescent="0.2">
      <c r="A5" s="2">
        <v>0</v>
      </c>
      <c r="B5" s="3" t="s">
        <v>8</v>
      </c>
      <c r="C5" s="3">
        <v>582035.54191561555</v>
      </c>
      <c r="D5" s="3">
        <v>7719596.7866060073</v>
      </c>
      <c r="E5" s="10">
        <v>4.9373723723723719</v>
      </c>
      <c r="F5" s="3">
        <v>4.0000000000000001E-3</v>
      </c>
      <c r="G5" s="3">
        <v>8.9999999999999993E-3</v>
      </c>
      <c r="H5" s="3">
        <v>0.01</v>
      </c>
      <c r="I5" s="5">
        <v>5.0125813484200004</v>
      </c>
      <c r="K5" s="9">
        <f>E5-I5</f>
        <v>-7.520897604762844E-2</v>
      </c>
      <c r="M5" s="15">
        <v>-0.1</v>
      </c>
      <c r="N5" s="12">
        <f t="array" ref="N5:N25">FREQUENCY(K5:K40,M5:M25)</f>
        <v>0</v>
      </c>
      <c r="O5" s="16">
        <f>N5/SUM(N$5:N$25)</f>
        <v>0</v>
      </c>
    </row>
    <row r="6" spans="1:15" x14ac:dyDescent="0.2">
      <c r="A6" s="2">
        <v>1</v>
      </c>
      <c r="B6" s="3" t="s">
        <v>9</v>
      </c>
      <c r="C6" s="3">
        <v>582023.36491561553</v>
      </c>
      <c r="D6" s="3">
        <v>7719596.023606007</v>
      </c>
      <c r="E6" s="10">
        <v>4.8143723723723726</v>
      </c>
      <c r="F6" s="3">
        <v>5.0000000000000001E-3</v>
      </c>
      <c r="G6" s="3">
        <v>1.0999999999999999E-2</v>
      </c>
      <c r="H6" s="3">
        <v>1.2E-2</v>
      </c>
      <c r="I6" s="5">
        <v>4.8919954299899997</v>
      </c>
      <c r="K6" s="9">
        <f t="shared" ref="K6:K40" si="0">E6-I6</f>
        <v>-7.7623057617627111E-2</v>
      </c>
      <c r="M6" s="15">
        <v>-0.09</v>
      </c>
      <c r="N6" s="11">
        <v>0</v>
      </c>
      <c r="O6" s="16">
        <f t="shared" ref="O6:O25" si="1">N6/SUM(N$5:N$25)</f>
        <v>0</v>
      </c>
    </row>
    <row r="7" spans="1:15" x14ac:dyDescent="0.2">
      <c r="A7" s="2">
        <v>2</v>
      </c>
      <c r="B7" s="3" t="s">
        <v>10</v>
      </c>
      <c r="C7" s="3">
        <v>582011.17391561554</v>
      </c>
      <c r="D7" s="3">
        <v>7719595.364606007</v>
      </c>
      <c r="E7" s="10">
        <v>4.9203723723723725</v>
      </c>
      <c r="F7" s="3">
        <v>4.0000000000000001E-3</v>
      </c>
      <c r="G7" s="3">
        <v>8.0000000000000002E-3</v>
      </c>
      <c r="H7" s="3">
        <v>8.9999999999999993E-3</v>
      </c>
      <c r="I7" s="5">
        <v>4.9171967506399996</v>
      </c>
      <c r="K7" s="9">
        <f t="shared" si="0"/>
        <v>3.1756217323728464E-3</v>
      </c>
      <c r="M7" s="15">
        <v>-0.08</v>
      </c>
      <c r="N7" s="11">
        <v>1</v>
      </c>
      <c r="O7" s="16">
        <f t="shared" si="1"/>
        <v>2.7777777777777776E-2</v>
      </c>
    </row>
    <row r="8" spans="1:15" x14ac:dyDescent="0.2">
      <c r="A8" s="2">
        <v>3</v>
      </c>
      <c r="B8" s="3" t="s">
        <v>11</v>
      </c>
      <c r="C8" s="3">
        <v>581998.91491561558</v>
      </c>
      <c r="D8" s="3">
        <v>7719594.631606007</v>
      </c>
      <c r="E8" s="10">
        <v>4.9113723723723721</v>
      </c>
      <c r="F8" s="3">
        <v>4.0000000000000001E-3</v>
      </c>
      <c r="G8" s="3">
        <v>8.9999999999999993E-3</v>
      </c>
      <c r="H8" s="3">
        <v>0.01</v>
      </c>
      <c r="I8" s="5">
        <v>4.8799896240200002</v>
      </c>
      <c r="K8" s="9">
        <f t="shared" si="0"/>
        <v>3.138274835237187E-2</v>
      </c>
      <c r="M8" s="15">
        <v>-7.0000000000000007E-2</v>
      </c>
      <c r="N8" s="11">
        <v>6</v>
      </c>
      <c r="O8" s="16">
        <f t="shared" si="1"/>
        <v>0.16666666666666666</v>
      </c>
    </row>
    <row r="9" spans="1:15" x14ac:dyDescent="0.2">
      <c r="A9" s="2">
        <v>4</v>
      </c>
      <c r="B9" s="3" t="s">
        <v>12</v>
      </c>
      <c r="C9" s="3">
        <v>581986.42091561551</v>
      </c>
      <c r="D9" s="3">
        <v>7719593.9636060065</v>
      </c>
      <c r="E9" s="10">
        <v>4.7303723723723721</v>
      </c>
      <c r="F9" s="3">
        <v>4.0000000000000001E-3</v>
      </c>
      <c r="G9" s="3">
        <v>8.9999999999999993E-3</v>
      </c>
      <c r="H9" s="3">
        <v>0.01</v>
      </c>
      <c r="I9" s="5">
        <v>4.7600536346400002</v>
      </c>
      <c r="K9" s="9">
        <f t="shared" si="0"/>
        <v>-2.9681262267628128E-2</v>
      </c>
      <c r="M9" s="15">
        <v>-0.06</v>
      </c>
      <c r="N9" s="11">
        <v>3</v>
      </c>
      <c r="O9" s="16">
        <f t="shared" si="1"/>
        <v>8.3333333333333329E-2</v>
      </c>
    </row>
    <row r="10" spans="1:15" x14ac:dyDescent="0.2">
      <c r="A10" s="2">
        <v>5</v>
      </c>
      <c r="B10" s="3" t="s">
        <v>13</v>
      </c>
      <c r="C10" s="3">
        <v>581974.20391561557</v>
      </c>
      <c r="D10" s="3">
        <v>7719593.2666060068</v>
      </c>
      <c r="E10" s="10">
        <v>4.7403723723723719</v>
      </c>
      <c r="F10" s="3">
        <v>4.0000000000000001E-3</v>
      </c>
      <c r="G10" s="3">
        <v>8.9999999999999993E-3</v>
      </c>
      <c r="H10" s="3">
        <v>8.9999999999999993E-3</v>
      </c>
      <c r="I10" s="5">
        <v>4.7358312606800004</v>
      </c>
      <c r="K10" s="9">
        <f t="shared" si="0"/>
        <v>4.54111169237148E-3</v>
      </c>
      <c r="M10" s="15">
        <v>-0.05</v>
      </c>
      <c r="N10" s="11">
        <v>1</v>
      </c>
      <c r="O10" s="16">
        <f t="shared" si="1"/>
        <v>2.7777777777777776E-2</v>
      </c>
    </row>
    <row r="11" spans="1:15" x14ac:dyDescent="0.2">
      <c r="A11" s="2">
        <v>6</v>
      </c>
      <c r="B11" s="3" t="s">
        <v>14</v>
      </c>
      <c r="C11" s="3">
        <v>581961.89591561561</v>
      </c>
      <c r="D11" s="3">
        <v>7719592.7786060069</v>
      </c>
      <c r="E11" s="10">
        <v>4.8473723723723721</v>
      </c>
      <c r="F11" s="3">
        <v>4.0000000000000001E-3</v>
      </c>
      <c r="G11" s="3">
        <v>8.9999999999999993E-3</v>
      </c>
      <c r="H11" s="3">
        <v>0.01</v>
      </c>
      <c r="I11" s="5">
        <v>4.8217430114699997</v>
      </c>
      <c r="K11" s="9">
        <f t="shared" si="0"/>
        <v>2.5629360902372333E-2</v>
      </c>
      <c r="M11" s="15">
        <v>-0.04</v>
      </c>
      <c r="N11" s="11">
        <v>3</v>
      </c>
      <c r="O11" s="16">
        <f t="shared" si="1"/>
        <v>8.3333333333333329E-2</v>
      </c>
    </row>
    <row r="12" spans="1:15" x14ac:dyDescent="0.2">
      <c r="A12" s="2">
        <v>7</v>
      </c>
      <c r="B12" s="3" t="s">
        <v>15</v>
      </c>
      <c r="C12" s="3">
        <v>581949.7439156156</v>
      </c>
      <c r="D12" s="3">
        <v>7719591.9746060073</v>
      </c>
      <c r="E12" s="10">
        <v>4.8053723723723722</v>
      </c>
      <c r="F12" s="3">
        <v>4.0000000000000001E-3</v>
      </c>
      <c r="G12" s="3">
        <v>8.9999999999999993E-3</v>
      </c>
      <c r="H12" s="3">
        <v>0.01</v>
      </c>
      <c r="I12" s="5">
        <v>4.8490781784100001</v>
      </c>
      <c r="K12" s="9">
        <f t="shared" si="0"/>
        <v>-4.3705806037627859E-2</v>
      </c>
      <c r="M12" s="15">
        <v>-0.03</v>
      </c>
      <c r="N12" s="11">
        <v>2</v>
      </c>
      <c r="O12" s="16">
        <f t="shared" si="1"/>
        <v>5.5555555555555552E-2</v>
      </c>
    </row>
    <row r="13" spans="1:15" x14ac:dyDescent="0.2">
      <c r="A13" s="2">
        <v>8</v>
      </c>
      <c r="B13" s="3" t="s">
        <v>16</v>
      </c>
      <c r="C13" s="3">
        <v>581937.52391561551</v>
      </c>
      <c r="D13" s="3">
        <v>7719591.3326060073</v>
      </c>
      <c r="E13" s="10">
        <v>4.783372372372372</v>
      </c>
      <c r="F13" s="3">
        <v>4.0000000000000001E-3</v>
      </c>
      <c r="G13" s="3">
        <v>8.9999999999999993E-3</v>
      </c>
      <c r="H13" s="3">
        <v>8.9999999999999993E-3</v>
      </c>
      <c r="I13" s="5">
        <v>4.8112411498999998</v>
      </c>
      <c r="K13" s="9">
        <f t="shared" si="0"/>
        <v>-2.7868777527627842E-2</v>
      </c>
      <c r="M13" s="15">
        <v>-0.02</v>
      </c>
      <c r="N13" s="11">
        <v>5</v>
      </c>
      <c r="O13" s="16">
        <f t="shared" si="1"/>
        <v>0.1388888888888889</v>
      </c>
    </row>
    <row r="14" spans="1:15" x14ac:dyDescent="0.2">
      <c r="A14" s="2">
        <v>9</v>
      </c>
      <c r="B14" s="3" t="s">
        <v>17</v>
      </c>
      <c r="C14" s="3">
        <v>582035.10991561553</v>
      </c>
      <c r="D14" s="3">
        <v>7719584.5426060073</v>
      </c>
      <c r="E14" s="10">
        <v>4.7143723723723721</v>
      </c>
      <c r="F14" s="3">
        <v>4.0000000000000001E-3</v>
      </c>
      <c r="G14" s="3">
        <v>8.9999999999999993E-3</v>
      </c>
      <c r="H14" s="3">
        <v>0.01</v>
      </c>
      <c r="I14" s="5">
        <v>4.7806816101100003</v>
      </c>
      <c r="K14" s="9">
        <f t="shared" si="0"/>
        <v>-6.6309237737628202E-2</v>
      </c>
      <c r="M14" s="15">
        <v>-0.01</v>
      </c>
      <c r="N14" s="11">
        <v>4</v>
      </c>
      <c r="O14" s="16">
        <f t="shared" si="1"/>
        <v>0.1111111111111111</v>
      </c>
    </row>
    <row r="15" spans="1:15" x14ac:dyDescent="0.2">
      <c r="A15" s="2">
        <v>10</v>
      </c>
      <c r="B15" s="3" t="s">
        <v>18</v>
      </c>
      <c r="C15" s="3">
        <v>582022.8689156156</v>
      </c>
      <c r="D15" s="3">
        <v>7719583.7416060073</v>
      </c>
      <c r="E15" s="10">
        <v>4.7923723723723723</v>
      </c>
      <c r="F15" s="3">
        <v>5.0000000000000001E-3</v>
      </c>
      <c r="G15" s="3">
        <v>0.01</v>
      </c>
      <c r="H15" s="3">
        <v>1.0999999999999999E-2</v>
      </c>
      <c r="I15" s="5">
        <v>4.8339638709999999</v>
      </c>
      <c r="K15" s="9">
        <f t="shared" si="0"/>
        <v>-4.1591498627627566E-2</v>
      </c>
      <c r="M15" s="15">
        <v>0</v>
      </c>
      <c r="N15" s="11">
        <v>1</v>
      </c>
      <c r="O15" s="16">
        <f t="shared" si="1"/>
        <v>2.7777777777777776E-2</v>
      </c>
    </row>
    <row r="16" spans="1:15" x14ac:dyDescent="0.2">
      <c r="A16" s="2">
        <v>11</v>
      </c>
      <c r="B16" s="3" t="s">
        <v>19</v>
      </c>
      <c r="C16" s="3">
        <v>582010.51791561558</v>
      </c>
      <c r="D16" s="3">
        <v>7719583.1786060072</v>
      </c>
      <c r="E16" s="10">
        <v>4.6383723723723724</v>
      </c>
      <c r="F16" s="3">
        <v>4.0000000000000001E-3</v>
      </c>
      <c r="G16" s="3">
        <v>8.9999999999999993E-3</v>
      </c>
      <c r="H16" s="3">
        <v>0.01</v>
      </c>
      <c r="I16" s="5">
        <v>4.6511998176600002</v>
      </c>
      <c r="K16" s="9">
        <f t="shared" si="0"/>
        <v>-1.2827445287627803E-2</v>
      </c>
      <c r="M16" s="15">
        <v>9.99999999999991E-3</v>
      </c>
      <c r="N16" s="11">
        <v>6</v>
      </c>
      <c r="O16" s="16">
        <f t="shared" si="1"/>
        <v>0.16666666666666666</v>
      </c>
    </row>
    <row r="17" spans="1:15" x14ac:dyDescent="0.2">
      <c r="A17" s="2">
        <v>12</v>
      </c>
      <c r="B17" s="3" t="s">
        <v>20</v>
      </c>
      <c r="C17" s="3">
        <v>581998.20291561552</v>
      </c>
      <c r="D17" s="3">
        <v>7719582.381606007</v>
      </c>
      <c r="E17" s="10">
        <v>4.4703723723723723</v>
      </c>
      <c r="F17" s="3">
        <v>4.0000000000000001E-3</v>
      </c>
      <c r="G17" s="3">
        <v>8.9999999999999993E-3</v>
      </c>
      <c r="H17" s="3">
        <v>0.01</v>
      </c>
      <c r="I17" s="5">
        <v>4.5489168167100003</v>
      </c>
      <c r="K17" s="9">
        <f t="shared" si="0"/>
        <v>-7.8544444337627972E-2</v>
      </c>
      <c r="M17" s="15">
        <v>1.99999999999999E-2</v>
      </c>
      <c r="N17" s="11">
        <v>1</v>
      </c>
      <c r="O17" s="16">
        <f t="shared" si="1"/>
        <v>2.7777777777777776E-2</v>
      </c>
    </row>
    <row r="18" spans="1:15" x14ac:dyDescent="0.2">
      <c r="A18" s="2">
        <v>13</v>
      </c>
      <c r="B18" s="3" t="s">
        <v>21</v>
      </c>
      <c r="C18" s="3">
        <v>581986.10191561561</v>
      </c>
      <c r="D18" s="3">
        <v>7719581.6386060072</v>
      </c>
      <c r="E18" s="10">
        <v>4.4973723723723724</v>
      </c>
      <c r="F18" s="3">
        <v>4.0000000000000001E-3</v>
      </c>
      <c r="G18" s="3">
        <v>8.9999999999999993E-3</v>
      </c>
      <c r="H18" s="3">
        <v>0.01</v>
      </c>
      <c r="I18" s="5">
        <v>4.5106563568100002</v>
      </c>
      <c r="K18" s="9">
        <f t="shared" si="0"/>
        <v>-1.3283984437627794E-2</v>
      </c>
      <c r="M18" s="15">
        <v>2.9999999999999898E-2</v>
      </c>
      <c r="N18" s="11">
        <v>1</v>
      </c>
      <c r="O18" s="16">
        <f t="shared" si="1"/>
        <v>2.7777777777777776E-2</v>
      </c>
    </row>
    <row r="19" spans="1:15" x14ac:dyDescent="0.2">
      <c r="A19" s="2">
        <v>14</v>
      </c>
      <c r="B19" s="3" t="s">
        <v>22</v>
      </c>
      <c r="C19" s="3">
        <v>581973.72691561561</v>
      </c>
      <c r="D19" s="3">
        <v>7719580.8786060065</v>
      </c>
      <c r="E19" s="10">
        <v>4.5263723723723723</v>
      </c>
      <c r="F19" s="3">
        <v>4.0000000000000001E-3</v>
      </c>
      <c r="G19" s="3">
        <v>8.9999999999999993E-3</v>
      </c>
      <c r="H19" s="3">
        <v>0.01</v>
      </c>
      <c r="I19" s="5">
        <v>4.5530338287400003</v>
      </c>
      <c r="K19" s="9">
        <f t="shared" si="0"/>
        <v>-2.6661456367627956E-2</v>
      </c>
      <c r="M19" s="15">
        <v>3.9999999999999897E-2</v>
      </c>
      <c r="N19" s="11">
        <v>1</v>
      </c>
      <c r="O19" s="16">
        <f t="shared" si="1"/>
        <v>2.7777777777777776E-2</v>
      </c>
    </row>
    <row r="20" spans="1:15" x14ac:dyDescent="0.2">
      <c r="A20" s="2">
        <v>15</v>
      </c>
      <c r="B20" s="3" t="s">
        <v>23</v>
      </c>
      <c r="C20" s="3">
        <v>581961.47291561554</v>
      </c>
      <c r="D20" s="3">
        <v>7719580.2756060073</v>
      </c>
      <c r="E20" s="10">
        <v>4.6713723723723719</v>
      </c>
      <c r="F20" s="3">
        <v>4.0000000000000001E-3</v>
      </c>
      <c r="G20" s="3">
        <v>8.0000000000000002E-3</v>
      </c>
      <c r="H20" s="3">
        <v>8.9999999999999993E-3</v>
      </c>
      <c r="I20" s="5">
        <v>4.6703023910499999</v>
      </c>
      <c r="K20" s="9">
        <f t="shared" si="0"/>
        <v>1.0699813223720156E-3</v>
      </c>
      <c r="M20" s="15">
        <v>0.05</v>
      </c>
      <c r="N20" s="11">
        <v>1</v>
      </c>
      <c r="O20" s="16">
        <f t="shared" si="1"/>
        <v>2.7777777777777776E-2</v>
      </c>
    </row>
    <row r="21" spans="1:15" x14ac:dyDescent="0.2">
      <c r="A21" s="2">
        <v>16</v>
      </c>
      <c r="B21" s="3" t="s">
        <v>24</v>
      </c>
      <c r="C21" s="3">
        <v>581949.22191561561</v>
      </c>
      <c r="D21" s="3">
        <v>7719579.4626060072</v>
      </c>
      <c r="E21" s="10">
        <v>4.5943723723723719</v>
      </c>
      <c r="F21" s="3">
        <v>5.0000000000000001E-3</v>
      </c>
      <c r="G21" s="3">
        <v>0.01</v>
      </c>
      <c r="H21" s="3">
        <v>1.2E-2</v>
      </c>
      <c r="I21" s="5">
        <v>4.66632604599</v>
      </c>
      <c r="K21" s="9">
        <f t="shared" si="0"/>
        <v>-7.1953673617628056E-2</v>
      </c>
      <c r="M21" s="15">
        <v>0.06</v>
      </c>
      <c r="N21" s="11">
        <v>0</v>
      </c>
      <c r="O21" s="16">
        <f t="shared" si="1"/>
        <v>0</v>
      </c>
    </row>
    <row r="22" spans="1:15" x14ac:dyDescent="0.2">
      <c r="A22" s="2">
        <v>17</v>
      </c>
      <c r="B22" s="3" t="s">
        <v>25</v>
      </c>
      <c r="C22" s="3">
        <v>581936.98091561557</v>
      </c>
      <c r="D22" s="3">
        <v>7719578.824606007</v>
      </c>
      <c r="E22" s="10">
        <v>4.5833723723723718</v>
      </c>
      <c r="F22" s="3">
        <v>5.0000000000000001E-3</v>
      </c>
      <c r="G22" s="3">
        <v>0.01</v>
      </c>
      <c r="H22" s="3">
        <v>1.0999999999999999E-2</v>
      </c>
      <c r="I22" s="5">
        <v>4.6147203445400002</v>
      </c>
      <c r="K22" s="9">
        <f t="shared" si="0"/>
        <v>-3.1347972167628413E-2</v>
      </c>
      <c r="M22" s="15">
        <v>7.0000000000000007E-2</v>
      </c>
      <c r="N22" s="11">
        <v>0</v>
      </c>
      <c r="O22" s="16">
        <f t="shared" si="1"/>
        <v>0</v>
      </c>
    </row>
    <row r="23" spans="1:15" x14ac:dyDescent="0.2">
      <c r="A23" s="2">
        <v>18</v>
      </c>
      <c r="B23" s="3" t="s">
        <v>26</v>
      </c>
      <c r="C23" s="3">
        <v>582034.57891561557</v>
      </c>
      <c r="D23" s="3">
        <v>7719572.2446060069</v>
      </c>
      <c r="E23" s="10">
        <v>4.6413723723723725</v>
      </c>
      <c r="F23" s="3">
        <v>4.0000000000000001E-3</v>
      </c>
      <c r="G23" s="3">
        <v>8.9999999999999993E-3</v>
      </c>
      <c r="H23" s="3">
        <v>0.01</v>
      </c>
      <c r="I23" s="5">
        <v>4.7159686088599999</v>
      </c>
      <c r="K23" s="9">
        <f t="shared" si="0"/>
        <v>-7.4596236487627365E-2</v>
      </c>
      <c r="M23" s="15">
        <v>0.08</v>
      </c>
      <c r="N23" s="11">
        <v>0</v>
      </c>
      <c r="O23" s="16">
        <f t="shared" si="1"/>
        <v>0</v>
      </c>
    </row>
    <row r="24" spans="1:15" x14ac:dyDescent="0.2">
      <c r="A24" s="2">
        <v>19</v>
      </c>
      <c r="B24" s="3" t="s">
        <v>27</v>
      </c>
      <c r="C24" s="3">
        <v>582022.35491561552</v>
      </c>
      <c r="D24" s="3">
        <v>7719571.3746060068</v>
      </c>
      <c r="E24" s="10">
        <v>4.6543723723723724</v>
      </c>
      <c r="F24" s="3">
        <v>4.0000000000000001E-3</v>
      </c>
      <c r="G24" s="3">
        <v>8.9999999999999993E-3</v>
      </c>
      <c r="H24" s="3">
        <v>0.01</v>
      </c>
      <c r="I24" s="5">
        <v>4.6575946807899999</v>
      </c>
      <c r="K24" s="9">
        <f t="shared" si="0"/>
        <v>-3.2223084176274952E-3</v>
      </c>
      <c r="M24" s="15">
        <v>0.09</v>
      </c>
      <c r="N24" s="11">
        <v>0</v>
      </c>
      <c r="O24" s="16">
        <f t="shared" si="1"/>
        <v>0</v>
      </c>
    </row>
    <row r="25" spans="1:15" x14ac:dyDescent="0.2">
      <c r="A25" s="2">
        <v>20</v>
      </c>
      <c r="B25" s="3" t="s">
        <v>28</v>
      </c>
      <c r="C25" s="3">
        <v>582010.23991561553</v>
      </c>
      <c r="D25" s="3">
        <v>7719570.7436060067</v>
      </c>
      <c r="E25" s="10">
        <v>4.3733723723723719</v>
      </c>
      <c r="F25" s="3">
        <v>4.0000000000000001E-3</v>
      </c>
      <c r="G25" s="3">
        <v>8.9999999999999993E-3</v>
      </c>
      <c r="H25" s="3">
        <v>0.01</v>
      </c>
      <c r="I25" s="5">
        <v>4.4024171829199998</v>
      </c>
      <c r="K25" s="9">
        <f t="shared" si="0"/>
        <v>-2.9044810547627975E-2</v>
      </c>
      <c r="M25" s="15">
        <v>0.1</v>
      </c>
      <c r="N25" s="11">
        <v>0</v>
      </c>
      <c r="O25" s="16">
        <f t="shared" si="1"/>
        <v>0</v>
      </c>
    </row>
    <row r="26" spans="1:15" x14ac:dyDescent="0.2">
      <c r="A26" s="2">
        <v>21</v>
      </c>
      <c r="B26" s="3" t="s">
        <v>29</v>
      </c>
      <c r="C26" s="3">
        <v>581997.95891561557</v>
      </c>
      <c r="D26" s="3">
        <v>7719570.1676060073</v>
      </c>
      <c r="E26" s="10">
        <v>4.3723723723723724</v>
      </c>
      <c r="F26" s="3">
        <v>4.0000000000000001E-3</v>
      </c>
      <c r="G26" s="3">
        <v>8.9999999999999993E-3</v>
      </c>
      <c r="H26" s="3">
        <v>8.9999999999999993E-3</v>
      </c>
      <c r="I26" s="5">
        <v>4.3712344169600001</v>
      </c>
      <c r="K26" s="9">
        <f t="shared" si="0"/>
        <v>1.1379554123722713E-3</v>
      </c>
    </row>
    <row r="27" spans="1:15" x14ac:dyDescent="0.2">
      <c r="A27" s="2">
        <v>22</v>
      </c>
      <c r="B27" s="3" t="s">
        <v>30</v>
      </c>
      <c r="C27" s="3">
        <v>581985.7369156155</v>
      </c>
      <c r="D27" s="3">
        <v>7719569.466606007</v>
      </c>
      <c r="E27" s="10">
        <v>4.3583723723723722</v>
      </c>
      <c r="F27" s="3">
        <v>5.0000000000000001E-3</v>
      </c>
      <c r="G27" s="3">
        <v>0.01</v>
      </c>
      <c r="H27" s="3">
        <v>1.0999999999999999E-2</v>
      </c>
      <c r="I27" s="5">
        <v>4.4190564155600001</v>
      </c>
      <c r="K27" s="9">
        <f t="shared" si="0"/>
        <v>-6.0684043187627879E-2</v>
      </c>
    </row>
    <row r="28" spans="1:15" x14ac:dyDescent="0.2">
      <c r="A28" s="2">
        <v>23</v>
      </c>
      <c r="B28" s="3" t="s">
        <v>31</v>
      </c>
      <c r="C28" s="3">
        <v>581973.42091561551</v>
      </c>
      <c r="D28" s="3">
        <v>7719568.5556060066</v>
      </c>
      <c r="E28" s="10">
        <v>4.3723723723723724</v>
      </c>
      <c r="F28" s="3">
        <v>5.0000000000000001E-3</v>
      </c>
      <c r="G28" s="3">
        <v>8.9999999999999993E-3</v>
      </c>
      <c r="H28" s="3">
        <v>0.01</v>
      </c>
      <c r="I28" s="5">
        <v>4.4179573059099999</v>
      </c>
      <c r="K28" s="9">
        <f t="shared" si="0"/>
        <v>-4.5584933537627492E-2</v>
      </c>
    </row>
    <row r="29" spans="1:15" x14ac:dyDescent="0.2">
      <c r="A29" s="2">
        <v>24</v>
      </c>
      <c r="B29" s="3" t="s">
        <v>32</v>
      </c>
      <c r="C29" s="3">
        <v>581961.19791561551</v>
      </c>
      <c r="D29" s="3">
        <v>7719567.9806060065</v>
      </c>
      <c r="E29" s="10">
        <v>4.4823723723723718</v>
      </c>
      <c r="F29" s="3">
        <v>5.0000000000000001E-3</v>
      </c>
      <c r="G29" s="3">
        <v>8.9999999999999993E-3</v>
      </c>
      <c r="H29" s="3">
        <v>0.01</v>
      </c>
      <c r="I29" s="5">
        <v>4.4408860206599998</v>
      </c>
      <c r="K29" s="9">
        <f t="shared" si="0"/>
        <v>4.1486351712372027E-2</v>
      </c>
    </row>
    <row r="30" spans="1:15" x14ac:dyDescent="0.2">
      <c r="A30" s="2">
        <v>25</v>
      </c>
      <c r="B30" s="3" t="s">
        <v>33</v>
      </c>
      <c r="C30" s="3">
        <v>581948.84391561558</v>
      </c>
      <c r="D30" s="3">
        <v>7719567.1566060064</v>
      </c>
      <c r="E30" s="10">
        <v>4.5003723723723725</v>
      </c>
      <c r="F30" s="3">
        <v>4.0000000000000001E-3</v>
      </c>
      <c r="G30" s="3">
        <v>8.9999999999999993E-3</v>
      </c>
      <c r="H30" s="3">
        <v>0.01</v>
      </c>
      <c r="I30" s="5">
        <v>4.51880168915</v>
      </c>
      <c r="K30" s="9">
        <f t="shared" si="0"/>
        <v>-1.8429316777627491E-2</v>
      </c>
    </row>
    <row r="31" spans="1:15" x14ac:dyDescent="0.2">
      <c r="A31" s="2">
        <v>26</v>
      </c>
      <c r="B31" s="3" t="s">
        <v>34</v>
      </c>
      <c r="C31" s="3">
        <v>581936.63491561555</v>
      </c>
      <c r="D31" s="3">
        <v>7719566.4976060065</v>
      </c>
      <c r="E31" s="10">
        <v>4.5043723723723721</v>
      </c>
      <c r="F31" s="3">
        <v>6.0000000000000001E-3</v>
      </c>
      <c r="G31" s="3">
        <v>1.2E-2</v>
      </c>
      <c r="H31" s="3">
        <v>1.2999999999999999E-2</v>
      </c>
      <c r="I31" s="5">
        <v>4.4918632507299998</v>
      </c>
      <c r="K31" s="9">
        <f t="shared" si="0"/>
        <v>1.2509121642372278E-2</v>
      </c>
    </row>
    <row r="32" spans="1:15" x14ac:dyDescent="0.2">
      <c r="A32" s="2">
        <v>27</v>
      </c>
      <c r="B32" s="3" t="s">
        <v>35</v>
      </c>
      <c r="C32" s="3">
        <v>582034.1409156156</v>
      </c>
      <c r="D32" s="3">
        <v>7719559.9036060069</v>
      </c>
      <c r="E32" s="10">
        <v>4.6143723723723724</v>
      </c>
      <c r="F32" s="3">
        <v>4.0000000000000001E-3</v>
      </c>
      <c r="G32" s="3">
        <v>8.9999999999999993E-3</v>
      </c>
      <c r="H32" s="3">
        <v>0.01</v>
      </c>
      <c r="I32" s="5">
        <v>4.6297988891599999</v>
      </c>
      <c r="K32" s="9">
        <f t="shared" si="0"/>
        <v>-1.542651678762752E-2</v>
      </c>
    </row>
    <row r="33" spans="1:11" x14ac:dyDescent="0.2">
      <c r="A33" s="2">
        <v>28</v>
      </c>
      <c r="B33" s="3" t="s">
        <v>36</v>
      </c>
      <c r="C33" s="3">
        <v>582021.84291561553</v>
      </c>
      <c r="D33" s="3">
        <v>7719559.0586060071</v>
      </c>
      <c r="E33" s="10">
        <v>4.4463723723723723</v>
      </c>
      <c r="F33" s="3">
        <v>6.0000000000000001E-3</v>
      </c>
      <c r="G33" s="3">
        <v>1.2E-2</v>
      </c>
      <c r="H33" s="3">
        <v>1.2999999999999999E-2</v>
      </c>
      <c r="I33" s="5">
        <v>4.4442129135100004</v>
      </c>
      <c r="K33" s="9">
        <f t="shared" si="0"/>
        <v>2.1594588623718991E-3</v>
      </c>
    </row>
    <row r="34" spans="1:11" x14ac:dyDescent="0.2">
      <c r="A34" s="2">
        <v>29</v>
      </c>
      <c r="B34" s="3" t="s">
        <v>37</v>
      </c>
      <c r="C34" s="3">
        <v>582009.51191561553</v>
      </c>
      <c r="D34" s="3">
        <v>7719558.3936060071</v>
      </c>
      <c r="E34" s="10">
        <v>4.2133723723723717</v>
      </c>
      <c r="F34" s="3">
        <v>5.0000000000000001E-3</v>
      </c>
      <c r="G34" s="3">
        <v>8.9999999999999993E-3</v>
      </c>
      <c r="H34" s="3">
        <v>0.01</v>
      </c>
      <c r="I34" s="5">
        <v>4.2437329292300001</v>
      </c>
      <c r="K34" s="9">
        <f t="shared" si="0"/>
        <v>-3.0360556857628396E-2</v>
      </c>
    </row>
    <row r="35" spans="1:11" x14ac:dyDescent="0.2">
      <c r="A35" s="2">
        <v>30</v>
      </c>
      <c r="B35" s="3" t="s">
        <v>38</v>
      </c>
      <c r="C35" s="3">
        <v>581997.3199156156</v>
      </c>
      <c r="D35" s="3">
        <v>7719557.8516060067</v>
      </c>
      <c r="E35" s="10">
        <v>4.2083723723723718</v>
      </c>
      <c r="F35" s="3">
        <v>5.0000000000000001E-3</v>
      </c>
      <c r="G35" s="3">
        <v>1.0999999999999999E-2</v>
      </c>
      <c r="H35" s="3">
        <v>1.2E-2</v>
      </c>
      <c r="I35" s="5">
        <v>4.2733530998199996</v>
      </c>
      <c r="K35" s="9">
        <f t="shared" si="0"/>
        <v>-6.4980727447627729E-2</v>
      </c>
    </row>
    <row r="36" spans="1:11" x14ac:dyDescent="0.2">
      <c r="A36" s="2">
        <v>31</v>
      </c>
      <c r="B36" s="3" t="s">
        <v>39</v>
      </c>
      <c r="C36" s="3">
        <v>581985.06591561553</v>
      </c>
      <c r="D36" s="3">
        <v>7719557.1386060072</v>
      </c>
      <c r="E36" s="10">
        <v>4.235372372372372</v>
      </c>
      <c r="F36" s="3">
        <v>5.0000000000000001E-3</v>
      </c>
      <c r="G36" s="3">
        <v>8.9999999999999993E-3</v>
      </c>
      <c r="H36" s="3">
        <v>0.01</v>
      </c>
      <c r="I36" s="5">
        <v>4.2880835533099999</v>
      </c>
      <c r="K36" s="9">
        <f t="shared" si="0"/>
        <v>-5.2711180937627944E-2</v>
      </c>
    </row>
    <row r="37" spans="1:11" x14ac:dyDescent="0.2">
      <c r="A37" s="2">
        <v>32</v>
      </c>
      <c r="B37" s="3" t="s">
        <v>40</v>
      </c>
      <c r="C37" s="3">
        <v>581972.87191561551</v>
      </c>
      <c r="D37" s="3">
        <v>7719556.2956060069</v>
      </c>
      <c r="E37" s="10">
        <v>4.2603723723723723</v>
      </c>
      <c r="F37" s="3">
        <v>5.0000000000000001E-3</v>
      </c>
      <c r="G37" s="3">
        <v>0.01</v>
      </c>
      <c r="H37" s="3">
        <v>1.0999999999999999E-2</v>
      </c>
      <c r="I37" s="5">
        <v>4.2555170059199998</v>
      </c>
      <c r="K37" s="9">
        <f t="shared" si="0"/>
        <v>4.8553664523725004E-3</v>
      </c>
    </row>
    <row r="38" spans="1:11" x14ac:dyDescent="0.2">
      <c r="A38" s="2">
        <v>33</v>
      </c>
      <c r="B38" s="3" t="s">
        <v>41</v>
      </c>
      <c r="C38" s="3">
        <v>581960.56191561557</v>
      </c>
      <c r="D38" s="3">
        <v>7719555.6776060071</v>
      </c>
      <c r="E38" s="10">
        <v>4.1843723723723718</v>
      </c>
      <c r="F38" s="3">
        <v>4.0000000000000001E-3</v>
      </c>
      <c r="G38" s="3">
        <v>8.9999999999999993E-3</v>
      </c>
      <c r="H38" s="3">
        <v>0.01</v>
      </c>
      <c r="I38" s="5">
        <v>4.2704119682300004</v>
      </c>
      <c r="K38" s="9">
        <f t="shared" si="0"/>
        <v>-8.6039595857628548E-2</v>
      </c>
    </row>
    <row r="39" spans="1:11" x14ac:dyDescent="0.2">
      <c r="A39" s="2">
        <v>34</v>
      </c>
      <c r="B39" s="3" t="s">
        <v>42</v>
      </c>
      <c r="C39" s="3">
        <v>581948.27891561552</v>
      </c>
      <c r="D39" s="3">
        <v>7719554.9146060068</v>
      </c>
      <c r="E39" s="10">
        <v>4.307372372372372</v>
      </c>
      <c r="F39" s="3">
        <v>5.0000000000000001E-3</v>
      </c>
      <c r="G39" s="3">
        <v>1.0999999999999999E-2</v>
      </c>
      <c r="H39" s="3">
        <v>1.2E-2</v>
      </c>
      <c r="I39" s="5">
        <v>4.3371596336399998</v>
      </c>
      <c r="K39" s="9">
        <f t="shared" si="0"/>
        <v>-2.9787261267627763E-2</v>
      </c>
    </row>
    <row r="40" spans="1:11" x14ac:dyDescent="0.2">
      <c r="A40" s="2">
        <v>35</v>
      </c>
      <c r="B40" s="3" t="s">
        <v>43</v>
      </c>
      <c r="C40" s="3">
        <v>581936.1119156155</v>
      </c>
      <c r="D40" s="3">
        <v>7719554.2586060073</v>
      </c>
      <c r="E40" s="10">
        <v>4.3003723723723724</v>
      </c>
      <c r="F40" s="3">
        <v>5.0000000000000001E-3</v>
      </c>
      <c r="G40" s="3">
        <v>0.01</v>
      </c>
      <c r="H40" s="3">
        <v>1.0999999999999999E-2</v>
      </c>
      <c r="I40" s="5">
        <v>4.3725895881700003</v>
      </c>
      <c r="K40" s="9">
        <f t="shared" si="0"/>
        <v>-7.2217215797627965E-2</v>
      </c>
    </row>
    <row r="43" spans="1:11" x14ac:dyDescent="0.2">
      <c r="J43" s="4" t="s">
        <v>45</v>
      </c>
      <c r="K43" s="9">
        <f>AVERAGE(K5:K40)</f>
        <v>-2.9215144941794533E-2</v>
      </c>
    </row>
    <row r="44" spans="1:11" x14ac:dyDescent="0.2">
      <c r="J44" s="4" t="s">
        <v>46</v>
      </c>
      <c r="K44" s="9">
        <f>STDEV(K5:K40)</f>
        <v>3.4556849410307837E-2</v>
      </c>
    </row>
    <row r="45" spans="1:11" x14ac:dyDescent="0.2">
      <c r="J45" s="4" t="s">
        <v>48</v>
      </c>
      <c r="K45" s="9">
        <f>MAX(K5:K40)</f>
        <v>4.1486351712372027E-2</v>
      </c>
    </row>
    <row r="46" spans="1:11" x14ac:dyDescent="0.2">
      <c r="J46" s="4" t="s">
        <v>49</v>
      </c>
      <c r="K46" s="9">
        <f>MIN(K5:K40)</f>
        <v>-8.6039595857628548E-2</v>
      </c>
    </row>
  </sheetData>
  <sortState ref="M5:M25">
    <sortCondition ref="M25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DTM_Accuracy Assessment.xlsx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CUNLIFFE Andrew</dc:creator>
  <cp:lastModifiedBy>CUNLIFFE Andrew</cp:lastModifiedBy>
  <dcterms:created xsi:type="dcterms:W3CDTF">2017-01-05T12:37:56Z</dcterms:created>
  <dcterms:modified xsi:type="dcterms:W3CDTF">2019-01-02T15:38:46Z</dcterms:modified>
</cp:coreProperties>
</file>