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1.xml" ContentType="application/vnd.openxmlformats-officedocument.drawing+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ml.chartshapes+xml"/>
  <Override PartName="/xl/drawings/drawing5.xml" ContentType="application/vnd.openxmlformats-officedocument.drawing+xml"/>
  <Override PartName="/xl/drawings/drawing6.xml" ContentType="application/vnd.openxmlformats-officedocument.drawingml.chartshap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3660" activeTab="4"/>
  </bookViews>
  <sheets>
    <sheet name="Disclaimer" sheetId="9" r:id="rId1"/>
    <sheet name="Index Plot" sheetId="2" r:id="rId2"/>
    <sheet name="PE (CAPE) Plot" sheetId="4" r:id="rId3"/>
    <sheet name="Excess CAPE Yield (ECY)" sheetId="15" r:id="rId4"/>
    <sheet name="Data" sheetId="1" r:id="rId5"/>
  </sheets>
  <definedNames>
    <definedName name="_Regression_Int">1</definedName>
    <definedName name="CIQWBGuid" hidden="1">"d5c96f1c-0b8a-4f1d-9499-e87469d8b72c"</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43637.646724537</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_xlnm.Print_Area">Data!$A$1546:$M$1557</definedName>
    <definedName name="Print_Area_MI">Data!$A$1546:$M$1557</definedName>
    <definedName name="SPWS_WBID">"D59E1A16-371E-4D0F-A93D-481B765CD67C"</definedName>
  </definedNames>
  <calcPr calcId="144525"/>
</workbook>
</file>

<file path=xl/sharedStrings.xml><?xml version="1.0" encoding="utf-8"?>
<sst xmlns="http://schemas.openxmlformats.org/spreadsheetml/2006/main" count="311" uniqueCount="49">
  <si>
    <t>The data and CAPE Ratio on this spreadsheet were developed by Robert J. Shiller using various public sources.  Neither Robert J. Shiller nor any affiliates or consultants, are registered investment advisers and do not guarantee the accuracy or completeness of the CAPE Ratio here, or any data or methodology either included therein or upon which it is based.  Individual investment decisions are best made with the help of a professional investment adviser</t>
  </si>
  <si>
    <t>Stock Market Data Used in "Irrational Exuberance" Princeton University Press, 2000, 2005, 2015, updated</t>
  </si>
  <si>
    <t>Cyclically</t>
  </si>
  <si>
    <t xml:space="preserve">Cyclically </t>
  </si>
  <si>
    <t xml:space="preserve">Robert J. Shiller </t>
  </si>
  <si>
    <t>Adjusted</t>
  </si>
  <si>
    <t>Price</t>
  </si>
  <si>
    <t>Total Return Price</t>
  </si>
  <si>
    <t xml:space="preserve">  Consumer</t>
  </si>
  <si>
    <t>Real</t>
  </si>
  <si>
    <t>Earnings</t>
  </si>
  <si>
    <t>Monthly</t>
  </si>
  <si>
    <t>S&amp;P</t>
  </si>
  <si>
    <t>Long</t>
  </si>
  <si>
    <t>Total</t>
  </si>
  <si>
    <t>TR</t>
  </si>
  <si>
    <t>Ratio</t>
  </si>
  <si>
    <t>Excess</t>
  </si>
  <si>
    <t>10 Year</t>
  </si>
  <si>
    <t>Real 10 Year</t>
  </si>
  <si>
    <t>Comp.</t>
  </si>
  <si>
    <t>Dividend</t>
  </si>
  <si>
    <t>Index</t>
  </si>
  <si>
    <t xml:space="preserve">Date  </t>
  </si>
  <si>
    <t>Interest</t>
  </si>
  <si>
    <t>Return</t>
  </si>
  <si>
    <t>Scaled</t>
  </si>
  <si>
    <t>P/E10 or</t>
  </si>
  <si>
    <t>TR P/E10 or</t>
  </si>
  <si>
    <t>CAPE</t>
  </si>
  <si>
    <t>Bond</t>
  </si>
  <si>
    <t>Annualized Stock</t>
  </si>
  <si>
    <t xml:space="preserve">Annualized Bonds </t>
  </si>
  <si>
    <t xml:space="preserve">Excess Annualized </t>
  </si>
  <si>
    <t>Date</t>
  </si>
  <si>
    <t>P</t>
  </si>
  <si>
    <t>D</t>
  </si>
  <si>
    <t>E</t>
  </si>
  <si>
    <t>CPI</t>
  </si>
  <si>
    <t>Fraction</t>
  </si>
  <si>
    <t>Rate GS10</t>
  </si>
  <si>
    <t>TR CAPE</t>
  </si>
  <si>
    <t>Yield</t>
  </si>
  <si>
    <t>Returns</t>
  </si>
  <si>
    <t>Real Return</t>
  </si>
  <si>
    <t>NA</t>
  </si>
  <si>
    <t>Feb price is Feb 4th close</t>
  </si>
  <si>
    <t>Jan/Feb CPI estimated</t>
  </si>
  <si>
    <t>Feb GS10 is Feb 4th value</t>
  </si>
</sst>
</file>

<file path=xl/styles.xml><?xml version="1.0" encoding="utf-8"?>
<styleSheet xmlns="http://schemas.openxmlformats.org/spreadsheetml/2006/main" xmlns:xr9="http://schemas.microsoft.com/office/spreadsheetml/2016/revision9">
  <numFmts count="7">
    <numFmt numFmtId="176" formatCode="_(* #,##0.00_);_(* \(#,##0.00\);_(* &quot;-&quot;??_);_(@_)"/>
    <numFmt numFmtId="177" formatCode="_(&quot;$&quot;* #,##0.00_);_(&quot;$&quot;* \(#,##0.00\);_(&quot;$&quot;* &quot;-&quot;??_);_(@_)"/>
    <numFmt numFmtId="178" formatCode="_(* #,##0_);_(* \(#,##0\);_(* &quot;-&quot;_);_(@_)"/>
    <numFmt numFmtId="179" formatCode="_(&quot;$&quot;* #,##0_);_(&quot;$&quot;* \(#,##0\);_(&quot;$&quot;* &quot;-&quot;_);_(@_)"/>
    <numFmt numFmtId="180" formatCode="[$-409]mmm\-yy;@"/>
    <numFmt numFmtId="181" formatCode="_(* #,##0.00000_);_(* \(#,##0.00000\);_(* &quot;-&quot;??_);_(@_)"/>
    <numFmt numFmtId="182" formatCode="0.0000"/>
  </numFmts>
  <fonts count="52">
    <font>
      <sz val="10"/>
      <name val="Courier"/>
      <charset val="0"/>
    </font>
    <font>
      <sz val="9"/>
      <name val="Courier"/>
      <charset val="0"/>
    </font>
    <font>
      <b/>
      <sz val="10"/>
      <name val="Courier"/>
      <charset val="0"/>
    </font>
    <font>
      <i/>
      <sz val="9"/>
      <name val="Courier"/>
      <charset val="0"/>
    </font>
    <font>
      <b/>
      <sz val="10"/>
      <name val="Times New Roman"/>
      <family val="1"/>
      <charset val="0"/>
    </font>
    <font>
      <sz val="10"/>
      <name val="Times New Roman"/>
      <family val="1"/>
      <charset val="0"/>
    </font>
    <font>
      <i/>
      <sz val="9"/>
      <name val="Times New Roman"/>
      <family val="1"/>
      <charset val="0"/>
    </font>
    <font>
      <i/>
      <sz val="10"/>
      <name val="Times New Roman"/>
      <family val="1"/>
      <charset val="0"/>
    </font>
    <font>
      <sz val="9"/>
      <name val="Times New Roman"/>
      <family val="1"/>
      <charset val="0"/>
    </font>
    <font>
      <b/>
      <sz val="9"/>
      <color rgb="FFFF0000"/>
      <name val="Times New Roman"/>
      <family val="1"/>
      <charset val="0"/>
    </font>
    <font>
      <b/>
      <sz val="9"/>
      <name val="Times New Roman"/>
      <family val="1"/>
      <charset val="0"/>
    </font>
    <font>
      <b/>
      <i/>
      <sz val="16"/>
      <name val="Times New Roman"/>
      <family val="1"/>
      <charset val="0"/>
    </font>
    <font>
      <b/>
      <i/>
      <sz val="11"/>
      <name val="Times New Roman"/>
      <family val="1"/>
      <charset val="0"/>
    </font>
    <font>
      <u/>
      <sz val="10"/>
      <color theme="10"/>
      <name val="Courier"/>
      <charset val="0"/>
    </font>
    <font>
      <u/>
      <sz val="10"/>
      <color theme="11"/>
      <name val="Courier"/>
      <charset val="0"/>
    </font>
    <font>
      <sz val="11"/>
      <color rgb="FFFF0000"/>
      <name val="宋体"/>
      <family val="2"/>
      <charset val="0"/>
      <scheme val="minor"/>
    </font>
    <font>
      <sz val="18"/>
      <color theme="3"/>
      <name val="宋体"/>
      <family val="2"/>
      <charset val="0"/>
      <scheme val="major"/>
    </font>
    <font>
      <i/>
      <sz val="11"/>
      <color rgb="FF7F7F7F"/>
      <name val="宋体"/>
      <family val="2"/>
      <charset val="0"/>
      <scheme val="minor"/>
    </font>
    <font>
      <b/>
      <sz val="15"/>
      <color theme="3"/>
      <name val="宋体"/>
      <family val="2"/>
      <charset val="0"/>
      <scheme val="minor"/>
    </font>
    <font>
      <b/>
      <sz val="13"/>
      <color theme="3"/>
      <name val="宋体"/>
      <family val="2"/>
      <charset val="0"/>
      <scheme val="minor"/>
    </font>
    <font>
      <b/>
      <sz val="11"/>
      <color theme="3"/>
      <name val="宋体"/>
      <family val="2"/>
      <charset val="0"/>
      <scheme val="minor"/>
    </font>
    <font>
      <sz val="11"/>
      <color rgb="FF3F3F76"/>
      <name val="宋体"/>
      <family val="2"/>
      <charset val="0"/>
      <scheme val="minor"/>
    </font>
    <font>
      <b/>
      <sz val="11"/>
      <color rgb="FF3F3F3F"/>
      <name val="宋体"/>
      <family val="2"/>
      <charset val="0"/>
      <scheme val="minor"/>
    </font>
    <font>
      <b/>
      <sz val="11"/>
      <color rgb="FFFA7D00"/>
      <name val="宋体"/>
      <family val="2"/>
      <charset val="0"/>
      <scheme val="minor"/>
    </font>
    <font>
      <b/>
      <sz val="11"/>
      <color theme="0"/>
      <name val="宋体"/>
      <family val="2"/>
      <charset val="0"/>
      <scheme val="minor"/>
    </font>
    <font>
      <sz val="11"/>
      <color rgb="FFFA7D00"/>
      <name val="宋体"/>
      <family val="2"/>
      <charset val="0"/>
      <scheme val="minor"/>
    </font>
    <font>
      <b/>
      <sz val="11"/>
      <color theme="1"/>
      <name val="宋体"/>
      <family val="2"/>
      <charset val="0"/>
      <scheme val="minor"/>
    </font>
    <font>
      <sz val="11"/>
      <color rgb="FF006100"/>
      <name val="宋体"/>
      <family val="2"/>
      <charset val="0"/>
      <scheme val="minor"/>
    </font>
    <font>
      <sz val="11"/>
      <color rgb="FF9C0006"/>
      <name val="宋体"/>
      <family val="2"/>
      <charset val="0"/>
      <scheme val="minor"/>
    </font>
    <font>
      <sz val="11"/>
      <color rgb="FF9C5700"/>
      <name val="宋体"/>
      <family val="2"/>
      <charset val="0"/>
      <scheme val="minor"/>
    </font>
    <font>
      <sz val="11"/>
      <color theme="0"/>
      <name val="宋体"/>
      <family val="2"/>
      <charset val="0"/>
      <scheme val="minor"/>
    </font>
    <font>
      <sz val="11"/>
      <color theme="1"/>
      <name val="宋体"/>
      <family val="2"/>
      <charset val="0"/>
      <scheme val="minor"/>
    </font>
    <font>
      <sz val="10"/>
      <name val="Arial"/>
      <family val="2"/>
      <charset val="0"/>
    </font>
    <font>
      <sz val="11"/>
      <color indexed="8"/>
      <name val="Calibri"/>
      <family val="2"/>
      <charset val="0"/>
    </font>
    <font>
      <sz val="11"/>
      <color indexed="22"/>
      <name val="Calibri"/>
      <family val="2"/>
      <charset val="0"/>
    </font>
    <font>
      <sz val="11"/>
      <color indexed="20"/>
      <name val="Calibri"/>
      <family val="2"/>
      <charset val="0"/>
    </font>
    <font>
      <b/>
      <sz val="11"/>
      <color indexed="52"/>
      <name val="Calibri"/>
      <family val="2"/>
      <charset val="0"/>
    </font>
    <font>
      <b/>
      <sz val="11"/>
      <color indexed="22"/>
      <name val="Calibri"/>
      <family val="2"/>
      <charset val="0"/>
    </font>
    <font>
      <i/>
      <sz val="11"/>
      <color indexed="23"/>
      <name val="Calibri"/>
      <family val="2"/>
      <charset val="0"/>
    </font>
    <font>
      <sz val="11"/>
      <color indexed="17"/>
      <name val="Calibri"/>
      <family val="2"/>
      <charset val="0"/>
    </font>
    <font>
      <b/>
      <sz val="15"/>
      <color indexed="62"/>
      <name val="Calibri"/>
      <family val="2"/>
      <charset val="0"/>
    </font>
    <font>
      <b/>
      <sz val="13"/>
      <color indexed="62"/>
      <name val="Calibri"/>
      <family val="2"/>
      <charset val="0"/>
    </font>
    <font>
      <b/>
      <sz val="11"/>
      <color indexed="62"/>
      <name val="Calibri"/>
      <family val="2"/>
      <charset val="0"/>
    </font>
    <font>
      <sz val="11"/>
      <color indexed="62"/>
      <name val="Calibri"/>
      <family val="2"/>
      <charset val="0"/>
    </font>
    <font>
      <sz val="11"/>
      <color indexed="52"/>
      <name val="Calibri"/>
      <family val="2"/>
      <charset val="0"/>
    </font>
    <font>
      <sz val="11"/>
      <color indexed="60"/>
      <name val="Calibri"/>
      <family val="2"/>
      <charset val="0"/>
    </font>
    <font>
      <sz val="11"/>
      <color indexed="8"/>
      <name val="宋体"/>
      <family val="2"/>
      <charset val="0"/>
      <scheme val="minor"/>
    </font>
    <font>
      <b/>
      <sz val="11"/>
      <color indexed="63"/>
      <name val="Calibri"/>
      <family val="2"/>
      <charset val="0"/>
    </font>
    <font>
      <b/>
      <sz val="18"/>
      <color indexed="62"/>
      <name val="Cambria"/>
      <family val="2"/>
      <charset val="0"/>
    </font>
    <font>
      <b/>
      <sz val="11"/>
      <color indexed="8"/>
      <name val="Calibri"/>
      <family val="2"/>
      <charset val="0"/>
    </font>
    <font>
      <sz val="11"/>
      <color indexed="10"/>
      <name val="Calibri"/>
      <family val="2"/>
      <charset val="0"/>
    </font>
    <font>
      <sz val="10"/>
      <color indexed="8"/>
      <name val="Arial"/>
      <family val="2"/>
      <charset val="0"/>
    </font>
  </fonts>
  <fills count="51">
    <fill>
      <patternFill patternType="none"/>
    </fill>
    <fill>
      <patternFill patternType="gray125"/>
    </fill>
    <fill>
      <patternFill patternType="solid">
        <fgColor theme="0"/>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9"/>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22"/>
        <bgColor indexed="64"/>
      </patternFill>
    </fill>
    <fill>
      <patternFill patternType="solid">
        <fgColor indexed="29"/>
        <bgColor indexed="64"/>
      </patternFill>
    </fill>
    <fill>
      <patternFill patternType="solid">
        <fgColor indexed="43"/>
        <bgColor indexed="64"/>
      </patternFill>
    </fill>
    <fill>
      <patternFill patternType="solid">
        <fgColor indexed="44"/>
        <bgColor indexed="64"/>
      </patternFill>
    </fill>
    <fill>
      <patternFill patternType="solid">
        <fgColor indexed="49"/>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53"/>
        <bgColor indexed="64"/>
      </patternFill>
    </fill>
    <fill>
      <patternFill patternType="solid">
        <fgColor indexed="45"/>
        <bgColor indexed="64"/>
      </patternFill>
    </fill>
    <fill>
      <patternFill patternType="solid">
        <fgColor indexed="55"/>
        <bgColor indexed="64"/>
      </patternFill>
    </fill>
    <fill>
      <patternFill patternType="solid">
        <fgColor indexed="42"/>
        <bgColor indexed="64"/>
      </patternFill>
    </fill>
  </fills>
  <borders count="23">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s>
  <cellStyleXfs count="99">
    <xf numFmtId="0" fontId="0" fillId="0" borderId="0"/>
    <xf numFmtId="176" fontId="0" fillId="0" borderId="0" applyFont="0" applyFill="0" applyBorder="0" applyAlignment="0" applyProtection="0"/>
    <xf numFmtId="177" fontId="0" fillId="0" borderId="0" applyFont="0" applyFill="0" applyBorder="0" applyAlignment="0" applyProtection="0"/>
    <xf numFmtId="9" fontId="0" fillId="0" borderId="0" applyFont="0" applyFill="0" applyBorder="0" applyAlignment="0" applyProtection="0"/>
    <xf numFmtId="178" fontId="0" fillId="0" borderId="0" applyFont="0" applyFill="0" applyBorder="0" applyAlignment="0" applyProtection="0"/>
    <xf numFmtId="179" fontId="0" fillId="0" borderId="0" applyFon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0" fillId="4" borderId="5" applyNumberFormat="0" applyFon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6" applyNumberFormat="0" applyFill="0" applyAlignment="0" applyProtection="0"/>
    <xf numFmtId="0" fontId="19" fillId="0" borderId="7" applyNumberFormat="0" applyFill="0" applyAlignment="0" applyProtection="0"/>
    <xf numFmtId="0" fontId="20" fillId="0" borderId="8" applyNumberFormat="0" applyFill="0" applyAlignment="0" applyProtection="0"/>
    <xf numFmtId="0" fontId="20" fillId="0" borderId="0" applyNumberFormat="0" applyFill="0" applyBorder="0" applyAlignment="0" applyProtection="0"/>
    <xf numFmtId="0" fontId="21" fillId="5" borderId="9" applyNumberFormat="0" applyAlignment="0" applyProtection="0"/>
    <xf numFmtId="0" fontId="22" fillId="6" borderId="10" applyNumberFormat="0" applyAlignment="0" applyProtection="0"/>
    <xf numFmtId="0" fontId="23" fillId="6" borderId="9" applyNumberFormat="0" applyAlignment="0" applyProtection="0"/>
    <xf numFmtId="0" fontId="24" fillId="7" borderId="11" applyNumberFormat="0" applyAlignment="0" applyProtection="0"/>
    <xf numFmtId="0" fontId="25" fillId="0" borderId="12" applyNumberFormat="0" applyFill="0" applyAlignment="0" applyProtection="0"/>
    <xf numFmtId="0" fontId="26" fillId="0" borderId="13" applyNumberFormat="0" applyFill="0" applyAlignment="0" applyProtection="0"/>
    <xf numFmtId="0" fontId="27" fillId="8" borderId="0" applyNumberFormat="0" applyBorder="0" applyAlignment="0" applyProtection="0"/>
    <xf numFmtId="0" fontId="28" fillId="9" borderId="0" applyNumberFormat="0" applyBorder="0" applyAlignment="0" applyProtection="0"/>
    <xf numFmtId="0" fontId="29" fillId="10" borderId="0" applyNumberFormat="0" applyBorder="0" applyAlignment="0" applyProtection="0"/>
    <xf numFmtId="0" fontId="30" fillId="11" borderId="0" applyNumberFormat="0" applyBorder="0" applyAlignment="0" applyProtection="0"/>
    <xf numFmtId="0" fontId="31" fillId="12" borderId="0" applyNumberFormat="0" applyBorder="0" applyAlignment="0" applyProtection="0"/>
    <xf numFmtId="0" fontId="31" fillId="13" borderId="0" applyNumberFormat="0" applyBorder="0" applyAlignment="0" applyProtection="0"/>
    <xf numFmtId="0" fontId="31" fillId="14" borderId="0" applyNumberFormat="0" applyBorder="0" applyAlignment="0" applyProtection="0"/>
    <xf numFmtId="0" fontId="30" fillId="15" borderId="0" applyNumberFormat="0" applyBorder="0" applyAlignment="0" applyProtection="0"/>
    <xf numFmtId="0" fontId="31" fillId="16" borderId="0" applyNumberFormat="0" applyBorder="0" applyAlignment="0" applyProtection="0"/>
    <xf numFmtId="0" fontId="31" fillId="17" borderId="0" applyNumberFormat="0" applyBorder="0" applyAlignment="0" applyProtection="0"/>
    <xf numFmtId="0" fontId="31" fillId="18" borderId="0" applyNumberFormat="0" applyBorder="0" applyAlignment="0" applyProtection="0"/>
    <xf numFmtId="0" fontId="30" fillId="19" borderId="0" applyNumberFormat="0" applyBorder="0" applyAlignment="0" applyProtection="0"/>
    <xf numFmtId="0" fontId="31" fillId="20" borderId="0" applyNumberFormat="0" applyBorder="0" applyAlignment="0" applyProtection="0"/>
    <xf numFmtId="0" fontId="31" fillId="21" borderId="0" applyNumberFormat="0" applyBorder="0" applyAlignment="0" applyProtection="0"/>
    <xf numFmtId="0" fontId="31" fillId="22" borderId="0" applyNumberFormat="0" applyBorder="0" applyAlignment="0" applyProtection="0"/>
    <xf numFmtId="0" fontId="30" fillId="23" borderId="0" applyNumberFormat="0" applyBorder="0" applyAlignment="0" applyProtection="0"/>
    <xf numFmtId="0" fontId="31" fillId="24" borderId="0" applyNumberFormat="0" applyBorder="0" applyAlignment="0" applyProtection="0"/>
    <xf numFmtId="0" fontId="31" fillId="25" borderId="0" applyNumberFormat="0" applyBorder="0" applyAlignment="0" applyProtection="0"/>
    <xf numFmtId="0" fontId="31" fillId="26" borderId="0" applyNumberFormat="0" applyBorder="0" applyAlignment="0" applyProtection="0"/>
    <xf numFmtId="0" fontId="30" fillId="27" borderId="0" applyNumberFormat="0" applyBorder="0" applyAlignment="0" applyProtection="0"/>
    <xf numFmtId="0" fontId="31" fillId="28" borderId="0" applyNumberFormat="0" applyBorder="0" applyAlignment="0" applyProtection="0"/>
    <xf numFmtId="0" fontId="31" fillId="29" borderId="0" applyNumberFormat="0" applyBorder="0" applyAlignment="0" applyProtection="0"/>
    <xf numFmtId="0" fontId="31"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1" fillId="33" borderId="0" applyNumberFormat="0" applyBorder="0" applyAlignment="0" applyProtection="0"/>
    <xf numFmtId="0" fontId="31" fillId="34" borderId="0" applyNumberFormat="0" applyBorder="0" applyAlignment="0" applyProtection="0"/>
    <xf numFmtId="180" fontId="32" fillId="0" borderId="0" applyNumberFormat="0" applyFill="0" applyBorder="0" applyAlignment="0" applyProtection="0"/>
    <xf numFmtId="0" fontId="32" fillId="0" borderId="0"/>
    <xf numFmtId="0" fontId="33" fillId="35"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33" fillId="35" borderId="0" applyNumberFormat="0" applyBorder="0" applyAlignment="0" applyProtection="0"/>
    <xf numFmtId="0" fontId="33" fillId="38" borderId="0" applyNumberFormat="0" applyBorder="0" applyAlignment="0" applyProtection="0"/>
    <xf numFmtId="0" fontId="33" fillId="36"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3" fillId="41"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6" borderId="0" applyNumberFormat="0" applyBorder="0" applyAlignment="0" applyProtection="0"/>
    <xf numFmtId="0" fontId="34" fillId="43" borderId="0" applyNumberFormat="0" applyBorder="0" applyAlignment="0" applyProtection="0"/>
    <xf numFmtId="0" fontId="34" fillId="40" borderId="0" applyNumberFormat="0" applyBorder="0" applyAlignment="0" applyProtection="0"/>
    <xf numFmtId="0" fontId="34" fillId="41" borderId="0" applyNumberFormat="0" applyBorder="0" applyAlignment="0" applyProtection="0"/>
    <xf numFmtId="0" fontId="34" fillId="39" borderId="0" applyNumberFormat="0" applyBorder="0" applyAlignment="0" applyProtection="0"/>
    <xf numFmtId="0" fontId="34" fillId="43" borderId="0" applyNumberFormat="0" applyBorder="0" applyAlignment="0" applyProtection="0"/>
    <xf numFmtId="0" fontId="34" fillId="36" borderId="0" applyNumberFormat="0" applyBorder="0" applyAlignment="0" applyProtection="0"/>
    <xf numFmtId="0" fontId="34" fillId="43" borderId="0" applyNumberFormat="0" applyBorder="0" applyAlignment="0" applyProtection="0"/>
    <xf numFmtId="0" fontId="34" fillId="44" borderId="0" applyNumberFormat="0" applyBorder="0" applyAlignment="0" applyProtection="0"/>
    <xf numFmtId="0" fontId="34" fillId="45" borderId="0" applyNumberFormat="0" applyBorder="0" applyAlignment="0" applyProtection="0"/>
    <xf numFmtId="0" fontId="34" fillId="46" borderId="0" applyNumberFormat="0" applyBorder="0" applyAlignment="0" applyProtection="0"/>
    <xf numFmtId="0" fontId="34" fillId="43" borderId="0" applyNumberFormat="0" applyBorder="0" applyAlignment="0" applyProtection="0"/>
    <xf numFmtId="0" fontId="34" fillId="47" borderId="0" applyNumberFormat="0" applyBorder="0" applyAlignment="0" applyProtection="0"/>
    <xf numFmtId="0" fontId="35" fillId="48" borderId="0" applyNumberFormat="0" applyBorder="0" applyAlignment="0" applyProtection="0"/>
    <xf numFmtId="0" fontId="36" fillId="35" borderId="14" applyNumberFormat="0" applyAlignment="0" applyProtection="0"/>
    <xf numFmtId="0" fontId="37" fillId="49" borderId="15" applyNumberFormat="0" applyAlignment="0" applyProtection="0"/>
    <xf numFmtId="177" fontId="32" fillId="0" borderId="0" applyFont="0" applyFill="0" applyBorder="0" applyAlignment="0" applyProtection="0"/>
    <xf numFmtId="0" fontId="38" fillId="0" borderId="0" applyNumberFormat="0" applyFill="0" applyBorder="0" applyAlignment="0" applyProtection="0"/>
    <xf numFmtId="0" fontId="39" fillId="50" borderId="0" applyNumberFormat="0" applyBorder="0" applyAlignment="0" applyProtection="0"/>
    <xf numFmtId="0" fontId="40" fillId="0" borderId="16" applyNumberFormat="0" applyFill="0" applyAlignment="0" applyProtection="0"/>
    <xf numFmtId="0" fontId="41" fillId="0" borderId="17" applyNumberFormat="0" applyFill="0" applyAlignment="0" applyProtection="0"/>
    <xf numFmtId="0" fontId="42" fillId="0" borderId="18" applyNumberFormat="0" applyFill="0" applyAlignment="0" applyProtection="0"/>
    <xf numFmtId="0" fontId="42" fillId="0" borderId="0" applyNumberFormat="0" applyFill="0" applyBorder="0" applyAlignment="0" applyProtection="0"/>
    <xf numFmtId="0" fontId="43" fillId="36" borderId="14" applyNumberFormat="0" applyAlignment="0" applyProtection="0"/>
    <xf numFmtId="0" fontId="44" fillId="0" borderId="19" applyNumberFormat="0" applyFill="0" applyAlignment="0" applyProtection="0"/>
    <xf numFmtId="0" fontId="45" fillId="41" borderId="0" applyNumberFormat="0" applyBorder="0" applyAlignment="0" applyProtection="0"/>
    <xf numFmtId="0" fontId="32" fillId="0" borderId="0"/>
    <xf numFmtId="0" fontId="46" fillId="0" borderId="0"/>
    <xf numFmtId="180" fontId="32" fillId="0" borderId="0" applyNumberFormat="0" applyFill="0" applyBorder="0" applyAlignment="0" applyProtection="0"/>
    <xf numFmtId="0" fontId="32" fillId="0" borderId="0"/>
    <xf numFmtId="0" fontId="33" fillId="37" borderId="20" applyNumberFormat="0" applyFont="0" applyAlignment="0" applyProtection="0"/>
    <xf numFmtId="0" fontId="47" fillId="35" borderId="21" applyNumberFormat="0" applyAlignment="0" applyProtection="0"/>
    <xf numFmtId="0" fontId="32" fillId="0" borderId="0" applyNumberFormat="0" applyFill="0" applyBorder="0" applyAlignment="0" applyProtection="0"/>
    <xf numFmtId="0" fontId="48" fillId="0" borderId="0" applyNumberFormat="0" applyFill="0" applyBorder="0" applyAlignment="0" applyProtection="0"/>
    <xf numFmtId="0" fontId="49" fillId="0" borderId="22" applyNumberFormat="0" applyFill="0" applyAlignment="0" applyProtection="0"/>
    <xf numFmtId="0" fontId="50" fillId="0" borderId="0" applyNumberFormat="0" applyFill="0" applyBorder="0" applyAlignment="0" applyProtection="0"/>
    <xf numFmtId="0" fontId="51" fillId="0" borderId="0"/>
  </cellStyleXfs>
  <cellXfs count="65">
    <xf numFmtId="0" fontId="0" fillId="0" borderId="0" xfId="0"/>
    <xf numFmtId="0" fontId="0" fillId="0" borderId="0" xfId="0" applyFill="1"/>
    <xf numFmtId="0" fontId="1" fillId="0" borderId="0" xfId="0" applyFont="1" applyAlignment="1">
      <alignment horizontal="center" vertical="center"/>
    </xf>
    <xf numFmtId="2" fontId="0" fillId="0" borderId="0" xfId="1" applyNumberFormat="1" applyFont="1" applyAlignment="1">
      <alignment horizontal="center"/>
    </xf>
    <xf numFmtId="2" fontId="0" fillId="0" borderId="0" xfId="1" applyNumberFormat="1" applyFont="1"/>
    <xf numFmtId="2" fontId="0" fillId="0" borderId="0" xfId="1" applyNumberFormat="1" applyFont="1" applyAlignment="1">
      <alignment horizontal="center" vertical="center"/>
    </xf>
    <xf numFmtId="176" fontId="0" fillId="2" borderId="0" xfId="1" applyFont="1" applyFill="1"/>
    <xf numFmtId="2" fontId="2" fillId="0" borderId="0" xfId="1" applyNumberFormat="1" applyFont="1" applyAlignment="1">
      <alignment horizontal="center"/>
    </xf>
    <xf numFmtId="2" fontId="3" fillId="2" borderId="0" xfId="1" applyNumberFormat="1" applyFont="1" applyFill="1" applyAlignment="1">
      <alignment horizontal="center" vertical="center"/>
    </xf>
    <xf numFmtId="0" fontId="4" fillId="0" borderId="0" xfId="0" applyFont="1" applyAlignment="1">
      <alignment horizontal="center" vertical="center"/>
    </xf>
    <xf numFmtId="2" fontId="5" fillId="0" borderId="0" xfId="1" applyNumberFormat="1" applyFont="1" applyAlignment="1">
      <alignment horizontal="center" vertical="center"/>
    </xf>
    <xf numFmtId="0" fontId="5" fillId="0" borderId="0" xfId="0" applyFont="1" applyAlignment="1">
      <alignment horizontal="center" vertical="center"/>
    </xf>
    <xf numFmtId="10" fontId="5" fillId="2" borderId="0" xfId="3" applyNumberFormat="1" applyFont="1" applyFill="1" applyAlignment="1">
      <alignment horizontal="center" vertical="center"/>
    </xf>
    <xf numFmtId="181" fontId="0" fillId="0" borderId="0" xfId="1" applyNumberFormat="1" applyFont="1"/>
    <xf numFmtId="0" fontId="5" fillId="0" borderId="0" xfId="0" applyFont="1"/>
    <xf numFmtId="2" fontId="5" fillId="0" borderId="0" xfId="1" applyNumberFormat="1" applyFont="1" applyAlignment="1">
      <alignment horizontal="center"/>
    </xf>
    <xf numFmtId="2" fontId="5" fillId="0" borderId="0" xfId="1" applyNumberFormat="1" applyFont="1"/>
    <xf numFmtId="0" fontId="5" fillId="0" borderId="0" xfId="0" applyFont="1" applyAlignment="1">
      <alignment horizontal="left"/>
    </xf>
    <xf numFmtId="0" fontId="5" fillId="0" borderId="0" xfId="0" applyFont="1" applyAlignment="1">
      <alignment horizontal="center"/>
    </xf>
    <xf numFmtId="176" fontId="5" fillId="2" borderId="0" xfId="1" applyFont="1" applyFill="1"/>
    <xf numFmtId="176" fontId="5" fillId="2" borderId="0" xfId="1" applyFont="1" applyFill="1" applyAlignment="1">
      <alignment horizontal="center"/>
    </xf>
    <xf numFmtId="2" fontId="4" fillId="0" borderId="0" xfId="1" applyNumberFormat="1" applyFont="1" applyAlignment="1">
      <alignment horizontal="center"/>
    </xf>
    <xf numFmtId="2" fontId="6" fillId="2" borderId="0" xfId="1" applyNumberFormat="1" applyFont="1" applyFill="1" applyAlignment="1">
      <alignment horizontal="center" vertical="center"/>
    </xf>
    <xf numFmtId="2" fontId="4" fillId="3" borderId="1" xfId="1" applyNumberFormat="1" applyFont="1" applyFill="1" applyBorder="1" applyAlignment="1">
      <alignment horizontal="center"/>
    </xf>
    <xf numFmtId="2" fontId="7" fillId="2" borderId="0" xfId="1" applyNumberFormat="1" applyFont="1" applyFill="1" applyAlignment="1">
      <alignment horizontal="center"/>
    </xf>
    <xf numFmtId="2" fontId="4" fillId="3" borderId="2" xfId="1" applyNumberFormat="1" applyFont="1" applyFill="1" applyBorder="1" applyAlignment="1">
      <alignment horizontal="center"/>
    </xf>
    <xf numFmtId="2" fontId="4" fillId="3" borderId="3" xfId="1" applyNumberFormat="1" applyFont="1" applyFill="1" applyBorder="1" applyAlignment="1">
      <alignment horizontal="center"/>
    </xf>
    <xf numFmtId="2" fontId="4" fillId="3" borderId="4" xfId="1" applyNumberFormat="1" applyFont="1" applyFill="1" applyBorder="1" applyAlignment="1">
      <alignment horizontal="center"/>
    </xf>
    <xf numFmtId="2" fontId="4" fillId="2" borderId="0" xfId="1" applyNumberFormat="1" applyFont="1" applyFill="1" applyAlignment="1">
      <alignment horizontal="center" vertical="center"/>
    </xf>
    <xf numFmtId="2" fontId="5" fillId="2" borderId="0" xfId="1" applyNumberFormat="1" applyFont="1" applyFill="1" applyAlignment="1">
      <alignment horizontal="center" vertical="center"/>
    </xf>
    <xf numFmtId="10" fontId="0" fillId="0" borderId="0" xfId="0" applyNumberFormat="1"/>
    <xf numFmtId="10" fontId="4" fillId="2" borderId="0" xfId="3" applyNumberFormat="1" applyFont="1" applyFill="1" applyAlignment="1">
      <alignment horizontal="center" vertical="center"/>
    </xf>
    <xf numFmtId="2" fontId="5" fillId="0" borderId="0" xfId="1" applyNumberFormat="1" applyFont="1" applyAlignment="1">
      <alignment horizontal="right"/>
    </xf>
    <xf numFmtId="2" fontId="5" fillId="0" borderId="0" xfId="1" applyNumberFormat="1" applyFont="1" applyAlignment="1">
      <alignment horizontal="center" wrapText="1"/>
    </xf>
    <xf numFmtId="2" fontId="5" fillId="0" borderId="0" xfId="1" applyNumberFormat="1" applyFont="1" applyAlignment="1" applyProtection="1">
      <alignment horizontal="center" vertical="center"/>
      <protection locked="0"/>
    </xf>
    <xf numFmtId="2" fontId="5" fillId="2" borderId="0" xfId="1" applyNumberFormat="1" applyFont="1" applyFill="1" applyAlignment="1">
      <alignment horizontal="center"/>
    </xf>
    <xf numFmtId="2" fontId="5" fillId="2" borderId="0" xfId="1" applyNumberFormat="1" applyFont="1" applyFill="1"/>
    <xf numFmtId="2" fontId="5" fillId="0" borderId="0" xfId="1" applyNumberFormat="1" applyFont="1" applyFill="1"/>
    <xf numFmtId="2" fontId="5" fillId="0" borderId="0" xfId="0" applyNumberFormat="1" applyFont="1" applyAlignment="1">
      <alignment horizontal="center"/>
    </xf>
    <xf numFmtId="2" fontId="5" fillId="0" borderId="0" xfId="0" applyNumberFormat="1" applyFont="1" applyFill="1" applyAlignment="1">
      <alignment horizontal="center"/>
    </xf>
    <xf numFmtId="0" fontId="5" fillId="0" borderId="0" xfId="0" applyFont="1" applyFill="1"/>
    <xf numFmtId="2" fontId="5" fillId="0" borderId="0" xfId="1" applyNumberFormat="1" applyFont="1" applyFill="1" applyAlignment="1">
      <alignment horizontal="center"/>
    </xf>
    <xf numFmtId="2" fontId="5" fillId="0" borderId="0" xfId="1" applyNumberFormat="1" applyFont="1" applyFill="1" applyAlignment="1">
      <alignment horizontal="center" vertical="center"/>
    </xf>
    <xf numFmtId="176" fontId="5" fillId="0" borderId="0" xfId="1" applyFont="1" applyFill="1"/>
    <xf numFmtId="2" fontId="4" fillId="0" borderId="4" xfId="1" applyNumberFormat="1" applyFont="1" applyFill="1" applyBorder="1" applyAlignment="1">
      <alignment horizontal="center"/>
    </xf>
    <xf numFmtId="2" fontId="4" fillId="0" borderId="0" xfId="1" applyNumberFormat="1" applyFont="1" applyFill="1" applyAlignment="1">
      <alignment horizontal="center"/>
    </xf>
    <xf numFmtId="2" fontId="6" fillId="0" borderId="0" xfId="1" applyNumberFormat="1" applyFont="1" applyFill="1" applyAlignment="1">
      <alignment horizontal="center" vertical="center"/>
    </xf>
    <xf numFmtId="10" fontId="4" fillId="0" borderId="0" xfId="3" applyNumberFormat="1" applyFont="1" applyFill="1" applyAlignment="1">
      <alignment horizontal="center" vertical="center"/>
    </xf>
    <xf numFmtId="10" fontId="5" fillId="0" borderId="0" xfId="3" applyNumberFormat="1" applyFont="1" applyFill="1" applyAlignment="1">
      <alignment horizontal="center" vertical="center"/>
    </xf>
    <xf numFmtId="181" fontId="0" fillId="0" borderId="0" xfId="1" applyNumberFormat="1" applyFont="1" applyFill="1"/>
    <xf numFmtId="10" fontId="0" fillId="0" borderId="0" xfId="0" applyNumberFormat="1" applyFill="1"/>
    <xf numFmtId="0" fontId="8" fillId="0" borderId="0" xfId="0" applyFont="1" applyAlignment="1">
      <alignment horizontal="center" vertical="center"/>
    </xf>
    <xf numFmtId="2" fontId="8" fillId="0" borderId="0" xfId="1" applyNumberFormat="1" applyFont="1" applyAlignment="1">
      <alignment horizontal="center" vertical="center" wrapText="1"/>
    </xf>
    <xf numFmtId="2" fontId="8" fillId="0" borderId="0" xfId="1" applyNumberFormat="1" applyFont="1" applyAlignment="1">
      <alignment horizontal="center" vertical="center"/>
    </xf>
    <xf numFmtId="176" fontId="8" fillId="2" borderId="0" xfId="1" applyFont="1" applyFill="1" applyAlignment="1">
      <alignment horizontal="center" vertical="center"/>
    </xf>
    <xf numFmtId="2" fontId="9" fillId="0" borderId="0" xfId="1" applyNumberFormat="1" applyFont="1" applyAlignment="1">
      <alignment horizontal="center" vertical="center"/>
    </xf>
    <xf numFmtId="2" fontId="10" fillId="0" borderId="0" xfId="1" applyNumberFormat="1" applyFont="1" applyAlignment="1">
      <alignment horizontal="center" vertical="center"/>
    </xf>
    <xf numFmtId="0" fontId="10" fillId="0" borderId="0" xfId="0" applyFont="1" applyAlignment="1">
      <alignment horizontal="center" vertical="center"/>
    </xf>
    <xf numFmtId="182" fontId="4" fillId="0" borderId="0" xfId="0" applyNumberFormat="1" applyFont="1" applyAlignment="1">
      <alignment horizontal="center" vertical="center"/>
    </xf>
    <xf numFmtId="182" fontId="5" fillId="0" borderId="0" xfId="0" applyNumberFormat="1" applyFont="1" applyAlignment="1">
      <alignment horizontal="center" vertical="center"/>
    </xf>
    <xf numFmtId="181" fontId="1" fillId="0" borderId="0" xfId="1" applyNumberFormat="1" applyFont="1" applyAlignment="1">
      <alignment horizontal="center" vertical="center"/>
    </xf>
    <xf numFmtId="0" fontId="5" fillId="0" borderId="0" xfId="0" applyFont="1" applyAlignment="1">
      <alignment vertical="top"/>
    </xf>
    <xf numFmtId="0" fontId="11" fillId="0" borderId="0" xfId="0" applyFont="1" applyAlignment="1">
      <alignment horizontal="left" vertical="top" wrapText="1"/>
    </xf>
    <xf numFmtId="0" fontId="12" fillId="0" borderId="0" xfId="0" applyFont="1" applyAlignment="1">
      <alignment horizontal="left" vertical="top" wrapText="1"/>
    </xf>
    <xf numFmtId="0" fontId="5" fillId="0" borderId="0" xfId="0" applyFont="1" applyAlignment="1">
      <alignment horizontal="center" vertical="top" wrapText="1"/>
    </xf>
  </cellXfs>
  <cellStyles count="9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10;bidires=100&#13;" xfId="49"/>
    <cellStyle name="&#10;bidires=100&#13; 2" xfId="50"/>
    <cellStyle name="20% - Accent1 2" xfId="51"/>
    <cellStyle name="20% - Accent2 2" xfId="52"/>
    <cellStyle name="20% - Accent3 2" xfId="53"/>
    <cellStyle name="20% - Accent4 2" xfId="54"/>
    <cellStyle name="20% - Accent5 2" xfId="55"/>
    <cellStyle name="20% - Accent6 2" xfId="56"/>
    <cellStyle name="40% - Accent1 2" xfId="57"/>
    <cellStyle name="40% - Accent2 2" xfId="58"/>
    <cellStyle name="40% - Accent3 2" xfId="59"/>
    <cellStyle name="40% - Accent4 2" xfId="60"/>
    <cellStyle name="40% - Accent5 2" xfId="61"/>
    <cellStyle name="40% - Accent6 2" xfId="62"/>
    <cellStyle name="60% - Accent1 2" xfId="63"/>
    <cellStyle name="60% - Accent2 2" xfId="64"/>
    <cellStyle name="60% - Accent3 2" xfId="65"/>
    <cellStyle name="60% - Accent4 2" xfId="66"/>
    <cellStyle name="60% - Accent5 2" xfId="67"/>
    <cellStyle name="60% - Accent6 2" xfId="68"/>
    <cellStyle name="Accent1 2" xfId="69"/>
    <cellStyle name="Accent2 2" xfId="70"/>
    <cellStyle name="Accent3 2" xfId="71"/>
    <cellStyle name="Accent4 2" xfId="72"/>
    <cellStyle name="Accent5 2" xfId="73"/>
    <cellStyle name="Accent6 2" xfId="74"/>
    <cellStyle name="Bad 2" xfId="75"/>
    <cellStyle name="Calculation 2" xfId="76"/>
    <cellStyle name="Check Cell 2" xfId="77"/>
    <cellStyle name="Currency 2" xfId="78"/>
    <cellStyle name="Explanatory Text 2" xfId="79"/>
    <cellStyle name="Good 2" xfId="80"/>
    <cellStyle name="Heading 1 2" xfId="81"/>
    <cellStyle name="Heading 2 2" xfId="82"/>
    <cellStyle name="Heading 3 2" xfId="83"/>
    <cellStyle name="Heading 4 2" xfId="84"/>
    <cellStyle name="Input 2" xfId="85"/>
    <cellStyle name="Linked Cell 2" xfId="86"/>
    <cellStyle name="Neutral 2" xfId="87"/>
    <cellStyle name="Normal 2" xfId="88"/>
    <cellStyle name="Normal 3" xfId="89"/>
    <cellStyle name="Normal 4" xfId="90"/>
    <cellStyle name="Normal 5" xfId="91"/>
    <cellStyle name="Note 2" xfId="92"/>
    <cellStyle name="Output 2" xfId="93"/>
    <cellStyle name="Style 1" xfId="94"/>
    <cellStyle name="Title 2" xfId="95"/>
    <cellStyle name="Total 2" xfId="96"/>
    <cellStyle name="Warning Text 2" xfId="97"/>
    <cellStyle name="Обычный_RTS_select_issues" xfId="98"/>
  </cellStyles>
  <tableStyles count="0" defaultTableStyle="TableStyleMedium9" defaultPivotStyle="PivotStyleLight16"/>
  <colors>
    <mruColors>
      <color rgb="00FF0000"/>
      <color rgb="00F2F2F2"/>
      <color rgb="00FFFFFF"/>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3948686058292"/>
          <c:y val="0.0250135943447526"/>
          <c:w val="0.78062429717952"/>
          <c:h val="0.894338344460269"/>
        </c:manualLayout>
      </c:layout>
      <c:scatterChart>
        <c:scatterStyle val="line"/>
        <c:varyColors val="0"/>
        <c:ser>
          <c:idx val="0"/>
          <c:order val="0"/>
          <c:tx>
            <c:strRef>
              <c:f>"Real Price"</c:f>
              <c:strCache>
                <c:ptCount val="1"/>
                <c:pt idx="0">
                  <c:v>Real Price</c:v>
                </c:pt>
              </c:strCache>
            </c:strRef>
          </c:tx>
          <c:spPr>
            <a:ln w="25400" cap="rnd" cmpd="sng" algn="ctr">
              <a:solidFill>
                <a:srgbClr val="0066CC"/>
              </a:solidFill>
              <a:prstDash val="solid"/>
              <a:round/>
            </a:ln>
          </c:spPr>
          <c:marker>
            <c:symbol val="none"/>
          </c:marker>
          <c:dLbls>
            <c:delete val="1"/>
          </c:dLbls>
          <c:xVal>
            <c:numRef>
              <c:f>Data!$F$9:$F$1882</c:f>
              <c:numCache>
                <c:formatCode>0.00</c:formatCode>
                <c:ptCount val="1874"/>
                <c:pt idx="0">
                  <c:v>1871.04166666667</c:v>
                </c:pt>
                <c:pt idx="1">
                  <c:v>1871.125</c:v>
                </c:pt>
                <c:pt idx="2">
                  <c:v>1871.20833333333</c:v>
                </c:pt>
                <c:pt idx="3">
                  <c:v>1871.29166666667</c:v>
                </c:pt>
                <c:pt idx="4">
                  <c:v>1871.375</c:v>
                </c:pt>
                <c:pt idx="5">
                  <c:v>1871.45833333333</c:v>
                </c:pt>
                <c:pt idx="6">
                  <c:v>1871.54166666667</c:v>
                </c:pt>
                <c:pt idx="7">
                  <c:v>1871.625</c:v>
                </c:pt>
                <c:pt idx="8">
                  <c:v>1871.70833333333</c:v>
                </c:pt>
                <c:pt idx="9">
                  <c:v>1871.79166666667</c:v>
                </c:pt>
                <c:pt idx="10">
                  <c:v>1871.875</c:v>
                </c:pt>
                <c:pt idx="11">
                  <c:v>1871.95833333333</c:v>
                </c:pt>
                <c:pt idx="12">
                  <c:v>1872.04166666667</c:v>
                </c:pt>
                <c:pt idx="13">
                  <c:v>1872.125</c:v>
                </c:pt>
                <c:pt idx="14">
                  <c:v>1872.20833333333</c:v>
                </c:pt>
                <c:pt idx="15">
                  <c:v>1872.29166666667</c:v>
                </c:pt>
                <c:pt idx="16">
                  <c:v>1872.375</c:v>
                </c:pt>
                <c:pt idx="17">
                  <c:v>1872.45833333333</c:v>
                </c:pt>
                <c:pt idx="18">
                  <c:v>1872.54166666667</c:v>
                </c:pt>
                <c:pt idx="19">
                  <c:v>1872.625</c:v>
                </c:pt>
                <c:pt idx="20">
                  <c:v>1872.70833333333</c:v>
                </c:pt>
                <c:pt idx="21">
                  <c:v>1872.79166666667</c:v>
                </c:pt>
                <c:pt idx="22">
                  <c:v>1872.875</c:v>
                </c:pt>
                <c:pt idx="23">
                  <c:v>1872.95833333333</c:v>
                </c:pt>
                <c:pt idx="24">
                  <c:v>1873.04166666666</c:v>
                </c:pt>
                <c:pt idx="25">
                  <c:v>1873.125</c:v>
                </c:pt>
                <c:pt idx="26">
                  <c:v>1873.20833333333</c:v>
                </c:pt>
                <c:pt idx="27">
                  <c:v>1873.29166666666</c:v>
                </c:pt>
                <c:pt idx="28">
                  <c:v>1873.375</c:v>
                </c:pt>
                <c:pt idx="29">
                  <c:v>1873.45833333333</c:v>
                </c:pt>
                <c:pt idx="30">
                  <c:v>1873.54166666666</c:v>
                </c:pt>
                <c:pt idx="31">
                  <c:v>1873.625</c:v>
                </c:pt>
                <c:pt idx="32">
                  <c:v>1873.70833333333</c:v>
                </c:pt>
                <c:pt idx="33">
                  <c:v>1873.79166666666</c:v>
                </c:pt>
                <c:pt idx="34">
                  <c:v>1873.875</c:v>
                </c:pt>
                <c:pt idx="35">
                  <c:v>1873.95833333333</c:v>
                </c:pt>
                <c:pt idx="36">
                  <c:v>1874.04166666666</c:v>
                </c:pt>
                <c:pt idx="37">
                  <c:v>1874.125</c:v>
                </c:pt>
                <c:pt idx="38">
                  <c:v>1874.20833333333</c:v>
                </c:pt>
                <c:pt idx="39">
                  <c:v>1874.29166666666</c:v>
                </c:pt>
                <c:pt idx="40">
                  <c:v>1874.375</c:v>
                </c:pt>
                <c:pt idx="41">
                  <c:v>1874.45833333333</c:v>
                </c:pt>
                <c:pt idx="42">
                  <c:v>1874.54166666666</c:v>
                </c:pt>
                <c:pt idx="43">
                  <c:v>1874.625</c:v>
                </c:pt>
                <c:pt idx="44">
                  <c:v>1874.70833333333</c:v>
                </c:pt>
                <c:pt idx="45">
                  <c:v>1874.79166666666</c:v>
                </c:pt>
                <c:pt idx="46">
                  <c:v>1874.875</c:v>
                </c:pt>
                <c:pt idx="47">
                  <c:v>1874.95833333333</c:v>
                </c:pt>
                <c:pt idx="48">
                  <c:v>1875.04166666666</c:v>
                </c:pt>
                <c:pt idx="49">
                  <c:v>1875.125</c:v>
                </c:pt>
                <c:pt idx="50">
                  <c:v>1875.20833333333</c:v>
                </c:pt>
                <c:pt idx="51">
                  <c:v>1875.29166666666</c:v>
                </c:pt>
                <c:pt idx="52">
                  <c:v>1875.375</c:v>
                </c:pt>
                <c:pt idx="53">
                  <c:v>1875.45833333333</c:v>
                </c:pt>
                <c:pt idx="54">
                  <c:v>1875.54166666666</c:v>
                </c:pt>
                <c:pt idx="55">
                  <c:v>1875.625</c:v>
                </c:pt>
                <c:pt idx="56">
                  <c:v>1875.70833333333</c:v>
                </c:pt>
                <c:pt idx="57">
                  <c:v>1875.79166666666</c:v>
                </c:pt>
                <c:pt idx="58">
                  <c:v>1875.875</c:v>
                </c:pt>
                <c:pt idx="59">
                  <c:v>1875.95833333333</c:v>
                </c:pt>
                <c:pt idx="60">
                  <c:v>1876.04166666666</c:v>
                </c:pt>
                <c:pt idx="61">
                  <c:v>1876.125</c:v>
                </c:pt>
                <c:pt idx="62">
                  <c:v>1876.20833333333</c:v>
                </c:pt>
                <c:pt idx="63">
                  <c:v>1876.29166666666</c:v>
                </c:pt>
                <c:pt idx="64">
                  <c:v>1876.375</c:v>
                </c:pt>
                <c:pt idx="65">
                  <c:v>1876.45833333333</c:v>
                </c:pt>
                <c:pt idx="66">
                  <c:v>1876.54166666666</c:v>
                </c:pt>
                <c:pt idx="67">
                  <c:v>1876.62499999999</c:v>
                </c:pt>
                <c:pt idx="68">
                  <c:v>1876.70833333333</c:v>
                </c:pt>
                <c:pt idx="69">
                  <c:v>1876.79166666666</c:v>
                </c:pt>
                <c:pt idx="70">
                  <c:v>1876.87499999999</c:v>
                </c:pt>
                <c:pt idx="71">
                  <c:v>1876.95833333333</c:v>
                </c:pt>
                <c:pt idx="72">
                  <c:v>1877.04166666666</c:v>
                </c:pt>
                <c:pt idx="73">
                  <c:v>1877.12499999999</c:v>
                </c:pt>
                <c:pt idx="74">
                  <c:v>1877.20833333333</c:v>
                </c:pt>
                <c:pt idx="75">
                  <c:v>1877.29166666666</c:v>
                </c:pt>
                <c:pt idx="76">
                  <c:v>1877.37499999999</c:v>
                </c:pt>
                <c:pt idx="77">
                  <c:v>1877.45833333333</c:v>
                </c:pt>
                <c:pt idx="78">
                  <c:v>1877.54166666666</c:v>
                </c:pt>
                <c:pt idx="79">
                  <c:v>1877.62499999999</c:v>
                </c:pt>
                <c:pt idx="80">
                  <c:v>1877.70833333333</c:v>
                </c:pt>
                <c:pt idx="81">
                  <c:v>1877.79166666666</c:v>
                </c:pt>
                <c:pt idx="82">
                  <c:v>1877.87499999999</c:v>
                </c:pt>
                <c:pt idx="83">
                  <c:v>1877.95833333333</c:v>
                </c:pt>
                <c:pt idx="84">
                  <c:v>1878.04166666666</c:v>
                </c:pt>
                <c:pt idx="85">
                  <c:v>1878.12499999999</c:v>
                </c:pt>
                <c:pt idx="86">
                  <c:v>1878.20833333333</c:v>
                </c:pt>
                <c:pt idx="87">
                  <c:v>1878.29166666666</c:v>
                </c:pt>
                <c:pt idx="88">
                  <c:v>1878.37499999999</c:v>
                </c:pt>
                <c:pt idx="89">
                  <c:v>1878.45833333333</c:v>
                </c:pt>
                <c:pt idx="90">
                  <c:v>1878.54166666666</c:v>
                </c:pt>
                <c:pt idx="91">
                  <c:v>1878.62499999999</c:v>
                </c:pt>
                <c:pt idx="92">
                  <c:v>1878.70833333333</c:v>
                </c:pt>
                <c:pt idx="93">
                  <c:v>1878.79166666666</c:v>
                </c:pt>
                <c:pt idx="94">
                  <c:v>1878.87499999999</c:v>
                </c:pt>
                <c:pt idx="95">
                  <c:v>1878.95833333333</c:v>
                </c:pt>
                <c:pt idx="96">
                  <c:v>1879.04166666666</c:v>
                </c:pt>
                <c:pt idx="97">
                  <c:v>1879.12499999999</c:v>
                </c:pt>
                <c:pt idx="98">
                  <c:v>1879.20833333333</c:v>
                </c:pt>
                <c:pt idx="99">
                  <c:v>1879.29166666666</c:v>
                </c:pt>
                <c:pt idx="100">
                  <c:v>1879.37499999999</c:v>
                </c:pt>
                <c:pt idx="101">
                  <c:v>1879.45833333333</c:v>
                </c:pt>
                <c:pt idx="102">
                  <c:v>1879.54166666666</c:v>
                </c:pt>
                <c:pt idx="103">
                  <c:v>1879.62499999999</c:v>
                </c:pt>
                <c:pt idx="104">
                  <c:v>1879.70833333333</c:v>
                </c:pt>
                <c:pt idx="105">
                  <c:v>1879.79166666666</c:v>
                </c:pt>
                <c:pt idx="106">
                  <c:v>1879.87499999999</c:v>
                </c:pt>
                <c:pt idx="107">
                  <c:v>1879.95833333333</c:v>
                </c:pt>
                <c:pt idx="108">
                  <c:v>1880.04166666666</c:v>
                </c:pt>
                <c:pt idx="109">
                  <c:v>1880.12499999999</c:v>
                </c:pt>
                <c:pt idx="110">
                  <c:v>1880.20833333333</c:v>
                </c:pt>
                <c:pt idx="111">
                  <c:v>1880.29166666666</c:v>
                </c:pt>
                <c:pt idx="112">
                  <c:v>1880.37499999999</c:v>
                </c:pt>
                <c:pt idx="113">
                  <c:v>1880.45833333332</c:v>
                </c:pt>
                <c:pt idx="114">
                  <c:v>1880.54166666666</c:v>
                </c:pt>
                <c:pt idx="115">
                  <c:v>1880.62499999999</c:v>
                </c:pt>
                <c:pt idx="116">
                  <c:v>1880.70833333332</c:v>
                </c:pt>
                <c:pt idx="117">
                  <c:v>1880.79166666666</c:v>
                </c:pt>
                <c:pt idx="118">
                  <c:v>1880.87499999999</c:v>
                </c:pt>
                <c:pt idx="119">
                  <c:v>1880.95833333332</c:v>
                </c:pt>
                <c:pt idx="120">
                  <c:v>1881.04166666666</c:v>
                </c:pt>
                <c:pt idx="121">
                  <c:v>1881.12499999999</c:v>
                </c:pt>
                <c:pt idx="122">
                  <c:v>1881.20833333332</c:v>
                </c:pt>
                <c:pt idx="123">
                  <c:v>1881.29166666666</c:v>
                </c:pt>
                <c:pt idx="124">
                  <c:v>1881.37499999999</c:v>
                </c:pt>
                <c:pt idx="125">
                  <c:v>1881.45833333332</c:v>
                </c:pt>
                <c:pt idx="126">
                  <c:v>1881.54166666666</c:v>
                </c:pt>
                <c:pt idx="127">
                  <c:v>1881.62499999999</c:v>
                </c:pt>
                <c:pt idx="128">
                  <c:v>1881.70833333332</c:v>
                </c:pt>
                <c:pt idx="129">
                  <c:v>1881.79166666666</c:v>
                </c:pt>
                <c:pt idx="130">
                  <c:v>1881.87499999999</c:v>
                </c:pt>
                <c:pt idx="131">
                  <c:v>1881.95833333332</c:v>
                </c:pt>
                <c:pt idx="132">
                  <c:v>1882.04166666666</c:v>
                </c:pt>
                <c:pt idx="133">
                  <c:v>1882.12499999999</c:v>
                </c:pt>
                <c:pt idx="134">
                  <c:v>1882.20833333332</c:v>
                </c:pt>
                <c:pt idx="135">
                  <c:v>1882.29166666666</c:v>
                </c:pt>
                <c:pt idx="136">
                  <c:v>1882.37499999999</c:v>
                </c:pt>
                <c:pt idx="137">
                  <c:v>1882.45833333332</c:v>
                </c:pt>
                <c:pt idx="138">
                  <c:v>1882.54166666666</c:v>
                </c:pt>
                <c:pt idx="139">
                  <c:v>1882.62499999999</c:v>
                </c:pt>
                <c:pt idx="140">
                  <c:v>1882.70833333332</c:v>
                </c:pt>
                <c:pt idx="141">
                  <c:v>1882.79166666666</c:v>
                </c:pt>
                <c:pt idx="142">
                  <c:v>1882.87499999999</c:v>
                </c:pt>
                <c:pt idx="143">
                  <c:v>1882.95833333332</c:v>
                </c:pt>
                <c:pt idx="144">
                  <c:v>1883.04166666666</c:v>
                </c:pt>
                <c:pt idx="145">
                  <c:v>1883.12499999999</c:v>
                </c:pt>
                <c:pt idx="146">
                  <c:v>1883.20833333332</c:v>
                </c:pt>
                <c:pt idx="147">
                  <c:v>1883.29166666666</c:v>
                </c:pt>
                <c:pt idx="148">
                  <c:v>1883.37499999999</c:v>
                </c:pt>
                <c:pt idx="149">
                  <c:v>1883.45833333332</c:v>
                </c:pt>
                <c:pt idx="150">
                  <c:v>1883.54166666666</c:v>
                </c:pt>
                <c:pt idx="151">
                  <c:v>1883.62499999999</c:v>
                </c:pt>
                <c:pt idx="152">
                  <c:v>1883.70833333332</c:v>
                </c:pt>
                <c:pt idx="153">
                  <c:v>1883.79166666666</c:v>
                </c:pt>
                <c:pt idx="154">
                  <c:v>1883.87499999999</c:v>
                </c:pt>
                <c:pt idx="155">
                  <c:v>1883.95833333332</c:v>
                </c:pt>
                <c:pt idx="156">
                  <c:v>1884.04166666665</c:v>
                </c:pt>
                <c:pt idx="157">
                  <c:v>1884.12499999999</c:v>
                </c:pt>
                <c:pt idx="158">
                  <c:v>1884.20833333332</c:v>
                </c:pt>
                <c:pt idx="159">
                  <c:v>1884.29166666665</c:v>
                </c:pt>
                <c:pt idx="160">
                  <c:v>1884.37499999999</c:v>
                </c:pt>
                <c:pt idx="161">
                  <c:v>1884.45833333332</c:v>
                </c:pt>
                <c:pt idx="162">
                  <c:v>1884.54166666665</c:v>
                </c:pt>
                <c:pt idx="163">
                  <c:v>1884.62499999999</c:v>
                </c:pt>
                <c:pt idx="164">
                  <c:v>1884.70833333332</c:v>
                </c:pt>
                <c:pt idx="165">
                  <c:v>1884.79166666665</c:v>
                </c:pt>
                <c:pt idx="166">
                  <c:v>1884.87499999999</c:v>
                </c:pt>
                <c:pt idx="167">
                  <c:v>1884.95833333332</c:v>
                </c:pt>
                <c:pt idx="168">
                  <c:v>1885.04166666665</c:v>
                </c:pt>
                <c:pt idx="169">
                  <c:v>1885.12499999999</c:v>
                </c:pt>
                <c:pt idx="170">
                  <c:v>1885.20833333332</c:v>
                </c:pt>
                <c:pt idx="171">
                  <c:v>1885.29166666665</c:v>
                </c:pt>
                <c:pt idx="172">
                  <c:v>1885.37499999999</c:v>
                </c:pt>
                <c:pt idx="173">
                  <c:v>1885.45833333332</c:v>
                </c:pt>
                <c:pt idx="174">
                  <c:v>1885.54166666665</c:v>
                </c:pt>
                <c:pt idx="175">
                  <c:v>1885.62499999999</c:v>
                </c:pt>
                <c:pt idx="176">
                  <c:v>1885.70833333332</c:v>
                </c:pt>
                <c:pt idx="177">
                  <c:v>1885.79166666665</c:v>
                </c:pt>
                <c:pt idx="178">
                  <c:v>1885.87499999999</c:v>
                </c:pt>
                <c:pt idx="179">
                  <c:v>1885.95833333332</c:v>
                </c:pt>
                <c:pt idx="180">
                  <c:v>1886.04166666665</c:v>
                </c:pt>
                <c:pt idx="181">
                  <c:v>1886.12499999999</c:v>
                </c:pt>
                <c:pt idx="182">
                  <c:v>1886.20833333332</c:v>
                </c:pt>
                <c:pt idx="183">
                  <c:v>1886.29166666665</c:v>
                </c:pt>
                <c:pt idx="184">
                  <c:v>1886.37499999999</c:v>
                </c:pt>
                <c:pt idx="185">
                  <c:v>1886.45833333332</c:v>
                </c:pt>
                <c:pt idx="186">
                  <c:v>1886.54166666665</c:v>
                </c:pt>
                <c:pt idx="187">
                  <c:v>1886.62499999999</c:v>
                </c:pt>
                <c:pt idx="188">
                  <c:v>1886.70833333332</c:v>
                </c:pt>
                <c:pt idx="189">
                  <c:v>1886.79166666665</c:v>
                </c:pt>
                <c:pt idx="190">
                  <c:v>1886.87499999999</c:v>
                </c:pt>
                <c:pt idx="191">
                  <c:v>1886.95833333332</c:v>
                </c:pt>
                <c:pt idx="192">
                  <c:v>1887.04166666665</c:v>
                </c:pt>
                <c:pt idx="193">
                  <c:v>1887.12499999999</c:v>
                </c:pt>
                <c:pt idx="194">
                  <c:v>1887.20833333332</c:v>
                </c:pt>
                <c:pt idx="195">
                  <c:v>1887.29166666665</c:v>
                </c:pt>
                <c:pt idx="196">
                  <c:v>1887.37499999999</c:v>
                </c:pt>
                <c:pt idx="197">
                  <c:v>1887.45833333332</c:v>
                </c:pt>
                <c:pt idx="198">
                  <c:v>1887.54166666665</c:v>
                </c:pt>
                <c:pt idx="199">
                  <c:v>1887.62499999998</c:v>
                </c:pt>
                <c:pt idx="200">
                  <c:v>1887.70833333332</c:v>
                </c:pt>
                <c:pt idx="201">
                  <c:v>1887.79166666665</c:v>
                </c:pt>
                <c:pt idx="202">
                  <c:v>1887.87499999998</c:v>
                </c:pt>
                <c:pt idx="203">
                  <c:v>1887.95833333332</c:v>
                </c:pt>
                <c:pt idx="204">
                  <c:v>1888.04166666665</c:v>
                </c:pt>
                <c:pt idx="205">
                  <c:v>1888.12499999998</c:v>
                </c:pt>
                <c:pt idx="206">
                  <c:v>1888.20833333332</c:v>
                </c:pt>
                <c:pt idx="207">
                  <c:v>1888.29166666665</c:v>
                </c:pt>
                <c:pt idx="208">
                  <c:v>1888.37499999998</c:v>
                </c:pt>
                <c:pt idx="209">
                  <c:v>1888.45833333332</c:v>
                </c:pt>
                <c:pt idx="210">
                  <c:v>1888.54166666665</c:v>
                </c:pt>
                <c:pt idx="211">
                  <c:v>1888.62499999998</c:v>
                </c:pt>
                <c:pt idx="212">
                  <c:v>1888.70833333332</c:v>
                </c:pt>
                <c:pt idx="213">
                  <c:v>1888.79166666665</c:v>
                </c:pt>
                <c:pt idx="214">
                  <c:v>1888.87499999998</c:v>
                </c:pt>
                <c:pt idx="215">
                  <c:v>1888.95833333332</c:v>
                </c:pt>
                <c:pt idx="216">
                  <c:v>1889.04166666665</c:v>
                </c:pt>
                <c:pt idx="217">
                  <c:v>1889.12499999998</c:v>
                </c:pt>
                <c:pt idx="218">
                  <c:v>1889.20833333332</c:v>
                </c:pt>
                <c:pt idx="219">
                  <c:v>1889.29166666665</c:v>
                </c:pt>
                <c:pt idx="220">
                  <c:v>1889.37499999998</c:v>
                </c:pt>
                <c:pt idx="221">
                  <c:v>1889.45833333332</c:v>
                </c:pt>
                <c:pt idx="222">
                  <c:v>1889.54166666665</c:v>
                </c:pt>
                <c:pt idx="223">
                  <c:v>1889.62499999998</c:v>
                </c:pt>
                <c:pt idx="224">
                  <c:v>1889.70833333332</c:v>
                </c:pt>
                <c:pt idx="225">
                  <c:v>1889.79166666665</c:v>
                </c:pt>
                <c:pt idx="226">
                  <c:v>1889.87499999998</c:v>
                </c:pt>
                <c:pt idx="227">
                  <c:v>1889.95833333332</c:v>
                </c:pt>
                <c:pt idx="228">
                  <c:v>1890.04166666665</c:v>
                </c:pt>
                <c:pt idx="229">
                  <c:v>1890.12499999998</c:v>
                </c:pt>
                <c:pt idx="230">
                  <c:v>1890.20833333332</c:v>
                </c:pt>
                <c:pt idx="231">
                  <c:v>1890.29166666665</c:v>
                </c:pt>
                <c:pt idx="232">
                  <c:v>1890.37499999998</c:v>
                </c:pt>
                <c:pt idx="233">
                  <c:v>1890.45833333332</c:v>
                </c:pt>
                <c:pt idx="234">
                  <c:v>1890.54166666665</c:v>
                </c:pt>
                <c:pt idx="235">
                  <c:v>1890.62499999998</c:v>
                </c:pt>
                <c:pt idx="236">
                  <c:v>1890.70833333332</c:v>
                </c:pt>
                <c:pt idx="237">
                  <c:v>1890.79166666665</c:v>
                </c:pt>
                <c:pt idx="238">
                  <c:v>1890.87499999998</c:v>
                </c:pt>
                <c:pt idx="239">
                  <c:v>1890.95833333332</c:v>
                </c:pt>
                <c:pt idx="240">
                  <c:v>1891.04166666665</c:v>
                </c:pt>
                <c:pt idx="241">
                  <c:v>1891.12499999998</c:v>
                </c:pt>
                <c:pt idx="242">
                  <c:v>1891.20833333332</c:v>
                </c:pt>
                <c:pt idx="243">
                  <c:v>1891.29166666665</c:v>
                </c:pt>
                <c:pt idx="244">
                  <c:v>1891.37499999998</c:v>
                </c:pt>
                <c:pt idx="245">
                  <c:v>1891.45833333331</c:v>
                </c:pt>
                <c:pt idx="246">
                  <c:v>1891.54166666665</c:v>
                </c:pt>
                <c:pt idx="247">
                  <c:v>1891.62499999998</c:v>
                </c:pt>
                <c:pt idx="248">
                  <c:v>1891.70833333331</c:v>
                </c:pt>
                <c:pt idx="249">
                  <c:v>1891.79166666665</c:v>
                </c:pt>
                <c:pt idx="250">
                  <c:v>1891.87499999998</c:v>
                </c:pt>
                <c:pt idx="251">
                  <c:v>1891.95833333331</c:v>
                </c:pt>
                <c:pt idx="252">
                  <c:v>1892.04166666665</c:v>
                </c:pt>
                <c:pt idx="253">
                  <c:v>1892.12499999998</c:v>
                </c:pt>
                <c:pt idx="254">
                  <c:v>1892.20833333331</c:v>
                </c:pt>
                <c:pt idx="255">
                  <c:v>1892.29166666665</c:v>
                </c:pt>
                <c:pt idx="256">
                  <c:v>1892.37499999998</c:v>
                </c:pt>
                <c:pt idx="257">
                  <c:v>1892.45833333331</c:v>
                </c:pt>
                <c:pt idx="258">
                  <c:v>1892.54166666665</c:v>
                </c:pt>
                <c:pt idx="259">
                  <c:v>1892.62499999998</c:v>
                </c:pt>
                <c:pt idx="260">
                  <c:v>1892.70833333331</c:v>
                </c:pt>
                <c:pt idx="261">
                  <c:v>1892.79166666665</c:v>
                </c:pt>
                <c:pt idx="262">
                  <c:v>1892.87499999998</c:v>
                </c:pt>
                <c:pt idx="263">
                  <c:v>1892.95833333331</c:v>
                </c:pt>
                <c:pt idx="264">
                  <c:v>1893.04166666665</c:v>
                </c:pt>
                <c:pt idx="265">
                  <c:v>1893.12499999998</c:v>
                </c:pt>
                <c:pt idx="266">
                  <c:v>1893.20833333331</c:v>
                </c:pt>
                <c:pt idx="267">
                  <c:v>1893.29166666665</c:v>
                </c:pt>
                <c:pt idx="268">
                  <c:v>1893.37499999998</c:v>
                </c:pt>
                <c:pt idx="269">
                  <c:v>1893.45833333331</c:v>
                </c:pt>
                <c:pt idx="270">
                  <c:v>1893.54166666665</c:v>
                </c:pt>
                <c:pt idx="271">
                  <c:v>1893.62499999998</c:v>
                </c:pt>
                <c:pt idx="272">
                  <c:v>1893.70833333331</c:v>
                </c:pt>
                <c:pt idx="273">
                  <c:v>1893.79166666665</c:v>
                </c:pt>
                <c:pt idx="274">
                  <c:v>1893.87499999998</c:v>
                </c:pt>
                <c:pt idx="275">
                  <c:v>1893.95833333331</c:v>
                </c:pt>
                <c:pt idx="276">
                  <c:v>1894.04166666665</c:v>
                </c:pt>
                <c:pt idx="277">
                  <c:v>1894.12499999998</c:v>
                </c:pt>
                <c:pt idx="278">
                  <c:v>1894.20833333331</c:v>
                </c:pt>
                <c:pt idx="279">
                  <c:v>1894.29166666665</c:v>
                </c:pt>
                <c:pt idx="280">
                  <c:v>1894.37499999998</c:v>
                </c:pt>
                <c:pt idx="281">
                  <c:v>1894.45833333331</c:v>
                </c:pt>
                <c:pt idx="282">
                  <c:v>1894.54166666665</c:v>
                </c:pt>
                <c:pt idx="283">
                  <c:v>1894.62499999998</c:v>
                </c:pt>
                <c:pt idx="284">
                  <c:v>1894.70833333331</c:v>
                </c:pt>
                <c:pt idx="285">
                  <c:v>1894.79166666665</c:v>
                </c:pt>
                <c:pt idx="286">
                  <c:v>1894.87499999998</c:v>
                </c:pt>
                <c:pt idx="287">
                  <c:v>1894.95833333331</c:v>
                </c:pt>
                <c:pt idx="288">
                  <c:v>1895.04166666664</c:v>
                </c:pt>
                <c:pt idx="289">
                  <c:v>1895.12499999998</c:v>
                </c:pt>
                <c:pt idx="290">
                  <c:v>1895.20833333331</c:v>
                </c:pt>
                <c:pt idx="291">
                  <c:v>1895.29166666664</c:v>
                </c:pt>
                <c:pt idx="292">
                  <c:v>1895.37499999998</c:v>
                </c:pt>
                <c:pt idx="293">
                  <c:v>1895.45833333331</c:v>
                </c:pt>
                <c:pt idx="294">
                  <c:v>1895.54166666664</c:v>
                </c:pt>
                <c:pt idx="295">
                  <c:v>1895.62499999998</c:v>
                </c:pt>
                <c:pt idx="296">
                  <c:v>1895.70833333331</c:v>
                </c:pt>
                <c:pt idx="297">
                  <c:v>1895.79166666664</c:v>
                </c:pt>
                <c:pt idx="298">
                  <c:v>1895.87499999998</c:v>
                </c:pt>
                <c:pt idx="299">
                  <c:v>1895.95833333331</c:v>
                </c:pt>
                <c:pt idx="300">
                  <c:v>1896.04166666664</c:v>
                </c:pt>
                <c:pt idx="301">
                  <c:v>1896.12499999998</c:v>
                </c:pt>
                <c:pt idx="302">
                  <c:v>1896.20833333331</c:v>
                </c:pt>
                <c:pt idx="303">
                  <c:v>1896.29166666664</c:v>
                </c:pt>
                <c:pt idx="304">
                  <c:v>1896.37499999998</c:v>
                </c:pt>
                <c:pt idx="305">
                  <c:v>1896.45833333331</c:v>
                </c:pt>
                <c:pt idx="306">
                  <c:v>1896.54166666664</c:v>
                </c:pt>
                <c:pt idx="307">
                  <c:v>1896.62499999998</c:v>
                </c:pt>
                <c:pt idx="308">
                  <c:v>1896.70833333331</c:v>
                </c:pt>
                <c:pt idx="309">
                  <c:v>1896.79166666664</c:v>
                </c:pt>
                <c:pt idx="310">
                  <c:v>1896.87499999998</c:v>
                </c:pt>
                <c:pt idx="311">
                  <c:v>1896.95833333331</c:v>
                </c:pt>
                <c:pt idx="312">
                  <c:v>1897.04166666664</c:v>
                </c:pt>
                <c:pt idx="313">
                  <c:v>1897.12499999998</c:v>
                </c:pt>
                <c:pt idx="314">
                  <c:v>1897.20833333331</c:v>
                </c:pt>
                <c:pt idx="315">
                  <c:v>1897.29166666664</c:v>
                </c:pt>
                <c:pt idx="316">
                  <c:v>1897.37499999998</c:v>
                </c:pt>
                <c:pt idx="317">
                  <c:v>1897.45833333331</c:v>
                </c:pt>
                <c:pt idx="318">
                  <c:v>1897.54166666664</c:v>
                </c:pt>
                <c:pt idx="319">
                  <c:v>1897.62499999998</c:v>
                </c:pt>
                <c:pt idx="320">
                  <c:v>1897.70833333331</c:v>
                </c:pt>
                <c:pt idx="321">
                  <c:v>1897.79166666664</c:v>
                </c:pt>
                <c:pt idx="322">
                  <c:v>1897.87499999998</c:v>
                </c:pt>
                <c:pt idx="323">
                  <c:v>1897.95833333331</c:v>
                </c:pt>
                <c:pt idx="324">
                  <c:v>1898.04166666664</c:v>
                </c:pt>
                <c:pt idx="325">
                  <c:v>1898.12499999998</c:v>
                </c:pt>
                <c:pt idx="326">
                  <c:v>1898.20833333331</c:v>
                </c:pt>
                <c:pt idx="327">
                  <c:v>1898.29166666664</c:v>
                </c:pt>
                <c:pt idx="328">
                  <c:v>1898.37499999998</c:v>
                </c:pt>
                <c:pt idx="329">
                  <c:v>1898.45833333331</c:v>
                </c:pt>
                <c:pt idx="330">
                  <c:v>1898.54166666664</c:v>
                </c:pt>
                <c:pt idx="331">
                  <c:v>1898.62499999997</c:v>
                </c:pt>
                <c:pt idx="332">
                  <c:v>1898.70833333331</c:v>
                </c:pt>
                <c:pt idx="333">
                  <c:v>1898.79166666664</c:v>
                </c:pt>
                <c:pt idx="334">
                  <c:v>1898.87499999997</c:v>
                </c:pt>
                <c:pt idx="335">
                  <c:v>1898.95833333331</c:v>
                </c:pt>
                <c:pt idx="336">
                  <c:v>1899.04166666664</c:v>
                </c:pt>
                <c:pt idx="337">
                  <c:v>1899.12499999997</c:v>
                </c:pt>
                <c:pt idx="338">
                  <c:v>1899.20833333331</c:v>
                </c:pt>
                <c:pt idx="339">
                  <c:v>1899.29166666664</c:v>
                </c:pt>
                <c:pt idx="340">
                  <c:v>1899.37499999997</c:v>
                </c:pt>
                <c:pt idx="341">
                  <c:v>1899.45833333331</c:v>
                </c:pt>
                <c:pt idx="342">
                  <c:v>1899.54166666664</c:v>
                </c:pt>
                <c:pt idx="343">
                  <c:v>1899.62499999997</c:v>
                </c:pt>
                <c:pt idx="344">
                  <c:v>1899.70833333331</c:v>
                </c:pt>
                <c:pt idx="345">
                  <c:v>1899.79166666664</c:v>
                </c:pt>
                <c:pt idx="346">
                  <c:v>1899.87499999997</c:v>
                </c:pt>
                <c:pt idx="347">
                  <c:v>1899.95833333331</c:v>
                </c:pt>
                <c:pt idx="348">
                  <c:v>1900.04166666664</c:v>
                </c:pt>
                <c:pt idx="349">
                  <c:v>1900.12499999997</c:v>
                </c:pt>
                <c:pt idx="350">
                  <c:v>1900.20833333331</c:v>
                </c:pt>
                <c:pt idx="351">
                  <c:v>1900.29166666664</c:v>
                </c:pt>
                <c:pt idx="352">
                  <c:v>1900.37499999997</c:v>
                </c:pt>
                <c:pt idx="353">
                  <c:v>1900.45833333331</c:v>
                </c:pt>
                <c:pt idx="354">
                  <c:v>1900.54166666664</c:v>
                </c:pt>
                <c:pt idx="355">
                  <c:v>1900.62499999997</c:v>
                </c:pt>
                <c:pt idx="356">
                  <c:v>1900.70833333331</c:v>
                </c:pt>
                <c:pt idx="357">
                  <c:v>1900.79166666664</c:v>
                </c:pt>
                <c:pt idx="358">
                  <c:v>1900.87499999997</c:v>
                </c:pt>
                <c:pt idx="359">
                  <c:v>1900.95833333331</c:v>
                </c:pt>
                <c:pt idx="360">
                  <c:v>1901.04166666664</c:v>
                </c:pt>
                <c:pt idx="361">
                  <c:v>1901.12499999997</c:v>
                </c:pt>
                <c:pt idx="362">
                  <c:v>1901.20833333331</c:v>
                </c:pt>
                <c:pt idx="363">
                  <c:v>1901.29166666664</c:v>
                </c:pt>
                <c:pt idx="364">
                  <c:v>1901.37499999997</c:v>
                </c:pt>
                <c:pt idx="365">
                  <c:v>1901.45833333331</c:v>
                </c:pt>
                <c:pt idx="366">
                  <c:v>1901.54166666664</c:v>
                </c:pt>
                <c:pt idx="367">
                  <c:v>1901.62499999997</c:v>
                </c:pt>
                <c:pt idx="368">
                  <c:v>1901.70833333331</c:v>
                </c:pt>
                <c:pt idx="369">
                  <c:v>1901.79166666664</c:v>
                </c:pt>
                <c:pt idx="370">
                  <c:v>1901.87499999997</c:v>
                </c:pt>
                <c:pt idx="371">
                  <c:v>1901.95833333331</c:v>
                </c:pt>
                <c:pt idx="372">
                  <c:v>1902.04166666664</c:v>
                </c:pt>
                <c:pt idx="373">
                  <c:v>1902.12499999997</c:v>
                </c:pt>
                <c:pt idx="374">
                  <c:v>1902.20833333331</c:v>
                </c:pt>
                <c:pt idx="375">
                  <c:v>1902.29166666664</c:v>
                </c:pt>
                <c:pt idx="376">
                  <c:v>1902.37499999997</c:v>
                </c:pt>
                <c:pt idx="377">
                  <c:v>1902.4583333333</c:v>
                </c:pt>
                <c:pt idx="378">
                  <c:v>1902.54166666664</c:v>
                </c:pt>
                <c:pt idx="379">
                  <c:v>1902.62499999997</c:v>
                </c:pt>
                <c:pt idx="380">
                  <c:v>1902.7083333333</c:v>
                </c:pt>
                <c:pt idx="381">
                  <c:v>1902.79166666664</c:v>
                </c:pt>
                <c:pt idx="382">
                  <c:v>1902.87499999997</c:v>
                </c:pt>
                <c:pt idx="383">
                  <c:v>1902.9583333333</c:v>
                </c:pt>
                <c:pt idx="384">
                  <c:v>1903.04166666664</c:v>
                </c:pt>
                <c:pt idx="385">
                  <c:v>1903.12499999997</c:v>
                </c:pt>
                <c:pt idx="386">
                  <c:v>1903.2083333333</c:v>
                </c:pt>
                <c:pt idx="387">
                  <c:v>1903.29166666664</c:v>
                </c:pt>
                <c:pt idx="388">
                  <c:v>1903.37499999997</c:v>
                </c:pt>
                <c:pt idx="389">
                  <c:v>1903.4583333333</c:v>
                </c:pt>
                <c:pt idx="390">
                  <c:v>1903.54166666664</c:v>
                </c:pt>
                <c:pt idx="391">
                  <c:v>1903.62499999997</c:v>
                </c:pt>
                <c:pt idx="392">
                  <c:v>1903.7083333333</c:v>
                </c:pt>
                <c:pt idx="393">
                  <c:v>1903.79166666664</c:v>
                </c:pt>
                <c:pt idx="394">
                  <c:v>1903.87499999997</c:v>
                </c:pt>
                <c:pt idx="395">
                  <c:v>1903.9583333333</c:v>
                </c:pt>
                <c:pt idx="396">
                  <c:v>1904.04166666664</c:v>
                </c:pt>
                <c:pt idx="397">
                  <c:v>1904.12499999997</c:v>
                </c:pt>
                <c:pt idx="398">
                  <c:v>1904.2083333333</c:v>
                </c:pt>
                <c:pt idx="399">
                  <c:v>1904.29166666664</c:v>
                </c:pt>
                <c:pt idx="400">
                  <c:v>1904.37499999997</c:v>
                </c:pt>
                <c:pt idx="401">
                  <c:v>1904.4583333333</c:v>
                </c:pt>
                <c:pt idx="402">
                  <c:v>1904.54166666664</c:v>
                </c:pt>
                <c:pt idx="403">
                  <c:v>1904.62499999997</c:v>
                </c:pt>
                <c:pt idx="404">
                  <c:v>1904.7083333333</c:v>
                </c:pt>
                <c:pt idx="405">
                  <c:v>1904.79166666664</c:v>
                </c:pt>
                <c:pt idx="406">
                  <c:v>1904.87499999997</c:v>
                </c:pt>
                <c:pt idx="407">
                  <c:v>1904.9583333333</c:v>
                </c:pt>
                <c:pt idx="408">
                  <c:v>1905.04166666664</c:v>
                </c:pt>
                <c:pt idx="409">
                  <c:v>1905.12499999997</c:v>
                </c:pt>
                <c:pt idx="410">
                  <c:v>1905.2083333333</c:v>
                </c:pt>
                <c:pt idx="411">
                  <c:v>1905.29166666664</c:v>
                </c:pt>
                <c:pt idx="412">
                  <c:v>1905.37499999997</c:v>
                </c:pt>
                <c:pt idx="413">
                  <c:v>1905.4583333333</c:v>
                </c:pt>
                <c:pt idx="414">
                  <c:v>1905.54166666664</c:v>
                </c:pt>
                <c:pt idx="415">
                  <c:v>1905.62499999997</c:v>
                </c:pt>
                <c:pt idx="416">
                  <c:v>1905.7083333333</c:v>
                </c:pt>
                <c:pt idx="417">
                  <c:v>1905.79166666664</c:v>
                </c:pt>
                <c:pt idx="418">
                  <c:v>1905.87499999997</c:v>
                </c:pt>
                <c:pt idx="419">
                  <c:v>1905.9583333333</c:v>
                </c:pt>
                <c:pt idx="420">
                  <c:v>1906.04166666663</c:v>
                </c:pt>
                <c:pt idx="421">
                  <c:v>1906.12499999997</c:v>
                </c:pt>
                <c:pt idx="422">
                  <c:v>1906.2083333333</c:v>
                </c:pt>
                <c:pt idx="423">
                  <c:v>1906.29166666663</c:v>
                </c:pt>
                <c:pt idx="424">
                  <c:v>1906.37499999997</c:v>
                </c:pt>
                <c:pt idx="425">
                  <c:v>1906.4583333333</c:v>
                </c:pt>
                <c:pt idx="426">
                  <c:v>1906.54166666663</c:v>
                </c:pt>
                <c:pt idx="427">
                  <c:v>1906.62499999997</c:v>
                </c:pt>
                <c:pt idx="428">
                  <c:v>1906.7083333333</c:v>
                </c:pt>
                <c:pt idx="429">
                  <c:v>1906.79166666663</c:v>
                </c:pt>
                <c:pt idx="430">
                  <c:v>1906.87499999997</c:v>
                </c:pt>
                <c:pt idx="431">
                  <c:v>1906.9583333333</c:v>
                </c:pt>
                <c:pt idx="432">
                  <c:v>1907.04166666663</c:v>
                </c:pt>
                <c:pt idx="433">
                  <c:v>1907.12499999997</c:v>
                </c:pt>
                <c:pt idx="434">
                  <c:v>1907.2083333333</c:v>
                </c:pt>
                <c:pt idx="435">
                  <c:v>1907.29166666663</c:v>
                </c:pt>
                <c:pt idx="436">
                  <c:v>1907.37499999997</c:v>
                </c:pt>
                <c:pt idx="437">
                  <c:v>1907.4583333333</c:v>
                </c:pt>
                <c:pt idx="438">
                  <c:v>1907.54166666663</c:v>
                </c:pt>
                <c:pt idx="439">
                  <c:v>1907.62499999997</c:v>
                </c:pt>
                <c:pt idx="440">
                  <c:v>1907.7083333333</c:v>
                </c:pt>
                <c:pt idx="441">
                  <c:v>1907.79166666663</c:v>
                </c:pt>
                <c:pt idx="442">
                  <c:v>1907.87499999997</c:v>
                </c:pt>
                <c:pt idx="443">
                  <c:v>1907.9583333333</c:v>
                </c:pt>
                <c:pt idx="444">
                  <c:v>1908.04166666663</c:v>
                </c:pt>
                <c:pt idx="445">
                  <c:v>1908.12499999997</c:v>
                </c:pt>
                <c:pt idx="446">
                  <c:v>1908.2083333333</c:v>
                </c:pt>
                <c:pt idx="447">
                  <c:v>1908.29166666663</c:v>
                </c:pt>
                <c:pt idx="448">
                  <c:v>1908.37499999997</c:v>
                </c:pt>
                <c:pt idx="449">
                  <c:v>1908.4583333333</c:v>
                </c:pt>
                <c:pt idx="450">
                  <c:v>1908.54166666663</c:v>
                </c:pt>
                <c:pt idx="451">
                  <c:v>1908.62499999997</c:v>
                </c:pt>
                <c:pt idx="452">
                  <c:v>1908.7083333333</c:v>
                </c:pt>
                <c:pt idx="453">
                  <c:v>1908.79166666663</c:v>
                </c:pt>
                <c:pt idx="454">
                  <c:v>1908.87499999997</c:v>
                </c:pt>
                <c:pt idx="455">
                  <c:v>1908.9583333333</c:v>
                </c:pt>
                <c:pt idx="456">
                  <c:v>1909.04166666663</c:v>
                </c:pt>
                <c:pt idx="457">
                  <c:v>1909.12499999997</c:v>
                </c:pt>
                <c:pt idx="458">
                  <c:v>1909.2083333333</c:v>
                </c:pt>
                <c:pt idx="459">
                  <c:v>1909.29166666663</c:v>
                </c:pt>
                <c:pt idx="460">
                  <c:v>1909.37499999997</c:v>
                </c:pt>
                <c:pt idx="461">
                  <c:v>1909.4583333333</c:v>
                </c:pt>
                <c:pt idx="462">
                  <c:v>1909.54166666663</c:v>
                </c:pt>
                <c:pt idx="463">
                  <c:v>1909.62499999996</c:v>
                </c:pt>
                <c:pt idx="464">
                  <c:v>1909.7083333333</c:v>
                </c:pt>
                <c:pt idx="465">
                  <c:v>1909.79166666663</c:v>
                </c:pt>
                <c:pt idx="466">
                  <c:v>1909.87499999996</c:v>
                </c:pt>
                <c:pt idx="467">
                  <c:v>1909.9583333333</c:v>
                </c:pt>
                <c:pt idx="468">
                  <c:v>1910.04166666663</c:v>
                </c:pt>
                <c:pt idx="469">
                  <c:v>1910.12499999996</c:v>
                </c:pt>
                <c:pt idx="470">
                  <c:v>1910.2083333333</c:v>
                </c:pt>
                <c:pt idx="471">
                  <c:v>1910.29166666663</c:v>
                </c:pt>
                <c:pt idx="472">
                  <c:v>1910.37499999996</c:v>
                </c:pt>
                <c:pt idx="473">
                  <c:v>1910.4583333333</c:v>
                </c:pt>
                <c:pt idx="474">
                  <c:v>1910.54166666663</c:v>
                </c:pt>
                <c:pt idx="475">
                  <c:v>1910.62499999996</c:v>
                </c:pt>
                <c:pt idx="476">
                  <c:v>1910.7083333333</c:v>
                </c:pt>
                <c:pt idx="477">
                  <c:v>1910.79166666663</c:v>
                </c:pt>
                <c:pt idx="478">
                  <c:v>1910.87499999996</c:v>
                </c:pt>
                <c:pt idx="479">
                  <c:v>1910.9583333333</c:v>
                </c:pt>
                <c:pt idx="480">
                  <c:v>1911.04166666663</c:v>
                </c:pt>
                <c:pt idx="481">
                  <c:v>1911.12499999996</c:v>
                </c:pt>
                <c:pt idx="482">
                  <c:v>1911.2083333333</c:v>
                </c:pt>
                <c:pt idx="483">
                  <c:v>1911.29166666663</c:v>
                </c:pt>
                <c:pt idx="484">
                  <c:v>1911.37499999996</c:v>
                </c:pt>
                <c:pt idx="485">
                  <c:v>1911.4583333333</c:v>
                </c:pt>
                <c:pt idx="486">
                  <c:v>1911.54166666663</c:v>
                </c:pt>
                <c:pt idx="487">
                  <c:v>1911.62499999996</c:v>
                </c:pt>
                <c:pt idx="488">
                  <c:v>1911.7083333333</c:v>
                </c:pt>
                <c:pt idx="489">
                  <c:v>1911.79166666663</c:v>
                </c:pt>
                <c:pt idx="490">
                  <c:v>1911.87499999996</c:v>
                </c:pt>
                <c:pt idx="491">
                  <c:v>1911.9583333333</c:v>
                </c:pt>
                <c:pt idx="492">
                  <c:v>1912.04166666663</c:v>
                </c:pt>
                <c:pt idx="493">
                  <c:v>1912.12499999996</c:v>
                </c:pt>
                <c:pt idx="494">
                  <c:v>1912.2083333333</c:v>
                </c:pt>
                <c:pt idx="495">
                  <c:v>1912.29166666663</c:v>
                </c:pt>
                <c:pt idx="496">
                  <c:v>1912.37499999996</c:v>
                </c:pt>
                <c:pt idx="497">
                  <c:v>1912.4583333333</c:v>
                </c:pt>
                <c:pt idx="498">
                  <c:v>1912.54166666663</c:v>
                </c:pt>
                <c:pt idx="499">
                  <c:v>1912.62499999996</c:v>
                </c:pt>
                <c:pt idx="500">
                  <c:v>1912.7083333333</c:v>
                </c:pt>
                <c:pt idx="501">
                  <c:v>1912.79166666663</c:v>
                </c:pt>
                <c:pt idx="502">
                  <c:v>1912.87499999996</c:v>
                </c:pt>
                <c:pt idx="503">
                  <c:v>1912.9583333333</c:v>
                </c:pt>
                <c:pt idx="504">
                  <c:v>1913.04166666663</c:v>
                </c:pt>
                <c:pt idx="505">
                  <c:v>1913.12499999996</c:v>
                </c:pt>
                <c:pt idx="506">
                  <c:v>1913.2083333333</c:v>
                </c:pt>
                <c:pt idx="507">
                  <c:v>1913.29166666663</c:v>
                </c:pt>
                <c:pt idx="508">
                  <c:v>1913.37499999996</c:v>
                </c:pt>
                <c:pt idx="509">
                  <c:v>1913.45833333329</c:v>
                </c:pt>
                <c:pt idx="510">
                  <c:v>1913.54166666663</c:v>
                </c:pt>
                <c:pt idx="511">
                  <c:v>1913.62499999996</c:v>
                </c:pt>
                <c:pt idx="512">
                  <c:v>1913.70833333329</c:v>
                </c:pt>
                <c:pt idx="513">
                  <c:v>1913.79166666663</c:v>
                </c:pt>
                <c:pt idx="514">
                  <c:v>1913.87499999996</c:v>
                </c:pt>
                <c:pt idx="515">
                  <c:v>1913.95833333329</c:v>
                </c:pt>
                <c:pt idx="516">
                  <c:v>1914.04166666663</c:v>
                </c:pt>
                <c:pt idx="517">
                  <c:v>1914.12499999996</c:v>
                </c:pt>
                <c:pt idx="518">
                  <c:v>1914.20833333329</c:v>
                </c:pt>
                <c:pt idx="519">
                  <c:v>1914.29166666663</c:v>
                </c:pt>
                <c:pt idx="520">
                  <c:v>1914.37499999996</c:v>
                </c:pt>
                <c:pt idx="521">
                  <c:v>1914.45833333329</c:v>
                </c:pt>
                <c:pt idx="522">
                  <c:v>1914.54166666663</c:v>
                </c:pt>
                <c:pt idx="523">
                  <c:v>1914.62499999996</c:v>
                </c:pt>
                <c:pt idx="524">
                  <c:v>1914.70833333329</c:v>
                </c:pt>
                <c:pt idx="525">
                  <c:v>1914.79166666663</c:v>
                </c:pt>
                <c:pt idx="526">
                  <c:v>1914.87499999996</c:v>
                </c:pt>
                <c:pt idx="527">
                  <c:v>1914.95833333329</c:v>
                </c:pt>
                <c:pt idx="528">
                  <c:v>1915.04166666663</c:v>
                </c:pt>
                <c:pt idx="529">
                  <c:v>1915.12499999996</c:v>
                </c:pt>
                <c:pt idx="530">
                  <c:v>1915.20833333329</c:v>
                </c:pt>
                <c:pt idx="531">
                  <c:v>1915.29166666663</c:v>
                </c:pt>
                <c:pt idx="532">
                  <c:v>1915.37499999996</c:v>
                </c:pt>
                <c:pt idx="533">
                  <c:v>1915.45833333329</c:v>
                </c:pt>
                <c:pt idx="534">
                  <c:v>1915.54166666663</c:v>
                </c:pt>
                <c:pt idx="535">
                  <c:v>1915.62499999996</c:v>
                </c:pt>
                <c:pt idx="536">
                  <c:v>1915.70833333329</c:v>
                </c:pt>
                <c:pt idx="537">
                  <c:v>1915.79166666663</c:v>
                </c:pt>
                <c:pt idx="538">
                  <c:v>1915.87499999996</c:v>
                </c:pt>
                <c:pt idx="539">
                  <c:v>1915.95833333329</c:v>
                </c:pt>
                <c:pt idx="540">
                  <c:v>1916.04166666663</c:v>
                </c:pt>
                <c:pt idx="541">
                  <c:v>1916.12499999996</c:v>
                </c:pt>
                <c:pt idx="542">
                  <c:v>1916.20833333329</c:v>
                </c:pt>
                <c:pt idx="543">
                  <c:v>1916.29166666663</c:v>
                </c:pt>
                <c:pt idx="544">
                  <c:v>1916.37499999996</c:v>
                </c:pt>
                <c:pt idx="545">
                  <c:v>1916.45833333329</c:v>
                </c:pt>
                <c:pt idx="546">
                  <c:v>1916.54166666663</c:v>
                </c:pt>
                <c:pt idx="547">
                  <c:v>1916.62499999996</c:v>
                </c:pt>
                <c:pt idx="548">
                  <c:v>1916.70833333329</c:v>
                </c:pt>
                <c:pt idx="549">
                  <c:v>1916.79166666663</c:v>
                </c:pt>
                <c:pt idx="550">
                  <c:v>1916.87499999996</c:v>
                </c:pt>
                <c:pt idx="551">
                  <c:v>1916.95833333329</c:v>
                </c:pt>
                <c:pt idx="552">
                  <c:v>1917.04166666662</c:v>
                </c:pt>
                <c:pt idx="553">
                  <c:v>1917.12499999996</c:v>
                </c:pt>
                <c:pt idx="554">
                  <c:v>1917.20833333329</c:v>
                </c:pt>
                <c:pt idx="555">
                  <c:v>1917.29166666662</c:v>
                </c:pt>
                <c:pt idx="556">
                  <c:v>1917.37499999996</c:v>
                </c:pt>
                <c:pt idx="557">
                  <c:v>1917.45833333329</c:v>
                </c:pt>
                <c:pt idx="558">
                  <c:v>1917.54166666662</c:v>
                </c:pt>
                <c:pt idx="559">
                  <c:v>1917.62499999996</c:v>
                </c:pt>
                <c:pt idx="560">
                  <c:v>1917.70833333329</c:v>
                </c:pt>
                <c:pt idx="561">
                  <c:v>1917.79166666662</c:v>
                </c:pt>
                <c:pt idx="562">
                  <c:v>1917.87499999996</c:v>
                </c:pt>
                <c:pt idx="563">
                  <c:v>1917.95833333329</c:v>
                </c:pt>
                <c:pt idx="564">
                  <c:v>1918.04166666662</c:v>
                </c:pt>
                <c:pt idx="565">
                  <c:v>1918.12499999996</c:v>
                </c:pt>
                <c:pt idx="566">
                  <c:v>1918.20833333329</c:v>
                </c:pt>
                <c:pt idx="567">
                  <c:v>1918.29166666662</c:v>
                </c:pt>
                <c:pt idx="568">
                  <c:v>1918.37499999996</c:v>
                </c:pt>
                <c:pt idx="569">
                  <c:v>1918.45833333329</c:v>
                </c:pt>
                <c:pt idx="570">
                  <c:v>1918.54166666662</c:v>
                </c:pt>
                <c:pt idx="571">
                  <c:v>1918.62499999996</c:v>
                </c:pt>
                <c:pt idx="572">
                  <c:v>1918.70833333329</c:v>
                </c:pt>
                <c:pt idx="573">
                  <c:v>1918.79166666662</c:v>
                </c:pt>
                <c:pt idx="574">
                  <c:v>1918.87499999996</c:v>
                </c:pt>
                <c:pt idx="575">
                  <c:v>1918.95833333329</c:v>
                </c:pt>
                <c:pt idx="576">
                  <c:v>1919.04166666662</c:v>
                </c:pt>
                <c:pt idx="577">
                  <c:v>1919.12499999996</c:v>
                </c:pt>
                <c:pt idx="578">
                  <c:v>1919.20833333329</c:v>
                </c:pt>
                <c:pt idx="579">
                  <c:v>1919.29166666662</c:v>
                </c:pt>
                <c:pt idx="580">
                  <c:v>1919.37499999996</c:v>
                </c:pt>
                <c:pt idx="581">
                  <c:v>1919.45833333329</c:v>
                </c:pt>
                <c:pt idx="582">
                  <c:v>1919.54166666662</c:v>
                </c:pt>
                <c:pt idx="583">
                  <c:v>1919.62499999996</c:v>
                </c:pt>
                <c:pt idx="584">
                  <c:v>1919.70833333329</c:v>
                </c:pt>
                <c:pt idx="585">
                  <c:v>1919.79166666662</c:v>
                </c:pt>
                <c:pt idx="586">
                  <c:v>1919.87499999996</c:v>
                </c:pt>
                <c:pt idx="587">
                  <c:v>1919.95833333329</c:v>
                </c:pt>
                <c:pt idx="588">
                  <c:v>1920.04166666662</c:v>
                </c:pt>
                <c:pt idx="589">
                  <c:v>1920.12499999996</c:v>
                </c:pt>
                <c:pt idx="590">
                  <c:v>1920.20833333329</c:v>
                </c:pt>
                <c:pt idx="591">
                  <c:v>1920.29166666662</c:v>
                </c:pt>
                <c:pt idx="592">
                  <c:v>1920.37499999996</c:v>
                </c:pt>
                <c:pt idx="593">
                  <c:v>1920.45833333329</c:v>
                </c:pt>
                <c:pt idx="594">
                  <c:v>1920.54166666662</c:v>
                </c:pt>
                <c:pt idx="595">
                  <c:v>1920.62499999995</c:v>
                </c:pt>
                <c:pt idx="596">
                  <c:v>1920.70833333329</c:v>
                </c:pt>
                <c:pt idx="597">
                  <c:v>1920.79166666662</c:v>
                </c:pt>
                <c:pt idx="598">
                  <c:v>1920.87499999995</c:v>
                </c:pt>
                <c:pt idx="599">
                  <c:v>1920.95833333329</c:v>
                </c:pt>
                <c:pt idx="600">
                  <c:v>1921.04166666662</c:v>
                </c:pt>
                <c:pt idx="601">
                  <c:v>1921.12499999995</c:v>
                </c:pt>
                <c:pt idx="602">
                  <c:v>1921.20833333329</c:v>
                </c:pt>
                <c:pt idx="603">
                  <c:v>1921.29166666662</c:v>
                </c:pt>
                <c:pt idx="604">
                  <c:v>1921.37499999995</c:v>
                </c:pt>
                <c:pt idx="605">
                  <c:v>1921.45833333329</c:v>
                </c:pt>
                <c:pt idx="606">
                  <c:v>1921.54166666662</c:v>
                </c:pt>
                <c:pt idx="607">
                  <c:v>1921.62499999995</c:v>
                </c:pt>
                <c:pt idx="608">
                  <c:v>1921.70833333329</c:v>
                </c:pt>
                <c:pt idx="609">
                  <c:v>1921.79166666662</c:v>
                </c:pt>
                <c:pt idx="610">
                  <c:v>1921.87499999995</c:v>
                </c:pt>
                <c:pt idx="611">
                  <c:v>1921.95833333329</c:v>
                </c:pt>
                <c:pt idx="612">
                  <c:v>1922.04166666662</c:v>
                </c:pt>
                <c:pt idx="613">
                  <c:v>1922.12499999995</c:v>
                </c:pt>
                <c:pt idx="614">
                  <c:v>1922.20833333329</c:v>
                </c:pt>
                <c:pt idx="615">
                  <c:v>1922.29166666662</c:v>
                </c:pt>
                <c:pt idx="616">
                  <c:v>1922.37499999995</c:v>
                </c:pt>
                <c:pt idx="617">
                  <c:v>1922.45833333329</c:v>
                </c:pt>
                <c:pt idx="618">
                  <c:v>1922.54166666662</c:v>
                </c:pt>
                <c:pt idx="619">
                  <c:v>1922.62499999995</c:v>
                </c:pt>
                <c:pt idx="620">
                  <c:v>1922.70833333329</c:v>
                </c:pt>
                <c:pt idx="621">
                  <c:v>1922.79166666662</c:v>
                </c:pt>
                <c:pt idx="622">
                  <c:v>1922.87499999995</c:v>
                </c:pt>
                <c:pt idx="623">
                  <c:v>1922.95833333329</c:v>
                </c:pt>
                <c:pt idx="624">
                  <c:v>1923.04166666662</c:v>
                </c:pt>
                <c:pt idx="625">
                  <c:v>1923.12499999995</c:v>
                </c:pt>
                <c:pt idx="626">
                  <c:v>1923.20833333329</c:v>
                </c:pt>
                <c:pt idx="627">
                  <c:v>1923.29166666662</c:v>
                </c:pt>
                <c:pt idx="628">
                  <c:v>1923.37499999995</c:v>
                </c:pt>
                <c:pt idx="629">
                  <c:v>1923.45833333329</c:v>
                </c:pt>
                <c:pt idx="630">
                  <c:v>1923.54166666662</c:v>
                </c:pt>
                <c:pt idx="631">
                  <c:v>1923.62499999995</c:v>
                </c:pt>
                <c:pt idx="632">
                  <c:v>1923.70833333329</c:v>
                </c:pt>
                <c:pt idx="633">
                  <c:v>1923.79166666662</c:v>
                </c:pt>
                <c:pt idx="634">
                  <c:v>1923.87499999995</c:v>
                </c:pt>
                <c:pt idx="635">
                  <c:v>1923.95833333329</c:v>
                </c:pt>
                <c:pt idx="636">
                  <c:v>1924.04166666662</c:v>
                </c:pt>
                <c:pt idx="637">
                  <c:v>1924.12499999995</c:v>
                </c:pt>
                <c:pt idx="638">
                  <c:v>1924.20833333329</c:v>
                </c:pt>
                <c:pt idx="639">
                  <c:v>1924.29166666662</c:v>
                </c:pt>
                <c:pt idx="640">
                  <c:v>1924.37499999995</c:v>
                </c:pt>
                <c:pt idx="641">
                  <c:v>1924.45833333328</c:v>
                </c:pt>
                <c:pt idx="642">
                  <c:v>1924.54166666662</c:v>
                </c:pt>
                <c:pt idx="643">
                  <c:v>1924.62499999995</c:v>
                </c:pt>
                <c:pt idx="644">
                  <c:v>1924.70833333328</c:v>
                </c:pt>
                <c:pt idx="645">
                  <c:v>1924.79166666662</c:v>
                </c:pt>
                <c:pt idx="646">
                  <c:v>1924.87499999995</c:v>
                </c:pt>
                <c:pt idx="647">
                  <c:v>1924.95833333328</c:v>
                </c:pt>
                <c:pt idx="648">
                  <c:v>1925.04166666662</c:v>
                </c:pt>
                <c:pt idx="649">
                  <c:v>1925.12499999995</c:v>
                </c:pt>
                <c:pt idx="650">
                  <c:v>1925.20833333328</c:v>
                </c:pt>
                <c:pt idx="651">
                  <c:v>1925.29166666662</c:v>
                </c:pt>
                <c:pt idx="652">
                  <c:v>1925.37499999995</c:v>
                </c:pt>
                <c:pt idx="653">
                  <c:v>1925.45833333328</c:v>
                </c:pt>
                <c:pt idx="654">
                  <c:v>1925.54166666662</c:v>
                </c:pt>
                <c:pt idx="655">
                  <c:v>1925.62499999995</c:v>
                </c:pt>
                <c:pt idx="656">
                  <c:v>1925.70833333328</c:v>
                </c:pt>
                <c:pt idx="657">
                  <c:v>1925.79166666662</c:v>
                </c:pt>
                <c:pt idx="658">
                  <c:v>1925.87499999995</c:v>
                </c:pt>
                <c:pt idx="659">
                  <c:v>1925.95833333328</c:v>
                </c:pt>
                <c:pt idx="660">
                  <c:v>1926.04166666662</c:v>
                </c:pt>
                <c:pt idx="661">
                  <c:v>1926.12499999995</c:v>
                </c:pt>
                <c:pt idx="662">
                  <c:v>1926.20833333328</c:v>
                </c:pt>
                <c:pt idx="663">
                  <c:v>1926.29166666662</c:v>
                </c:pt>
                <c:pt idx="664">
                  <c:v>1926.37499999995</c:v>
                </c:pt>
                <c:pt idx="665">
                  <c:v>1926.45833333328</c:v>
                </c:pt>
                <c:pt idx="666">
                  <c:v>1926.54166666662</c:v>
                </c:pt>
                <c:pt idx="667">
                  <c:v>1926.62499999995</c:v>
                </c:pt>
                <c:pt idx="668">
                  <c:v>1926.70833333328</c:v>
                </c:pt>
                <c:pt idx="669">
                  <c:v>1926.79166666662</c:v>
                </c:pt>
                <c:pt idx="670">
                  <c:v>1926.87499999995</c:v>
                </c:pt>
                <c:pt idx="671">
                  <c:v>1926.95833333328</c:v>
                </c:pt>
                <c:pt idx="672">
                  <c:v>1927.04166666662</c:v>
                </c:pt>
                <c:pt idx="673">
                  <c:v>1927.12499999995</c:v>
                </c:pt>
                <c:pt idx="674">
                  <c:v>1927.20833333328</c:v>
                </c:pt>
                <c:pt idx="675">
                  <c:v>1927.29166666662</c:v>
                </c:pt>
                <c:pt idx="676">
                  <c:v>1927.37499999995</c:v>
                </c:pt>
                <c:pt idx="677">
                  <c:v>1927.45833333328</c:v>
                </c:pt>
                <c:pt idx="678">
                  <c:v>1927.54166666662</c:v>
                </c:pt>
                <c:pt idx="679">
                  <c:v>1927.62499999995</c:v>
                </c:pt>
                <c:pt idx="680">
                  <c:v>1927.70833333328</c:v>
                </c:pt>
                <c:pt idx="681">
                  <c:v>1927.79166666662</c:v>
                </c:pt>
                <c:pt idx="682">
                  <c:v>1927.87499999995</c:v>
                </c:pt>
                <c:pt idx="683">
                  <c:v>1927.95833333328</c:v>
                </c:pt>
                <c:pt idx="684">
                  <c:v>1928.04166666661</c:v>
                </c:pt>
                <c:pt idx="685">
                  <c:v>1928.12499999995</c:v>
                </c:pt>
                <c:pt idx="686">
                  <c:v>1928.20833333328</c:v>
                </c:pt>
                <c:pt idx="687">
                  <c:v>1928.29166666661</c:v>
                </c:pt>
                <c:pt idx="688">
                  <c:v>1928.37499999995</c:v>
                </c:pt>
                <c:pt idx="689">
                  <c:v>1928.45833333328</c:v>
                </c:pt>
                <c:pt idx="690">
                  <c:v>1928.54166666661</c:v>
                </c:pt>
                <c:pt idx="691">
                  <c:v>1928.62499999995</c:v>
                </c:pt>
                <c:pt idx="692">
                  <c:v>1928.70833333328</c:v>
                </c:pt>
                <c:pt idx="693">
                  <c:v>1928.79166666661</c:v>
                </c:pt>
                <c:pt idx="694">
                  <c:v>1928.87499999995</c:v>
                </c:pt>
                <c:pt idx="695">
                  <c:v>1928.95833333328</c:v>
                </c:pt>
                <c:pt idx="696">
                  <c:v>1929.04166666661</c:v>
                </c:pt>
                <c:pt idx="697">
                  <c:v>1929.12499999995</c:v>
                </c:pt>
                <c:pt idx="698">
                  <c:v>1929.20833333328</c:v>
                </c:pt>
                <c:pt idx="699">
                  <c:v>1929.29166666661</c:v>
                </c:pt>
                <c:pt idx="700">
                  <c:v>1929.37499999995</c:v>
                </c:pt>
                <c:pt idx="701">
                  <c:v>1929.45833333328</c:v>
                </c:pt>
                <c:pt idx="702">
                  <c:v>1929.54166666661</c:v>
                </c:pt>
                <c:pt idx="703">
                  <c:v>1929.62499999995</c:v>
                </c:pt>
                <c:pt idx="704">
                  <c:v>1929.70833333328</c:v>
                </c:pt>
                <c:pt idx="705">
                  <c:v>1929.79166666661</c:v>
                </c:pt>
                <c:pt idx="706">
                  <c:v>1929.87499999995</c:v>
                </c:pt>
                <c:pt idx="707">
                  <c:v>1929.95833333328</c:v>
                </c:pt>
                <c:pt idx="708">
                  <c:v>1930.04166666661</c:v>
                </c:pt>
                <c:pt idx="709">
                  <c:v>1930.12499999995</c:v>
                </c:pt>
                <c:pt idx="710">
                  <c:v>1930.20833333328</c:v>
                </c:pt>
                <c:pt idx="711">
                  <c:v>1930.29166666661</c:v>
                </c:pt>
                <c:pt idx="712">
                  <c:v>1930.37499999995</c:v>
                </c:pt>
                <c:pt idx="713">
                  <c:v>1930.45833333328</c:v>
                </c:pt>
                <c:pt idx="714">
                  <c:v>1930.54166666661</c:v>
                </c:pt>
                <c:pt idx="715">
                  <c:v>1930.62499999995</c:v>
                </c:pt>
                <c:pt idx="716">
                  <c:v>1930.70833333328</c:v>
                </c:pt>
                <c:pt idx="717">
                  <c:v>1930.79166666661</c:v>
                </c:pt>
                <c:pt idx="718">
                  <c:v>1930.87499999995</c:v>
                </c:pt>
                <c:pt idx="719">
                  <c:v>1930.95833333328</c:v>
                </c:pt>
                <c:pt idx="720">
                  <c:v>1931.04166666661</c:v>
                </c:pt>
                <c:pt idx="721">
                  <c:v>1931.12499999995</c:v>
                </c:pt>
                <c:pt idx="722">
                  <c:v>1931.20833333328</c:v>
                </c:pt>
                <c:pt idx="723">
                  <c:v>1931.29166666661</c:v>
                </c:pt>
                <c:pt idx="724">
                  <c:v>1931.37499999995</c:v>
                </c:pt>
                <c:pt idx="725">
                  <c:v>1931.45833333328</c:v>
                </c:pt>
                <c:pt idx="726">
                  <c:v>1931.54166666661</c:v>
                </c:pt>
                <c:pt idx="727">
                  <c:v>1931.62499999994</c:v>
                </c:pt>
                <c:pt idx="728">
                  <c:v>1931.70833333328</c:v>
                </c:pt>
                <c:pt idx="729">
                  <c:v>1931.79166666661</c:v>
                </c:pt>
                <c:pt idx="730">
                  <c:v>1931.87499999994</c:v>
                </c:pt>
                <c:pt idx="731">
                  <c:v>1931.95833333328</c:v>
                </c:pt>
                <c:pt idx="732">
                  <c:v>1932.04166666661</c:v>
                </c:pt>
                <c:pt idx="733">
                  <c:v>1932.12499999994</c:v>
                </c:pt>
                <c:pt idx="734">
                  <c:v>1932.20833333328</c:v>
                </c:pt>
                <c:pt idx="735">
                  <c:v>1932.29166666661</c:v>
                </c:pt>
                <c:pt idx="736">
                  <c:v>1932.37499999994</c:v>
                </c:pt>
                <c:pt idx="737">
                  <c:v>1932.45833333328</c:v>
                </c:pt>
                <c:pt idx="738">
                  <c:v>1932.54166666661</c:v>
                </c:pt>
                <c:pt idx="739">
                  <c:v>1932.62499999994</c:v>
                </c:pt>
                <c:pt idx="740">
                  <c:v>1932.70833333328</c:v>
                </c:pt>
                <c:pt idx="741">
                  <c:v>1932.79166666661</c:v>
                </c:pt>
                <c:pt idx="742">
                  <c:v>1932.87499999994</c:v>
                </c:pt>
                <c:pt idx="743">
                  <c:v>1932.95833333328</c:v>
                </c:pt>
                <c:pt idx="744">
                  <c:v>1933.04166666661</c:v>
                </c:pt>
                <c:pt idx="745">
                  <c:v>1933.12499999994</c:v>
                </c:pt>
                <c:pt idx="746">
                  <c:v>1933.20833333328</c:v>
                </c:pt>
                <c:pt idx="747">
                  <c:v>1933.29166666661</c:v>
                </c:pt>
                <c:pt idx="748">
                  <c:v>1933.37499999994</c:v>
                </c:pt>
                <c:pt idx="749">
                  <c:v>1933.45833333328</c:v>
                </c:pt>
                <c:pt idx="750">
                  <c:v>1933.54166666661</c:v>
                </c:pt>
                <c:pt idx="751">
                  <c:v>1933.62499999994</c:v>
                </c:pt>
                <c:pt idx="752">
                  <c:v>1933.70833333328</c:v>
                </c:pt>
                <c:pt idx="753">
                  <c:v>1933.79166666661</c:v>
                </c:pt>
                <c:pt idx="754">
                  <c:v>1933.87499999994</c:v>
                </c:pt>
                <c:pt idx="755">
                  <c:v>1933.95833333328</c:v>
                </c:pt>
                <c:pt idx="756">
                  <c:v>1934.04166666661</c:v>
                </c:pt>
                <c:pt idx="757">
                  <c:v>1934.12499999994</c:v>
                </c:pt>
                <c:pt idx="758">
                  <c:v>1934.20833333328</c:v>
                </c:pt>
                <c:pt idx="759">
                  <c:v>1934.29166666661</c:v>
                </c:pt>
                <c:pt idx="760">
                  <c:v>1934.37499999994</c:v>
                </c:pt>
                <c:pt idx="761">
                  <c:v>1934.45833333328</c:v>
                </c:pt>
                <c:pt idx="762">
                  <c:v>1934.54166666661</c:v>
                </c:pt>
                <c:pt idx="763">
                  <c:v>1934.62499999994</c:v>
                </c:pt>
                <c:pt idx="764">
                  <c:v>1934.70833333328</c:v>
                </c:pt>
                <c:pt idx="765">
                  <c:v>1934.79166666661</c:v>
                </c:pt>
                <c:pt idx="766">
                  <c:v>1934.87499999994</c:v>
                </c:pt>
                <c:pt idx="767">
                  <c:v>1934.95833333328</c:v>
                </c:pt>
                <c:pt idx="768">
                  <c:v>1935.04166666661</c:v>
                </c:pt>
                <c:pt idx="769">
                  <c:v>1935.12499999994</c:v>
                </c:pt>
                <c:pt idx="770">
                  <c:v>1935.20833333328</c:v>
                </c:pt>
                <c:pt idx="771">
                  <c:v>1935.29166666661</c:v>
                </c:pt>
                <c:pt idx="772">
                  <c:v>1935.37499999994</c:v>
                </c:pt>
                <c:pt idx="773">
                  <c:v>1935.45833333327</c:v>
                </c:pt>
                <c:pt idx="774">
                  <c:v>1935.54166666661</c:v>
                </c:pt>
                <c:pt idx="775">
                  <c:v>1935.62499999994</c:v>
                </c:pt>
                <c:pt idx="776">
                  <c:v>1935.70833333327</c:v>
                </c:pt>
                <c:pt idx="777">
                  <c:v>1935.79166666661</c:v>
                </c:pt>
                <c:pt idx="778">
                  <c:v>1935.87499999994</c:v>
                </c:pt>
                <c:pt idx="779">
                  <c:v>1935.95833333327</c:v>
                </c:pt>
                <c:pt idx="780">
                  <c:v>1936.04166666661</c:v>
                </c:pt>
                <c:pt idx="781">
                  <c:v>1936.12499999994</c:v>
                </c:pt>
                <c:pt idx="782">
                  <c:v>1936.20833333327</c:v>
                </c:pt>
                <c:pt idx="783">
                  <c:v>1936.29166666661</c:v>
                </c:pt>
                <c:pt idx="784">
                  <c:v>1936.37499999994</c:v>
                </c:pt>
                <c:pt idx="785">
                  <c:v>1936.45833333327</c:v>
                </c:pt>
                <c:pt idx="786">
                  <c:v>1936.54166666661</c:v>
                </c:pt>
                <c:pt idx="787">
                  <c:v>1936.62499999994</c:v>
                </c:pt>
                <c:pt idx="788">
                  <c:v>1936.70833333327</c:v>
                </c:pt>
                <c:pt idx="789">
                  <c:v>1936.79166666661</c:v>
                </c:pt>
                <c:pt idx="790">
                  <c:v>1936.87499999994</c:v>
                </c:pt>
                <c:pt idx="791">
                  <c:v>1936.95833333327</c:v>
                </c:pt>
                <c:pt idx="792">
                  <c:v>1937.04166666661</c:v>
                </c:pt>
                <c:pt idx="793">
                  <c:v>1937.12499999994</c:v>
                </c:pt>
                <c:pt idx="794">
                  <c:v>1937.20833333327</c:v>
                </c:pt>
                <c:pt idx="795">
                  <c:v>1937.29166666661</c:v>
                </c:pt>
                <c:pt idx="796">
                  <c:v>1937.37499999994</c:v>
                </c:pt>
                <c:pt idx="797">
                  <c:v>1937.45833333327</c:v>
                </c:pt>
                <c:pt idx="798">
                  <c:v>1937.54166666661</c:v>
                </c:pt>
                <c:pt idx="799">
                  <c:v>1937.62499999994</c:v>
                </c:pt>
                <c:pt idx="800">
                  <c:v>1937.70833333327</c:v>
                </c:pt>
                <c:pt idx="801">
                  <c:v>1937.79166666661</c:v>
                </c:pt>
                <c:pt idx="802">
                  <c:v>1937.87499999994</c:v>
                </c:pt>
                <c:pt idx="803">
                  <c:v>1937.95833333327</c:v>
                </c:pt>
                <c:pt idx="804">
                  <c:v>1938.04166666661</c:v>
                </c:pt>
                <c:pt idx="805">
                  <c:v>1938.12499999994</c:v>
                </c:pt>
                <c:pt idx="806">
                  <c:v>1938.20833333327</c:v>
                </c:pt>
                <c:pt idx="807">
                  <c:v>1938.29166666661</c:v>
                </c:pt>
                <c:pt idx="808">
                  <c:v>1938.37499999994</c:v>
                </c:pt>
                <c:pt idx="809">
                  <c:v>1938.45833333327</c:v>
                </c:pt>
                <c:pt idx="810">
                  <c:v>1938.54166666661</c:v>
                </c:pt>
                <c:pt idx="811">
                  <c:v>1938.62499999994</c:v>
                </c:pt>
                <c:pt idx="812">
                  <c:v>1938.70833333327</c:v>
                </c:pt>
                <c:pt idx="813">
                  <c:v>1938.79166666661</c:v>
                </c:pt>
                <c:pt idx="814">
                  <c:v>1938.87499999994</c:v>
                </c:pt>
                <c:pt idx="815">
                  <c:v>1938.95833333327</c:v>
                </c:pt>
                <c:pt idx="816">
                  <c:v>1939.0416666666</c:v>
                </c:pt>
                <c:pt idx="817">
                  <c:v>1939.12499999994</c:v>
                </c:pt>
                <c:pt idx="818">
                  <c:v>1939.20833333327</c:v>
                </c:pt>
                <c:pt idx="819">
                  <c:v>1939.2916666666</c:v>
                </c:pt>
                <c:pt idx="820">
                  <c:v>1939.37499999994</c:v>
                </c:pt>
                <c:pt idx="821">
                  <c:v>1939.45833333327</c:v>
                </c:pt>
                <c:pt idx="822">
                  <c:v>1939.5416666666</c:v>
                </c:pt>
                <c:pt idx="823">
                  <c:v>1939.62499999994</c:v>
                </c:pt>
                <c:pt idx="824">
                  <c:v>1939.70833333327</c:v>
                </c:pt>
                <c:pt idx="825">
                  <c:v>1939.7916666666</c:v>
                </c:pt>
                <c:pt idx="826">
                  <c:v>1939.87499999994</c:v>
                </c:pt>
                <c:pt idx="827">
                  <c:v>1939.95833333327</c:v>
                </c:pt>
                <c:pt idx="828">
                  <c:v>1940.0416666666</c:v>
                </c:pt>
                <c:pt idx="829">
                  <c:v>1940.12499999994</c:v>
                </c:pt>
                <c:pt idx="830">
                  <c:v>1940.20833333327</c:v>
                </c:pt>
                <c:pt idx="831">
                  <c:v>1940.2916666666</c:v>
                </c:pt>
                <c:pt idx="832">
                  <c:v>1940.37499999994</c:v>
                </c:pt>
                <c:pt idx="833">
                  <c:v>1940.45833333327</c:v>
                </c:pt>
                <c:pt idx="834">
                  <c:v>1940.5416666666</c:v>
                </c:pt>
                <c:pt idx="835">
                  <c:v>1940.62499999994</c:v>
                </c:pt>
                <c:pt idx="836">
                  <c:v>1940.70833333327</c:v>
                </c:pt>
                <c:pt idx="837">
                  <c:v>1940.7916666666</c:v>
                </c:pt>
                <c:pt idx="838">
                  <c:v>1940.87499999994</c:v>
                </c:pt>
                <c:pt idx="839">
                  <c:v>1940.95833333327</c:v>
                </c:pt>
                <c:pt idx="840">
                  <c:v>1941.0416666666</c:v>
                </c:pt>
                <c:pt idx="841">
                  <c:v>1941.12499999994</c:v>
                </c:pt>
                <c:pt idx="842">
                  <c:v>1941.20833333327</c:v>
                </c:pt>
                <c:pt idx="843">
                  <c:v>1941.2916666666</c:v>
                </c:pt>
                <c:pt idx="844">
                  <c:v>1941.37499999994</c:v>
                </c:pt>
                <c:pt idx="845">
                  <c:v>1941.45833333327</c:v>
                </c:pt>
                <c:pt idx="846">
                  <c:v>1941.5416666666</c:v>
                </c:pt>
                <c:pt idx="847">
                  <c:v>1941.62499999994</c:v>
                </c:pt>
                <c:pt idx="848">
                  <c:v>1941.70833333327</c:v>
                </c:pt>
                <c:pt idx="849">
                  <c:v>1941.7916666666</c:v>
                </c:pt>
                <c:pt idx="850">
                  <c:v>1941.87499999994</c:v>
                </c:pt>
                <c:pt idx="851">
                  <c:v>1941.95833333327</c:v>
                </c:pt>
                <c:pt idx="852">
                  <c:v>1942.0416666666</c:v>
                </c:pt>
                <c:pt idx="853">
                  <c:v>1942.12499999994</c:v>
                </c:pt>
                <c:pt idx="854">
                  <c:v>1942.20833333327</c:v>
                </c:pt>
                <c:pt idx="855">
                  <c:v>1942.2916666666</c:v>
                </c:pt>
                <c:pt idx="856">
                  <c:v>1942.37499999994</c:v>
                </c:pt>
                <c:pt idx="857">
                  <c:v>1942.45833333327</c:v>
                </c:pt>
                <c:pt idx="858">
                  <c:v>1942.5416666666</c:v>
                </c:pt>
                <c:pt idx="859">
                  <c:v>1942.62499999993</c:v>
                </c:pt>
                <c:pt idx="860">
                  <c:v>1942.70833333327</c:v>
                </c:pt>
                <c:pt idx="861">
                  <c:v>1942.7916666666</c:v>
                </c:pt>
                <c:pt idx="862">
                  <c:v>1942.87499999993</c:v>
                </c:pt>
                <c:pt idx="863">
                  <c:v>1942.95833333327</c:v>
                </c:pt>
                <c:pt idx="864">
                  <c:v>1943.0416666666</c:v>
                </c:pt>
                <c:pt idx="865">
                  <c:v>1943.12499999993</c:v>
                </c:pt>
                <c:pt idx="866">
                  <c:v>1943.20833333327</c:v>
                </c:pt>
                <c:pt idx="867">
                  <c:v>1943.2916666666</c:v>
                </c:pt>
                <c:pt idx="868">
                  <c:v>1943.37499999993</c:v>
                </c:pt>
                <c:pt idx="869">
                  <c:v>1943.45833333327</c:v>
                </c:pt>
                <c:pt idx="870">
                  <c:v>1943.5416666666</c:v>
                </c:pt>
                <c:pt idx="871">
                  <c:v>1943.62499999993</c:v>
                </c:pt>
                <c:pt idx="872">
                  <c:v>1943.70833333327</c:v>
                </c:pt>
                <c:pt idx="873">
                  <c:v>1943.7916666666</c:v>
                </c:pt>
                <c:pt idx="874">
                  <c:v>1943.87499999993</c:v>
                </c:pt>
                <c:pt idx="875">
                  <c:v>1943.95833333327</c:v>
                </c:pt>
                <c:pt idx="876">
                  <c:v>1944.0416666666</c:v>
                </c:pt>
                <c:pt idx="877">
                  <c:v>1944.12499999993</c:v>
                </c:pt>
                <c:pt idx="878">
                  <c:v>1944.20833333327</c:v>
                </c:pt>
                <c:pt idx="879">
                  <c:v>1944.2916666666</c:v>
                </c:pt>
                <c:pt idx="880">
                  <c:v>1944.37499999993</c:v>
                </c:pt>
                <c:pt idx="881">
                  <c:v>1944.45833333327</c:v>
                </c:pt>
                <c:pt idx="882">
                  <c:v>1944.5416666666</c:v>
                </c:pt>
                <c:pt idx="883">
                  <c:v>1944.62499999993</c:v>
                </c:pt>
                <c:pt idx="884">
                  <c:v>1944.70833333327</c:v>
                </c:pt>
                <c:pt idx="885">
                  <c:v>1944.7916666666</c:v>
                </c:pt>
                <c:pt idx="886">
                  <c:v>1944.87499999993</c:v>
                </c:pt>
                <c:pt idx="887">
                  <c:v>1944.95833333327</c:v>
                </c:pt>
                <c:pt idx="888">
                  <c:v>1945.0416666666</c:v>
                </c:pt>
                <c:pt idx="889">
                  <c:v>1945.12499999993</c:v>
                </c:pt>
                <c:pt idx="890">
                  <c:v>1945.20833333327</c:v>
                </c:pt>
                <c:pt idx="891">
                  <c:v>1945.2916666666</c:v>
                </c:pt>
                <c:pt idx="892">
                  <c:v>1945.37499999993</c:v>
                </c:pt>
                <c:pt idx="893">
                  <c:v>1945.45833333327</c:v>
                </c:pt>
                <c:pt idx="894">
                  <c:v>1945.5416666666</c:v>
                </c:pt>
                <c:pt idx="895">
                  <c:v>1945.62499999993</c:v>
                </c:pt>
                <c:pt idx="896">
                  <c:v>1945.70833333327</c:v>
                </c:pt>
                <c:pt idx="897">
                  <c:v>1945.7916666666</c:v>
                </c:pt>
                <c:pt idx="898">
                  <c:v>1945.87499999993</c:v>
                </c:pt>
                <c:pt idx="899">
                  <c:v>1945.95833333327</c:v>
                </c:pt>
                <c:pt idx="900">
                  <c:v>1946.0416666666</c:v>
                </c:pt>
                <c:pt idx="901">
                  <c:v>1946.12499999993</c:v>
                </c:pt>
                <c:pt idx="902">
                  <c:v>1946.20833333327</c:v>
                </c:pt>
                <c:pt idx="903">
                  <c:v>1946.2916666666</c:v>
                </c:pt>
                <c:pt idx="904">
                  <c:v>1946.37499999993</c:v>
                </c:pt>
                <c:pt idx="905">
                  <c:v>1946.45833333326</c:v>
                </c:pt>
                <c:pt idx="906">
                  <c:v>1946.5416666666</c:v>
                </c:pt>
                <c:pt idx="907">
                  <c:v>1946.62499999993</c:v>
                </c:pt>
                <c:pt idx="908">
                  <c:v>1946.70833333326</c:v>
                </c:pt>
                <c:pt idx="909">
                  <c:v>1946.7916666666</c:v>
                </c:pt>
                <c:pt idx="910">
                  <c:v>1946.87499999993</c:v>
                </c:pt>
                <c:pt idx="911">
                  <c:v>1946.95833333326</c:v>
                </c:pt>
                <c:pt idx="912">
                  <c:v>1947.0416666666</c:v>
                </c:pt>
                <c:pt idx="913">
                  <c:v>1947.12499999993</c:v>
                </c:pt>
                <c:pt idx="914">
                  <c:v>1947.20833333326</c:v>
                </c:pt>
                <c:pt idx="915">
                  <c:v>1947.2916666666</c:v>
                </c:pt>
                <c:pt idx="916">
                  <c:v>1947.37499999993</c:v>
                </c:pt>
                <c:pt idx="917">
                  <c:v>1947.45833333326</c:v>
                </c:pt>
                <c:pt idx="918">
                  <c:v>1947.5416666666</c:v>
                </c:pt>
                <c:pt idx="919">
                  <c:v>1947.62499999993</c:v>
                </c:pt>
                <c:pt idx="920">
                  <c:v>1947.70833333326</c:v>
                </c:pt>
                <c:pt idx="921">
                  <c:v>1947.7916666666</c:v>
                </c:pt>
                <c:pt idx="922">
                  <c:v>1947.87499999993</c:v>
                </c:pt>
                <c:pt idx="923">
                  <c:v>1947.95833333326</c:v>
                </c:pt>
                <c:pt idx="924">
                  <c:v>1948.0416666666</c:v>
                </c:pt>
                <c:pt idx="925">
                  <c:v>1948.12499999993</c:v>
                </c:pt>
                <c:pt idx="926">
                  <c:v>1948.20833333326</c:v>
                </c:pt>
                <c:pt idx="927">
                  <c:v>1948.2916666666</c:v>
                </c:pt>
                <c:pt idx="928">
                  <c:v>1948.37499999993</c:v>
                </c:pt>
                <c:pt idx="929">
                  <c:v>1948.45833333326</c:v>
                </c:pt>
                <c:pt idx="930">
                  <c:v>1948.5416666666</c:v>
                </c:pt>
                <c:pt idx="931">
                  <c:v>1948.62499999993</c:v>
                </c:pt>
                <c:pt idx="932">
                  <c:v>1948.70833333326</c:v>
                </c:pt>
                <c:pt idx="933">
                  <c:v>1948.7916666666</c:v>
                </c:pt>
                <c:pt idx="934">
                  <c:v>1948.87499999993</c:v>
                </c:pt>
                <c:pt idx="935">
                  <c:v>1948.95833333326</c:v>
                </c:pt>
                <c:pt idx="936">
                  <c:v>1949.0416666666</c:v>
                </c:pt>
                <c:pt idx="937">
                  <c:v>1949.12499999993</c:v>
                </c:pt>
                <c:pt idx="938">
                  <c:v>1949.20833333326</c:v>
                </c:pt>
                <c:pt idx="939">
                  <c:v>1949.2916666666</c:v>
                </c:pt>
                <c:pt idx="940">
                  <c:v>1949.37499999993</c:v>
                </c:pt>
                <c:pt idx="941">
                  <c:v>1949.45833333326</c:v>
                </c:pt>
                <c:pt idx="942">
                  <c:v>1949.5416666666</c:v>
                </c:pt>
                <c:pt idx="943">
                  <c:v>1949.62499999993</c:v>
                </c:pt>
                <c:pt idx="944">
                  <c:v>1949.70833333326</c:v>
                </c:pt>
                <c:pt idx="945">
                  <c:v>1949.7916666666</c:v>
                </c:pt>
                <c:pt idx="946">
                  <c:v>1949.87499999993</c:v>
                </c:pt>
                <c:pt idx="947">
                  <c:v>1949.95833333326</c:v>
                </c:pt>
                <c:pt idx="948">
                  <c:v>1950.04166666659</c:v>
                </c:pt>
                <c:pt idx="949">
                  <c:v>1950.12499999993</c:v>
                </c:pt>
                <c:pt idx="950">
                  <c:v>1950.20833333326</c:v>
                </c:pt>
                <c:pt idx="951">
                  <c:v>1950.29166666659</c:v>
                </c:pt>
                <c:pt idx="952">
                  <c:v>1950.37499999993</c:v>
                </c:pt>
                <c:pt idx="953">
                  <c:v>1950.45833333326</c:v>
                </c:pt>
                <c:pt idx="954">
                  <c:v>1950.54166666659</c:v>
                </c:pt>
                <c:pt idx="955">
                  <c:v>1950.62499999993</c:v>
                </c:pt>
                <c:pt idx="956">
                  <c:v>1950.70833333326</c:v>
                </c:pt>
                <c:pt idx="957">
                  <c:v>1950.79166666659</c:v>
                </c:pt>
                <c:pt idx="958">
                  <c:v>1950.87499999993</c:v>
                </c:pt>
                <c:pt idx="959">
                  <c:v>1950.95833333326</c:v>
                </c:pt>
                <c:pt idx="960">
                  <c:v>1951.04166666659</c:v>
                </c:pt>
                <c:pt idx="961">
                  <c:v>1951.12499999993</c:v>
                </c:pt>
                <c:pt idx="962">
                  <c:v>1951.20833333326</c:v>
                </c:pt>
                <c:pt idx="963">
                  <c:v>1951.29166666659</c:v>
                </c:pt>
                <c:pt idx="964">
                  <c:v>1951.37499999993</c:v>
                </c:pt>
                <c:pt idx="965">
                  <c:v>1951.45833333326</c:v>
                </c:pt>
                <c:pt idx="966">
                  <c:v>1951.54166666659</c:v>
                </c:pt>
                <c:pt idx="967">
                  <c:v>1951.62499999993</c:v>
                </c:pt>
                <c:pt idx="968">
                  <c:v>1951.70833333326</c:v>
                </c:pt>
                <c:pt idx="969">
                  <c:v>1951.79166666659</c:v>
                </c:pt>
                <c:pt idx="970">
                  <c:v>1951.87499999993</c:v>
                </c:pt>
                <c:pt idx="971">
                  <c:v>1951.95833333326</c:v>
                </c:pt>
                <c:pt idx="972">
                  <c:v>1952.04166666659</c:v>
                </c:pt>
                <c:pt idx="973">
                  <c:v>1952.12499999993</c:v>
                </c:pt>
                <c:pt idx="974">
                  <c:v>1952.20833333326</c:v>
                </c:pt>
                <c:pt idx="975">
                  <c:v>1952.29166666659</c:v>
                </c:pt>
                <c:pt idx="976">
                  <c:v>1952.37499999993</c:v>
                </c:pt>
                <c:pt idx="977">
                  <c:v>1952.45833333326</c:v>
                </c:pt>
                <c:pt idx="978">
                  <c:v>1952.54166666659</c:v>
                </c:pt>
                <c:pt idx="979">
                  <c:v>1952.62499999993</c:v>
                </c:pt>
                <c:pt idx="980">
                  <c:v>1952.70833333326</c:v>
                </c:pt>
                <c:pt idx="981">
                  <c:v>1952.79166666659</c:v>
                </c:pt>
                <c:pt idx="982">
                  <c:v>1952.87499999993</c:v>
                </c:pt>
                <c:pt idx="983">
                  <c:v>1952.95833333326</c:v>
                </c:pt>
                <c:pt idx="984">
                  <c:v>1953.04166666659</c:v>
                </c:pt>
                <c:pt idx="985">
                  <c:v>1953.12499999993</c:v>
                </c:pt>
                <c:pt idx="986">
                  <c:v>1953.20833333326</c:v>
                </c:pt>
                <c:pt idx="987">
                  <c:v>1953.29166666659</c:v>
                </c:pt>
                <c:pt idx="988">
                  <c:v>1953.37499999993</c:v>
                </c:pt>
                <c:pt idx="989">
                  <c:v>1953.45833333326</c:v>
                </c:pt>
                <c:pt idx="990">
                  <c:v>1953.54166666659</c:v>
                </c:pt>
                <c:pt idx="991">
                  <c:v>1953.62499999992</c:v>
                </c:pt>
                <c:pt idx="992">
                  <c:v>1953.70833333326</c:v>
                </c:pt>
                <c:pt idx="993">
                  <c:v>1953.79166666659</c:v>
                </c:pt>
                <c:pt idx="994">
                  <c:v>1953.87499999992</c:v>
                </c:pt>
                <c:pt idx="995">
                  <c:v>1953.95833333326</c:v>
                </c:pt>
                <c:pt idx="996">
                  <c:v>1954.04166666659</c:v>
                </c:pt>
                <c:pt idx="997">
                  <c:v>1954.12499999992</c:v>
                </c:pt>
                <c:pt idx="998">
                  <c:v>1954.20833333326</c:v>
                </c:pt>
                <c:pt idx="999">
                  <c:v>1954.29166666659</c:v>
                </c:pt>
                <c:pt idx="1000">
                  <c:v>1954.37499999992</c:v>
                </c:pt>
                <c:pt idx="1001">
                  <c:v>1954.45833333326</c:v>
                </c:pt>
                <c:pt idx="1002">
                  <c:v>1954.54166666659</c:v>
                </c:pt>
                <c:pt idx="1003">
                  <c:v>1954.62499999992</c:v>
                </c:pt>
                <c:pt idx="1004">
                  <c:v>1954.70833333326</c:v>
                </c:pt>
                <c:pt idx="1005">
                  <c:v>1954.79166666659</c:v>
                </c:pt>
                <c:pt idx="1006">
                  <c:v>1954.87499999992</c:v>
                </c:pt>
                <c:pt idx="1007">
                  <c:v>1954.95833333326</c:v>
                </c:pt>
                <c:pt idx="1008">
                  <c:v>1955.04166666659</c:v>
                </c:pt>
                <c:pt idx="1009">
                  <c:v>1955.12499999992</c:v>
                </c:pt>
                <c:pt idx="1010">
                  <c:v>1955.20833333326</c:v>
                </c:pt>
                <c:pt idx="1011">
                  <c:v>1955.29166666659</c:v>
                </c:pt>
                <c:pt idx="1012">
                  <c:v>1955.37499999992</c:v>
                </c:pt>
                <c:pt idx="1013">
                  <c:v>1955.45833333326</c:v>
                </c:pt>
                <c:pt idx="1014">
                  <c:v>1955.54166666659</c:v>
                </c:pt>
                <c:pt idx="1015">
                  <c:v>1955.62499999992</c:v>
                </c:pt>
                <c:pt idx="1016">
                  <c:v>1955.70833333326</c:v>
                </c:pt>
                <c:pt idx="1017">
                  <c:v>1955.79166666659</c:v>
                </c:pt>
                <c:pt idx="1018">
                  <c:v>1955.87499999992</c:v>
                </c:pt>
                <c:pt idx="1019">
                  <c:v>1955.95833333326</c:v>
                </c:pt>
                <c:pt idx="1020">
                  <c:v>1956.04166666659</c:v>
                </c:pt>
                <c:pt idx="1021">
                  <c:v>1956.12499999992</c:v>
                </c:pt>
                <c:pt idx="1022">
                  <c:v>1956.20833333326</c:v>
                </c:pt>
                <c:pt idx="1023">
                  <c:v>1956.29166666659</c:v>
                </c:pt>
                <c:pt idx="1024">
                  <c:v>1956.37499999992</c:v>
                </c:pt>
                <c:pt idx="1025">
                  <c:v>1956.45833333326</c:v>
                </c:pt>
                <c:pt idx="1026">
                  <c:v>1956.54166666659</c:v>
                </c:pt>
                <c:pt idx="1027">
                  <c:v>1956.62499999992</c:v>
                </c:pt>
                <c:pt idx="1028">
                  <c:v>1956.70833333326</c:v>
                </c:pt>
                <c:pt idx="1029">
                  <c:v>1956.79166666659</c:v>
                </c:pt>
                <c:pt idx="1030">
                  <c:v>1956.87499999992</c:v>
                </c:pt>
                <c:pt idx="1031">
                  <c:v>1956.95833333326</c:v>
                </c:pt>
                <c:pt idx="1032">
                  <c:v>1957.04166666659</c:v>
                </c:pt>
                <c:pt idx="1033">
                  <c:v>1957.12499999992</c:v>
                </c:pt>
                <c:pt idx="1034">
                  <c:v>1957.20833333326</c:v>
                </c:pt>
                <c:pt idx="1035">
                  <c:v>1957.29166666659</c:v>
                </c:pt>
                <c:pt idx="1036">
                  <c:v>1957.37499999992</c:v>
                </c:pt>
                <c:pt idx="1037">
                  <c:v>1957.45833333325</c:v>
                </c:pt>
                <c:pt idx="1038">
                  <c:v>1957.54166666659</c:v>
                </c:pt>
                <c:pt idx="1039">
                  <c:v>1957.62499999992</c:v>
                </c:pt>
                <c:pt idx="1040">
                  <c:v>1957.70833333325</c:v>
                </c:pt>
                <c:pt idx="1041">
                  <c:v>1957.79166666659</c:v>
                </c:pt>
                <c:pt idx="1042">
                  <c:v>1957.87499999992</c:v>
                </c:pt>
                <c:pt idx="1043">
                  <c:v>1957.95833333325</c:v>
                </c:pt>
                <c:pt idx="1044">
                  <c:v>1958.04166666659</c:v>
                </c:pt>
                <c:pt idx="1045">
                  <c:v>1958.12499999992</c:v>
                </c:pt>
                <c:pt idx="1046">
                  <c:v>1958.20833333325</c:v>
                </c:pt>
                <c:pt idx="1047">
                  <c:v>1958.29166666659</c:v>
                </c:pt>
                <c:pt idx="1048">
                  <c:v>1958.37499999992</c:v>
                </c:pt>
                <c:pt idx="1049">
                  <c:v>1958.45833333325</c:v>
                </c:pt>
                <c:pt idx="1050">
                  <c:v>1958.54166666659</c:v>
                </c:pt>
                <c:pt idx="1051">
                  <c:v>1958.62499999992</c:v>
                </c:pt>
                <c:pt idx="1052">
                  <c:v>1958.70833333325</c:v>
                </c:pt>
                <c:pt idx="1053">
                  <c:v>1958.79166666659</c:v>
                </c:pt>
                <c:pt idx="1054">
                  <c:v>1958.87499999992</c:v>
                </c:pt>
                <c:pt idx="1055">
                  <c:v>1958.95833333325</c:v>
                </c:pt>
                <c:pt idx="1056">
                  <c:v>1959.04166666659</c:v>
                </c:pt>
                <c:pt idx="1057">
                  <c:v>1959.12499999992</c:v>
                </c:pt>
                <c:pt idx="1058">
                  <c:v>1959.20833333325</c:v>
                </c:pt>
                <c:pt idx="1059">
                  <c:v>1959.29166666659</c:v>
                </c:pt>
                <c:pt idx="1060">
                  <c:v>1959.37499999992</c:v>
                </c:pt>
                <c:pt idx="1061">
                  <c:v>1959.45833333325</c:v>
                </c:pt>
                <c:pt idx="1062">
                  <c:v>1959.54166666659</c:v>
                </c:pt>
                <c:pt idx="1063">
                  <c:v>1959.62499999992</c:v>
                </c:pt>
                <c:pt idx="1064">
                  <c:v>1959.70833333325</c:v>
                </c:pt>
                <c:pt idx="1065">
                  <c:v>1959.79166666659</c:v>
                </c:pt>
                <c:pt idx="1066">
                  <c:v>1959.87499999992</c:v>
                </c:pt>
                <c:pt idx="1067">
                  <c:v>1959.95833333325</c:v>
                </c:pt>
                <c:pt idx="1068">
                  <c:v>1960.04166666659</c:v>
                </c:pt>
                <c:pt idx="1069">
                  <c:v>1960.12499999992</c:v>
                </c:pt>
                <c:pt idx="1070">
                  <c:v>1960.20833333325</c:v>
                </c:pt>
                <c:pt idx="1071">
                  <c:v>1960.29166666659</c:v>
                </c:pt>
                <c:pt idx="1072">
                  <c:v>1960.37499999992</c:v>
                </c:pt>
                <c:pt idx="1073">
                  <c:v>1960.45833333325</c:v>
                </c:pt>
                <c:pt idx="1074">
                  <c:v>1960.54166666659</c:v>
                </c:pt>
                <c:pt idx="1075">
                  <c:v>1960.62499999992</c:v>
                </c:pt>
                <c:pt idx="1076">
                  <c:v>1960.70833333325</c:v>
                </c:pt>
                <c:pt idx="1077">
                  <c:v>1960.79166666659</c:v>
                </c:pt>
                <c:pt idx="1078">
                  <c:v>1960.87499999992</c:v>
                </c:pt>
                <c:pt idx="1079">
                  <c:v>1960.95833333325</c:v>
                </c:pt>
                <c:pt idx="1080">
                  <c:v>1961.04166666658</c:v>
                </c:pt>
                <c:pt idx="1081">
                  <c:v>1961.12499999992</c:v>
                </c:pt>
                <c:pt idx="1082">
                  <c:v>1961.20833333325</c:v>
                </c:pt>
                <c:pt idx="1083">
                  <c:v>1961.29166666658</c:v>
                </c:pt>
                <c:pt idx="1084">
                  <c:v>1961.37499999992</c:v>
                </c:pt>
                <c:pt idx="1085">
                  <c:v>1961.45833333325</c:v>
                </c:pt>
                <c:pt idx="1086">
                  <c:v>1961.54166666658</c:v>
                </c:pt>
                <c:pt idx="1087">
                  <c:v>1961.62499999992</c:v>
                </c:pt>
                <c:pt idx="1088">
                  <c:v>1961.70833333325</c:v>
                </c:pt>
                <c:pt idx="1089">
                  <c:v>1961.79166666658</c:v>
                </c:pt>
                <c:pt idx="1090">
                  <c:v>1961.87499999992</c:v>
                </c:pt>
                <c:pt idx="1091">
                  <c:v>1961.95833333325</c:v>
                </c:pt>
                <c:pt idx="1092">
                  <c:v>1962.04166666658</c:v>
                </c:pt>
                <c:pt idx="1093">
                  <c:v>1962.12499999992</c:v>
                </c:pt>
                <c:pt idx="1094">
                  <c:v>1962.20833333325</c:v>
                </c:pt>
                <c:pt idx="1095">
                  <c:v>1962.29166666658</c:v>
                </c:pt>
                <c:pt idx="1096">
                  <c:v>1962.37499999992</c:v>
                </c:pt>
                <c:pt idx="1097">
                  <c:v>1962.45833333325</c:v>
                </c:pt>
                <c:pt idx="1098">
                  <c:v>1962.54166666658</c:v>
                </c:pt>
                <c:pt idx="1099">
                  <c:v>1962.62499999992</c:v>
                </c:pt>
                <c:pt idx="1100">
                  <c:v>1962.70833333325</c:v>
                </c:pt>
                <c:pt idx="1101">
                  <c:v>1962.79166666658</c:v>
                </c:pt>
                <c:pt idx="1102">
                  <c:v>1962.87499999992</c:v>
                </c:pt>
                <c:pt idx="1103">
                  <c:v>1962.95833333325</c:v>
                </c:pt>
                <c:pt idx="1104">
                  <c:v>1963.04166666658</c:v>
                </c:pt>
                <c:pt idx="1105">
                  <c:v>1963.12499999992</c:v>
                </c:pt>
                <c:pt idx="1106">
                  <c:v>1963.20833333325</c:v>
                </c:pt>
                <c:pt idx="1107">
                  <c:v>1963.29166666658</c:v>
                </c:pt>
                <c:pt idx="1108">
                  <c:v>1963.37499999992</c:v>
                </c:pt>
                <c:pt idx="1109">
                  <c:v>1963.45833333325</c:v>
                </c:pt>
                <c:pt idx="1110">
                  <c:v>1963.54166666658</c:v>
                </c:pt>
                <c:pt idx="1111">
                  <c:v>1963.62499999992</c:v>
                </c:pt>
                <c:pt idx="1112">
                  <c:v>1963.70833333325</c:v>
                </c:pt>
                <c:pt idx="1113">
                  <c:v>1963.79166666658</c:v>
                </c:pt>
                <c:pt idx="1114">
                  <c:v>1963.87499999992</c:v>
                </c:pt>
                <c:pt idx="1115">
                  <c:v>1963.95833333325</c:v>
                </c:pt>
                <c:pt idx="1116">
                  <c:v>1964.04166666658</c:v>
                </c:pt>
                <c:pt idx="1117">
                  <c:v>1964.12499999992</c:v>
                </c:pt>
                <c:pt idx="1118">
                  <c:v>1964.20833333325</c:v>
                </c:pt>
                <c:pt idx="1119">
                  <c:v>1964.29166666658</c:v>
                </c:pt>
                <c:pt idx="1120">
                  <c:v>1964.37499999992</c:v>
                </c:pt>
                <c:pt idx="1121">
                  <c:v>1964.45833333325</c:v>
                </c:pt>
                <c:pt idx="1122">
                  <c:v>1964.54166666658</c:v>
                </c:pt>
                <c:pt idx="1123">
                  <c:v>1964.62499999991</c:v>
                </c:pt>
                <c:pt idx="1124">
                  <c:v>1964.70833333325</c:v>
                </c:pt>
                <c:pt idx="1125">
                  <c:v>1964.79166666658</c:v>
                </c:pt>
                <c:pt idx="1126">
                  <c:v>1964.87499999991</c:v>
                </c:pt>
                <c:pt idx="1127">
                  <c:v>1964.95833333325</c:v>
                </c:pt>
                <c:pt idx="1128">
                  <c:v>1965.04166666658</c:v>
                </c:pt>
                <c:pt idx="1129">
                  <c:v>1965.12499999991</c:v>
                </c:pt>
                <c:pt idx="1130">
                  <c:v>1965.20833333325</c:v>
                </c:pt>
                <c:pt idx="1131">
                  <c:v>1965.29166666658</c:v>
                </c:pt>
                <c:pt idx="1132">
                  <c:v>1965.37499999991</c:v>
                </c:pt>
                <c:pt idx="1133">
                  <c:v>1965.45833333325</c:v>
                </c:pt>
                <c:pt idx="1134">
                  <c:v>1965.54166666658</c:v>
                </c:pt>
                <c:pt idx="1135">
                  <c:v>1965.62499999991</c:v>
                </c:pt>
                <c:pt idx="1136">
                  <c:v>1965.70833333325</c:v>
                </c:pt>
                <c:pt idx="1137">
                  <c:v>1965.79166666658</c:v>
                </c:pt>
                <c:pt idx="1138">
                  <c:v>1965.87499999991</c:v>
                </c:pt>
                <c:pt idx="1139">
                  <c:v>1965.95833333325</c:v>
                </c:pt>
                <c:pt idx="1140">
                  <c:v>1966.04166666658</c:v>
                </c:pt>
                <c:pt idx="1141">
                  <c:v>1966.12499999991</c:v>
                </c:pt>
                <c:pt idx="1142">
                  <c:v>1966.20833333325</c:v>
                </c:pt>
                <c:pt idx="1143">
                  <c:v>1966.29166666658</c:v>
                </c:pt>
                <c:pt idx="1144">
                  <c:v>1966.37499999991</c:v>
                </c:pt>
                <c:pt idx="1145">
                  <c:v>1966.45833333325</c:v>
                </c:pt>
                <c:pt idx="1146">
                  <c:v>1966.54166666658</c:v>
                </c:pt>
                <c:pt idx="1147">
                  <c:v>1966.62499999991</c:v>
                </c:pt>
                <c:pt idx="1148">
                  <c:v>1966.70833333325</c:v>
                </c:pt>
                <c:pt idx="1149">
                  <c:v>1966.79166666658</c:v>
                </c:pt>
                <c:pt idx="1150">
                  <c:v>1966.87499999991</c:v>
                </c:pt>
                <c:pt idx="1151">
                  <c:v>1966.95833333325</c:v>
                </c:pt>
                <c:pt idx="1152">
                  <c:v>1967.04166666658</c:v>
                </c:pt>
                <c:pt idx="1153">
                  <c:v>1967.12499999991</c:v>
                </c:pt>
                <c:pt idx="1154">
                  <c:v>1967.20833333325</c:v>
                </c:pt>
                <c:pt idx="1155">
                  <c:v>1967.29166666658</c:v>
                </c:pt>
                <c:pt idx="1156">
                  <c:v>1967.37499999991</c:v>
                </c:pt>
                <c:pt idx="1157">
                  <c:v>1967.45833333325</c:v>
                </c:pt>
                <c:pt idx="1158">
                  <c:v>1967.54166666658</c:v>
                </c:pt>
                <c:pt idx="1159">
                  <c:v>1967.62499999991</c:v>
                </c:pt>
                <c:pt idx="1160">
                  <c:v>1967.70833333325</c:v>
                </c:pt>
                <c:pt idx="1161">
                  <c:v>1967.79166666658</c:v>
                </c:pt>
                <c:pt idx="1162">
                  <c:v>1967.87499999991</c:v>
                </c:pt>
                <c:pt idx="1163">
                  <c:v>1967.95833333325</c:v>
                </c:pt>
                <c:pt idx="1164">
                  <c:v>1968.04166666658</c:v>
                </c:pt>
                <c:pt idx="1165">
                  <c:v>1968.12499999991</c:v>
                </c:pt>
                <c:pt idx="1166">
                  <c:v>1968.20833333325</c:v>
                </c:pt>
                <c:pt idx="1167">
                  <c:v>1968.29166666658</c:v>
                </c:pt>
                <c:pt idx="1168">
                  <c:v>1968.37499999991</c:v>
                </c:pt>
                <c:pt idx="1169">
                  <c:v>1968.45833333324</c:v>
                </c:pt>
                <c:pt idx="1170">
                  <c:v>1968.54166666658</c:v>
                </c:pt>
                <c:pt idx="1171">
                  <c:v>1968.62499999991</c:v>
                </c:pt>
                <c:pt idx="1172">
                  <c:v>1968.70833333324</c:v>
                </c:pt>
                <c:pt idx="1173">
                  <c:v>1968.79166666658</c:v>
                </c:pt>
                <c:pt idx="1174">
                  <c:v>1968.87499999991</c:v>
                </c:pt>
                <c:pt idx="1175">
                  <c:v>1968.95833333324</c:v>
                </c:pt>
                <c:pt idx="1176">
                  <c:v>1969.04166666658</c:v>
                </c:pt>
                <c:pt idx="1177">
                  <c:v>1969.12499999991</c:v>
                </c:pt>
                <c:pt idx="1178">
                  <c:v>1969.20833333324</c:v>
                </c:pt>
                <c:pt idx="1179">
                  <c:v>1969.29166666658</c:v>
                </c:pt>
                <c:pt idx="1180">
                  <c:v>1969.37499999991</c:v>
                </c:pt>
                <c:pt idx="1181">
                  <c:v>1969.45833333324</c:v>
                </c:pt>
                <c:pt idx="1182">
                  <c:v>1969.54166666658</c:v>
                </c:pt>
                <c:pt idx="1183">
                  <c:v>1969.62499999991</c:v>
                </c:pt>
                <c:pt idx="1184">
                  <c:v>1969.70833333324</c:v>
                </c:pt>
                <c:pt idx="1185">
                  <c:v>1969.79166666658</c:v>
                </c:pt>
                <c:pt idx="1186">
                  <c:v>1969.87499999991</c:v>
                </c:pt>
                <c:pt idx="1187">
                  <c:v>1969.95833333324</c:v>
                </c:pt>
                <c:pt idx="1188">
                  <c:v>1970.04166666658</c:v>
                </c:pt>
                <c:pt idx="1189">
                  <c:v>1970.12499999991</c:v>
                </c:pt>
                <c:pt idx="1190">
                  <c:v>1970.20833333324</c:v>
                </c:pt>
                <c:pt idx="1191">
                  <c:v>1970.29166666658</c:v>
                </c:pt>
                <c:pt idx="1192">
                  <c:v>1970.37499999991</c:v>
                </c:pt>
                <c:pt idx="1193">
                  <c:v>1970.45833333324</c:v>
                </c:pt>
                <c:pt idx="1194">
                  <c:v>1970.54166666658</c:v>
                </c:pt>
                <c:pt idx="1195">
                  <c:v>1970.62499999991</c:v>
                </c:pt>
                <c:pt idx="1196">
                  <c:v>1970.70833333324</c:v>
                </c:pt>
                <c:pt idx="1197">
                  <c:v>1970.79166666658</c:v>
                </c:pt>
                <c:pt idx="1198">
                  <c:v>1970.87499999991</c:v>
                </c:pt>
                <c:pt idx="1199">
                  <c:v>1970.95833333324</c:v>
                </c:pt>
                <c:pt idx="1200">
                  <c:v>1971.04166666658</c:v>
                </c:pt>
                <c:pt idx="1201">
                  <c:v>1971.12499999991</c:v>
                </c:pt>
                <c:pt idx="1202">
                  <c:v>1971.20833333324</c:v>
                </c:pt>
                <c:pt idx="1203">
                  <c:v>1971.29166666658</c:v>
                </c:pt>
                <c:pt idx="1204">
                  <c:v>1971.37499999991</c:v>
                </c:pt>
                <c:pt idx="1205">
                  <c:v>1971.45833333324</c:v>
                </c:pt>
                <c:pt idx="1206">
                  <c:v>1971.54166666658</c:v>
                </c:pt>
                <c:pt idx="1207">
                  <c:v>1971.62499999991</c:v>
                </c:pt>
                <c:pt idx="1208">
                  <c:v>1971.70833333324</c:v>
                </c:pt>
                <c:pt idx="1209">
                  <c:v>1971.79166666658</c:v>
                </c:pt>
                <c:pt idx="1210">
                  <c:v>1971.87499999991</c:v>
                </c:pt>
                <c:pt idx="1211">
                  <c:v>1971.95833333324</c:v>
                </c:pt>
                <c:pt idx="1212">
                  <c:v>1972.04166666657</c:v>
                </c:pt>
                <c:pt idx="1213">
                  <c:v>1972.12499999991</c:v>
                </c:pt>
                <c:pt idx="1214">
                  <c:v>1972.20833333324</c:v>
                </c:pt>
                <c:pt idx="1215">
                  <c:v>1972.29166666657</c:v>
                </c:pt>
                <c:pt idx="1216">
                  <c:v>1972.37499999991</c:v>
                </c:pt>
                <c:pt idx="1217">
                  <c:v>1972.45833333324</c:v>
                </c:pt>
                <c:pt idx="1218">
                  <c:v>1972.54166666657</c:v>
                </c:pt>
                <c:pt idx="1219">
                  <c:v>1972.62499999991</c:v>
                </c:pt>
                <c:pt idx="1220">
                  <c:v>1972.70833333324</c:v>
                </c:pt>
                <c:pt idx="1221">
                  <c:v>1972.79166666657</c:v>
                </c:pt>
                <c:pt idx="1222">
                  <c:v>1972.87499999991</c:v>
                </c:pt>
                <c:pt idx="1223">
                  <c:v>1972.95833333324</c:v>
                </c:pt>
                <c:pt idx="1224">
                  <c:v>1973.04166666657</c:v>
                </c:pt>
                <c:pt idx="1225">
                  <c:v>1973.12499999991</c:v>
                </c:pt>
                <c:pt idx="1226">
                  <c:v>1973.20833333324</c:v>
                </c:pt>
                <c:pt idx="1227">
                  <c:v>1973.29166666657</c:v>
                </c:pt>
                <c:pt idx="1228">
                  <c:v>1973.37499999991</c:v>
                </c:pt>
                <c:pt idx="1229">
                  <c:v>1973.45833333324</c:v>
                </c:pt>
                <c:pt idx="1230">
                  <c:v>1973.54166666657</c:v>
                </c:pt>
                <c:pt idx="1231">
                  <c:v>1973.62499999991</c:v>
                </c:pt>
                <c:pt idx="1232">
                  <c:v>1973.70833333324</c:v>
                </c:pt>
                <c:pt idx="1233">
                  <c:v>1973.79166666657</c:v>
                </c:pt>
                <c:pt idx="1234">
                  <c:v>1973.87499999991</c:v>
                </c:pt>
                <c:pt idx="1235">
                  <c:v>1973.95833333324</c:v>
                </c:pt>
                <c:pt idx="1236">
                  <c:v>1974.04166666657</c:v>
                </c:pt>
                <c:pt idx="1237">
                  <c:v>1974.12499999991</c:v>
                </c:pt>
                <c:pt idx="1238">
                  <c:v>1974.20833333324</c:v>
                </c:pt>
                <c:pt idx="1239">
                  <c:v>1974.29166666657</c:v>
                </c:pt>
                <c:pt idx="1240">
                  <c:v>1974.37499999991</c:v>
                </c:pt>
                <c:pt idx="1241">
                  <c:v>1974.45833333324</c:v>
                </c:pt>
                <c:pt idx="1242">
                  <c:v>1974.54166666657</c:v>
                </c:pt>
                <c:pt idx="1243">
                  <c:v>1974.62499999991</c:v>
                </c:pt>
                <c:pt idx="1244">
                  <c:v>1974.70833333324</c:v>
                </c:pt>
                <c:pt idx="1245">
                  <c:v>1974.79166666657</c:v>
                </c:pt>
                <c:pt idx="1246">
                  <c:v>1974.87499999991</c:v>
                </c:pt>
                <c:pt idx="1247">
                  <c:v>1974.95833333324</c:v>
                </c:pt>
                <c:pt idx="1248">
                  <c:v>1975.04166666657</c:v>
                </c:pt>
                <c:pt idx="1249">
                  <c:v>1975.12499999991</c:v>
                </c:pt>
                <c:pt idx="1250">
                  <c:v>1975.20833333324</c:v>
                </c:pt>
                <c:pt idx="1251">
                  <c:v>1975.29166666657</c:v>
                </c:pt>
                <c:pt idx="1252">
                  <c:v>1975.37499999991</c:v>
                </c:pt>
                <c:pt idx="1253">
                  <c:v>1975.45833333324</c:v>
                </c:pt>
                <c:pt idx="1254">
                  <c:v>1975.54166666657</c:v>
                </c:pt>
                <c:pt idx="1255">
                  <c:v>1975.6249999999</c:v>
                </c:pt>
                <c:pt idx="1256">
                  <c:v>1975.70833333324</c:v>
                </c:pt>
                <c:pt idx="1257">
                  <c:v>1975.79166666657</c:v>
                </c:pt>
                <c:pt idx="1258">
                  <c:v>1975.8749999999</c:v>
                </c:pt>
                <c:pt idx="1259">
                  <c:v>1975.95833333324</c:v>
                </c:pt>
                <c:pt idx="1260">
                  <c:v>1976.04166666657</c:v>
                </c:pt>
                <c:pt idx="1261">
                  <c:v>1976.1249999999</c:v>
                </c:pt>
                <c:pt idx="1262">
                  <c:v>1976.20833333324</c:v>
                </c:pt>
                <c:pt idx="1263">
                  <c:v>1976.29166666657</c:v>
                </c:pt>
                <c:pt idx="1264">
                  <c:v>1976.3749999999</c:v>
                </c:pt>
                <c:pt idx="1265">
                  <c:v>1976.45833333324</c:v>
                </c:pt>
                <c:pt idx="1266">
                  <c:v>1976.54166666657</c:v>
                </c:pt>
                <c:pt idx="1267">
                  <c:v>1976.6249999999</c:v>
                </c:pt>
                <c:pt idx="1268">
                  <c:v>1976.70833333324</c:v>
                </c:pt>
                <c:pt idx="1269">
                  <c:v>1976.79166666657</c:v>
                </c:pt>
                <c:pt idx="1270">
                  <c:v>1976.8749999999</c:v>
                </c:pt>
                <c:pt idx="1271">
                  <c:v>1976.95833333324</c:v>
                </c:pt>
                <c:pt idx="1272">
                  <c:v>1977.04166666657</c:v>
                </c:pt>
                <c:pt idx="1273">
                  <c:v>1977.1249999999</c:v>
                </c:pt>
                <c:pt idx="1274">
                  <c:v>1977.20833333324</c:v>
                </c:pt>
                <c:pt idx="1275">
                  <c:v>1977.29166666657</c:v>
                </c:pt>
                <c:pt idx="1276">
                  <c:v>1977.3749999999</c:v>
                </c:pt>
                <c:pt idx="1277">
                  <c:v>1977.45833333324</c:v>
                </c:pt>
                <c:pt idx="1278">
                  <c:v>1977.54166666657</c:v>
                </c:pt>
                <c:pt idx="1279">
                  <c:v>1977.6249999999</c:v>
                </c:pt>
                <c:pt idx="1280">
                  <c:v>1977.70833333324</c:v>
                </c:pt>
                <c:pt idx="1281">
                  <c:v>1977.79166666657</c:v>
                </c:pt>
                <c:pt idx="1282">
                  <c:v>1977.8749999999</c:v>
                </c:pt>
                <c:pt idx="1283">
                  <c:v>1977.95833333324</c:v>
                </c:pt>
                <c:pt idx="1284">
                  <c:v>1978.04166666657</c:v>
                </c:pt>
                <c:pt idx="1285">
                  <c:v>1978.1249999999</c:v>
                </c:pt>
                <c:pt idx="1286">
                  <c:v>1978.20833333324</c:v>
                </c:pt>
                <c:pt idx="1287">
                  <c:v>1978.29166666657</c:v>
                </c:pt>
                <c:pt idx="1288">
                  <c:v>1978.3749999999</c:v>
                </c:pt>
                <c:pt idx="1289">
                  <c:v>1978.45833333324</c:v>
                </c:pt>
                <c:pt idx="1290">
                  <c:v>1978.54166666657</c:v>
                </c:pt>
                <c:pt idx="1291">
                  <c:v>1978.6249999999</c:v>
                </c:pt>
                <c:pt idx="1292">
                  <c:v>1978.70833333324</c:v>
                </c:pt>
                <c:pt idx="1293">
                  <c:v>1978.79166666657</c:v>
                </c:pt>
                <c:pt idx="1294">
                  <c:v>1978.8749999999</c:v>
                </c:pt>
                <c:pt idx="1295">
                  <c:v>1978.95833333324</c:v>
                </c:pt>
                <c:pt idx="1296">
                  <c:v>1979.04166666657</c:v>
                </c:pt>
                <c:pt idx="1297">
                  <c:v>1979.1249999999</c:v>
                </c:pt>
                <c:pt idx="1298">
                  <c:v>1979.20833333324</c:v>
                </c:pt>
                <c:pt idx="1299">
                  <c:v>1979.29166666657</c:v>
                </c:pt>
                <c:pt idx="1300">
                  <c:v>1979.3749999999</c:v>
                </c:pt>
                <c:pt idx="1301">
                  <c:v>1979.45833333323</c:v>
                </c:pt>
                <c:pt idx="1302">
                  <c:v>1979.54166666657</c:v>
                </c:pt>
                <c:pt idx="1303">
                  <c:v>1979.6249999999</c:v>
                </c:pt>
                <c:pt idx="1304">
                  <c:v>1979.70833333323</c:v>
                </c:pt>
                <c:pt idx="1305">
                  <c:v>1979.79166666657</c:v>
                </c:pt>
                <c:pt idx="1306">
                  <c:v>1979.8749999999</c:v>
                </c:pt>
                <c:pt idx="1307">
                  <c:v>1979.95833333323</c:v>
                </c:pt>
                <c:pt idx="1308">
                  <c:v>1980.04166666657</c:v>
                </c:pt>
                <c:pt idx="1309">
                  <c:v>1980.1249999999</c:v>
                </c:pt>
                <c:pt idx="1310">
                  <c:v>1980.20833333323</c:v>
                </c:pt>
                <c:pt idx="1311">
                  <c:v>1980.29166666657</c:v>
                </c:pt>
                <c:pt idx="1312">
                  <c:v>1980.3749999999</c:v>
                </c:pt>
                <c:pt idx="1313">
                  <c:v>1980.45833333323</c:v>
                </c:pt>
                <c:pt idx="1314">
                  <c:v>1980.54166666657</c:v>
                </c:pt>
                <c:pt idx="1315">
                  <c:v>1980.6249999999</c:v>
                </c:pt>
                <c:pt idx="1316">
                  <c:v>1980.70833333323</c:v>
                </c:pt>
                <c:pt idx="1317">
                  <c:v>1980.79166666657</c:v>
                </c:pt>
                <c:pt idx="1318">
                  <c:v>1980.8749999999</c:v>
                </c:pt>
                <c:pt idx="1319">
                  <c:v>1980.95833333323</c:v>
                </c:pt>
                <c:pt idx="1320">
                  <c:v>1981.04166666657</c:v>
                </c:pt>
                <c:pt idx="1321">
                  <c:v>1981.1249999999</c:v>
                </c:pt>
                <c:pt idx="1322">
                  <c:v>1981.20833333323</c:v>
                </c:pt>
                <c:pt idx="1323">
                  <c:v>1981.29166666657</c:v>
                </c:pt>
                <c:pt idx="1324">
                  <c:v>1981.3749999999</c:v>
                </c:pt>
                <c:pt idx="1325">
                  <c:v>1981.45833333323</c:v>
                </c:pt>
                <c:pt idx="1326">
                  <c:v>1981.54166666657</c:v>
                </c:pt>
                <c:pt idx="1327">
                  <c:v>1981.6249999999</c:v>
                </c:pt>
                <c:pt idx="1328">
                  <c:v>1981.70833333323</c:v>
                </c:pt>
                <c:pt idx="1329">
                  <c:v>1981.79166666657</c:v>
                </c:pt>
                <c:pt idx="1330">
                  <c:v>1981.8749999999</c:v>
                </c:pt>
                <c:pt idx="1331">
                  <c:v>1981.95833333323</c:v>
                </c:pt>
                <c:pt idx="1332">
                  <c:v>1982.04166666657</c:v>
                </c:pt>
                <c:pt idx="1333">
                  <c:v>1982.1249999999</c:v>
                </c:pt>
                <c:pt idx="1334">
                  <c:v>1982.20833333323</c:v>
                </c:pt>
                <c:pt idx="1335">
                  <c:v>1982.29166666657</c:v>
                </c:pt>
                <c:pt idx="1336">
                  <c:v>1982.3749999999</c:v>
                </c:pt>
                <c:pt idx="1337">
                  <c:v>1982.45833333323</c:v>
                </c:pt>
                <c:pt idx="1338">
                  <c:v>1982.54166666657</c:v>
                </c:pt>
                <c:pt idx="1339">
                  <c:v>1982.6249999999</c:v>
                </c:pt>
                <c:pt idx="1340">
                  <c:v>1982.70833333323</c:v>
                </c:pt>
                <c:pt idx="1341">
                  <c:v>1982.79166666657</c:v>
                </c:pt>
                <c:pt idx="1342">
                  <c:v>1982.8749999999</c:v>
                </c:pt>
                <c:pt idx="1343">
                  <c:v>1982.95833333323</c:v>
                </c:pt>
                <c:pt idx="1344">
                  <c:v>1983.04166666656</c:v>
                </c:pt>
                <c:pt idx="1345">
                  <c:v>1983.1249999999</c:v>
                </c:pt>
                <c:pt idx="1346">
                  <c:v>1983.20833333323</c:v>
                </c:pt>
                <c:pt idx="1347">
                  <c:v>1983.29166666656</c:v>
                </c:pt>
                <c:pt idx="1348">
                  <c:v>1983.3749999999</c:v>
                </c:pt>
                <c:pt idx="1349">
                  <c:v>1983.45833333323</c:v>
                </c:pt>
                <c:pt idx="1350">
                  <c:v>1983.54166666656</c:v>
                </c:pt>
                <c:pt idx="1351">
                  <c:v>1983.6249999999</c:v>
                </c:pt>
                <c:pt idx="1352">
                  <c:v>1983.70833333323</c:v>
                </c:pt>
                <c:pt idx="1353">
                  <c:v>1983.79166666656</c:v>
                </c:pt>
                <c:pt idx="1354">
                  <c:v>1983.8749999999</c:v>
                </c:pt>
                <c:pt idx="1355">
                  <c:v>1983.95833333323</c:v>
                </c:pt>
                <c:pt idx="1356">
                  <c:v>1984.04166666656</c:v>
                </c:pt>
                <c:pt idx="1357">
                  <c:v>1984.1249999999</c:v>
                </c:pt>
                <c:pt idx="1358">
                  <c:v>1984.20833333323</c:v>
                </c:pt>
                <c:pt idx="1359">
                  <c:v>1984.29166666656</c:v>
                </c:pt>
                <c:pt idx="1360">
                  <c:v>1984.3749999999</c:v>
                </c:pt>
                <c:pt idx="1361">
                  <c:v>1984.45833333323</c:v>
                </c:pt>
                <c:pt idx="1362">
                  <c:v>1984.54166666656</c:v>
                </c:pt>
                <c:pt idx="1363">
                  <c:v>1984.6249999999</c:v>
                </c:pt>
                <c:pt idx="1364">
                  <c:v>1984.70833333323</c:v>
                </c:pt>
                <c:pt idx="1365">
                  <c:v>1984.79166666656</c:v>
                </c:pt>
                <c:pt idx="1366">
                  <c:v>1984.8749999999</c:v>
                </c:pt>
                <c:pt idx="1367">
                  <c:v>1984.95833333323</c:v>
                </c:pt>
                <c:pt idx="1368">
                  <c:v>1985.04166666656</c:v>
                </c:pt>
                <c:pt idx="1369">
                  <c:v>1985.1249999999</c:v>
                </c:pt>
                <c:pt idx="1370">
                  <c:v>1985.20833333323</c:v>
                </c:pt>
                <c:pt idx="1371">
                  <c:v>1985.29166666656</c:v>
                </c:pt>
                <c:pt idx="1372">
                  <c:v>1985.3749999999</c:v>
                </c:pt>
                <c:pt idx="1373">
                  <c:v>1985.45833333323</c:v>
                </c:pt>
                <c:pt idx="1374">
                  <c:v>1985.54166666656</c:v>
                </c:pt>
                <c:pt idx="1375">
                  <c:v>1985.6249999999</c:v>
                </c:pt>
                <c:pt idx="1376">
                  <c:v>1985.70833333323</c:v>
                </c:pt>
                <c:pt idx="1377">
                  <c:v>1985.79166666656</c:v>
                </c:pt>
                <c:pt idx="1378">
                  <c:v>1985.8749999999</c:v>
                </c:pt>
                <c:pt idx="1379">
                  <c:v>1985.95833333323</c:v>
                </c:pt>
                <c:pt idx="1380">
                  <c:v>1986.04166666656</c:v>
                </c:pt>
                <c:pt idx="1381">
                  <c:v>1986.1249999999</c:v>
                </c:pt>
                <c:pt idx="1382">
                  <c:v>1986.20833333323</c:v>
                </c:pt>
                <c:pt idx="1383">
                  <c:v>1986.29166666656</c:v>
                </c:pt>
                <c:pt idx="1384">
                  <c:v>1986.3749999999</c:v>
                </c:pt>
                <c:pt idx="1385">
                  <c:v>1986.45833333323</c:v>
                </c:pt>
                <c:pt idx="1386">
                  <c:v>1986.54166666656</c:v>
                </c:pt>
                <c:pt idx="1387">
                  <c:v>1986.62499999989</c:v>
                </c:pt>
                <c:pt idx="1388">
                  <c:v>1986.70833333323</c:v>
                </c:pt>
                <c:pt idx="1389">
                  <c:v>1986.79166666656</c:v>
                </c:pt>
                <c:pt idx="1390">
                  <c:v>1986.87499999989</c:v>
                </c:pt>
                <c:pt idx="1391">
                  <c:v>1986.95833333323</c:v>
                </c:pt>
                <c:pt idx="1392">
                  <c:v>1987.04166666656</c:v>
                </c:pt>
                <c:pt idx="1393">
                  <c:v>1987.12499999989</c:v>
                </c:pt>
                <c:pt idx="1394">
                  <c:v>1987.20833333323</c:v>
                </c:pt>
                <c:pt idx="1395">
                  <c:v>1987.29166666656</c:v>
                </c:pt>
                <c:pt idx="1396">
                  <c:v>1987.37499999989</c:v>
                </c:pt>
                <c:pt idx="1397">
                  <c:v>1987.45833333323</c:v>
                </c:pt>
                <c:pt idx="1398">
                  <c:v>1987.54166666656</c:v>
                </c:pt>
                <c:pt idx="1399">
                  <c:v>1987.62499999989</c:v>
                </c:pt>
                <c:pt idx="1400">
                  <c:v>1987.70833333323</c:v>
                </c:pt>
                <c:pt idx="1401">
                  <c:v>1987.79166666656</c:v>
                </c:pt>
                <c:pt idx="1402">
                  <c:v>1987.87499999989</c:v>
                </c:pt>
                <c:pt idx="1403">
                  <c:v>1987.95833333323</c:v>
                </c:pt>
                <c:pt idx="1404">
                  <c:v>1988.04166666656</c:v>
                </c:pt>
                <c:pt idx="1405">
                  <c:v>1988.12499999989</c:v>
                </c:pt>
                <c:pt idx="1406">
                  <c:v>1988.20833333323</c:v>
                </c:pt>
                <c:pt idx="1407">
                  <c:v>1988.29166666656</c:v>
                </c:pt>
                <c:pt idx="1408">
                  <c:v>1988.37499999989</c:v>
                </c:pt>
                <c:pt idx="1409">
                  <c:v>1988.45833333323</c:v>
                </c:pt>
                <c:pt idx="1410">
                  <c:v>1988.54166666656</c:v>
                </c:pt>
                <c:pt idx="1411">
                  <c:v>1988.62499999989</c:v>
                </c:pt>
                <c:pt idx="1412">
                  <c:v>1988.70833333323</c:v>
                </c:pt>
                <c:pt idx="1413">
                  <c:v>1988.79166666656</c:v>
                </c:pt>
                <c:pt idx="1414">
                  <c:v>1988.87499999989</c:v>
                </c:pt>
                <c:pt idx="1415">
                  <c:v>1988.95833333323</c:v>
                </c:pt>
                <c:pt idx="1416">
                  <c:v>1989.04166666656</c:v>
                </c:pt>
                <c:pt idx="1417">
                  <c:v>1989.12499999989</c:v>
                </c:pt>
                <c:pt idx="1418">
                  <c:v>1989.20833333323</c:v>
                </c:pt>
                <c:pt idx="1419">
                  <c:v>1989.29166666656</c:v>
                </c:pt>
                <c:pt idx="1420">
                  <c:v>1989.37499999989</c:v>
                </c:pt>
                <c:pt idx="1421">
                  <c:v>1989.45833333323</c:v>
                </c:pt>
                <c:pt idx="1422">
                  <c:v>1989.54166666656</c:v>
                </c:pt>
                <c:pt idx="1423">
                  <c:v>1989.62499999989</c:v>
                </c:pt>
                <c:pt idx="1424">
                  <c:v>1989.70833333323</c:v>
                </c:pt>
                <c:pt idx="1425">
                  <c:v>1989.79166666656</c:v>
                </c:pt>
                <c:pt idx="1426">
                  <c:v>1989.87499999989</c:v>
                </c:pt>
                <c:pt idx="1427">
                  <c:v>1989.95833333323</c:v>
                </c:pt>
                <c:pt idx="1428">
                  <c:v>1990.04166666656</c:v>
                </c:pt>
                <c:pt idx="1429">
                  <c:v>1990.12499999989</c:v>
                </c:pt>
                <c:pt idx="1430">
                  <c:v>1990.20833333323</c:v>
                </c:pt>
                <c:pt idx="1431">
                  <c:v>1990.29166666656</c:v>
                </c:pt>
                <c:pt idx="1432">
                  <c:v>1990.37499999989</c:v>
                </c:pt>
                <c:pt idx="1433">
                  <c:v>1990.45833333322</c:v>
                </c:pt>
                <c:pt idx="1434">
                  <c:v>1990.54166666656</c:v>
                </c:pt>
                <c:pt idx="1435">
                  <c:v>1990.62499999989</c:v>
                </c:pt>
                <c:pt idx="1436">
                  <c:v>1990.70833333322</c:v>
                </c:pt>
                <c:pt idx="1437">
                  <c:v>1990.79166666656</c:v>
                </c:pt>
                <c:pt idx="1438">
                  <c:v>1990.87499999989</c:v>
                </c:pt>
                <c:pt idx="1439">
                  <c:v>1990.95833333322</c:v>
                </c:pt>
                <c:pt idx="1440">
                  <c:v>1991.04166666656</c:v>
                </c:pt>
                <c:pt idx="1441">
                  <c:v>1991.12499999989</c:v>
                </c:pt>
                <c:pt idx="1442">
                  <c:v>1991.20833333322</c:v>
                </c:pt>
                <c:pt idx="1443">
                  <c:v>1991.29166666656</c:v>
                </c:pt>
                <c:pt idx="1444">
                  <c:v>1991.37499999989</c:v>
                </c:pt>
                <c:pt idx="1445">
                  <c:v>1991.45833333322</c:v>
                </c:pt>
                <c:pt idx="1446">
                  <c:v>1991.54166666656</c:v>
                </c:pt>
                <c:pt idx="1447">
                  <c:v>1991.62499999989</c:v>
                </c:pt>
                <c:pt idx="1448">
                  <c:v>1991.70833333322</c:v>
                </c:pt>
                <c:pt idx="1449">
                  <c:v>1991.79166666656</c:v>
                </c:pt>
                <c:pt idx="1450">
                  <c:v>1991.87499999989</c:v>
                </c:pt>
                <c:pt idx="1451">
                  <c:v>1991.95833333322</c:v>
                </c:pt>
                <c:pt idx="1452">
                  <c:v>1992.04166666656</c:v>
                </c:pt>
                <c:pt idx="1453">
                  <c:v>1992.12499999989</c:v>
                </c:pt>
                <c:pt idx="1454">
                  <c:v>1992.20833333322</c:v>
                </c:pt>
                <c:pt idx="1455">
                  <c:v>1992.29166666656</c:v>
                </c:pt>
                <c:pt idx="1456">
                  <c:v>1992.37499999989</c:v>
                </c:pt>
                <c:pt idx="1457">
                  <c:v>1992.45833333322</c:v>
                </c:pt>
                <c:pt idx="1458">
                  <c:v>1992.54166666656</c:v>
                </c:pt>
                <c:pt idx="1459">
                  <c:v>1992.62499999989</c:v>
                </c:pt>
                <c:pt idx="1460">
                  <c:v>1992.70833333322</c:v>
                </c:pt>
                <c:pt idx="1461">
                  <c:v>1992.79166666656</c:v>
                </c:pt>
                <c:pt idx="1462">
                  <c:v>1992.87499999989</c:v>
                </c:pt>
                <c:pt idx="1463">
                  <c:v>1992.95833333322</c:v>
                </c:pt>
                <c:pt idx="1464">
                  <c:v>1993.04166666656</c:v>
                </c:pt>
                <c:pt idx="1465">
                  <c:v>1993.12499999989</c:v>
                </c:pt>
                <c:pt idx="1466">
                  <c:v>1993.20833333322</c:v>
                </c:pt>
                <c:pt idx="1467">
                  <c:v>1993.29166666656</c:v>
                </c:pt>
                <c:pt idx="1468">
                  <c:v>1993.37499999989</c:v>
                </c:pt>
                <c:pt idx="1469">
                  <c:v>1993.45833333322</c:v>
                </c:pt>
                <c:pt idx="1470">
                  <c:v>1993.54166666656</c:v>
                </c:pt>
                <c:pt idx="1471">
                  <c:v>1993.62499999989</c:v>
                </c:pt>
                <c:pt idx="1472">
                  <c:v>1993.70833333322</c:v>
                </c:pt>
                <c:pt idx="1473">
                  <c:v>1993.79166666656</c:v>
                </c:pt>
                <c:pt idx="1474">
                  <c:v>1993.87499999989</c:v>
                </c:pt>
                <c:pt idx="1475">
                  <c:v>1993.95833333322</c:v>
                </c:pt>
                <c:pt idx="1476">
                  <c:v>1994.04166666655</c:v>
                </c:pt>
                <c:pt idx="1477">
                  <c:v>1994.12499999989</c:v>
                </c:pt>
                <c:pt idx="1478">
                  <c:v>1994.20833333322</c:v>
                </c:pt>
                <c:pt idx="1479">
                  <c:v>1994.29166666655</c:v>
                </c:pt>
                <c:pt idx="1480">
                  <c:v>1994.37499999989</c:v>
                </c:pt>
                <c:pt idx="1481">
                  <c:v>1994.45833333322</c:v>
                </c:pt>
                <c:pt idx="1482">
                  <c:v>1994.54166666655</c:v>
                </c:pt>
                <c:pt idx="1483">
                  <c:v>1994.62499999989</c:v>
                </c:pt>
                <c:pt idx="1484">
                  <c:v>1994.70833333322</c:v>
                </c:pt>
                <c:pt idx="1485">
                  <c:v>1994.79166666655</c:v>
                </c:pt>
                <c:pt idx="1486">
                  <c:v>1994.87499999989</c:v>
                </c:pt>
                <c:pt idx="1487">
                  <c:v>1994.95833333322</c:v>
                </c:pt>
                <c:pt idx="1488">
                  <c:v>1995.04166666655</c:v>
                </c:pt>
                <c:pt idx="1489">
                  <c:v>1995.12499999989</c:v>
                </c:pt>
                <c:pt idx="1490">
                  <c:v>1995.20833333322</c:v>
                </c:pt>
                <c:pt idx="1491">
                  <c:v>1995.29166666655</c:v>
                </c:pt>
                <c:pt idx="1492">
                  <c:v>1995.37499999989</c:v>
                </c:pt>
                <c:pt idx="1493">
                  <c:v>1995.45833333322</c:v>
                </c:pt>
                <c:pt idx="1494">
                  <c:v>1995.54166666655</c:v>
                </c:pt>
                <c:pt idx="1495">
                  <c:v>1995.62499999989</c:v>
                </c:pt>
                <c:pt idx="1496">
                  <c:v>1995.70833333322</c:v>
                </c:pt>
                <c:pt idx="1497">
                  <c:v>1995.79166666655</c:v>
                </c:pt>
                <c:pt idx="1498">
                  <c:v>1995.87499999989</c:v>
                </c:pt>
                <c:pt idx="1499">
                  <c:v>1995.95833333322</c:v>
                </c:pt>
                <c:pt idx="1500">
                  <c:v>1996.04166666655</c:v>
                </c:pt>
                <c:pt idx="1501">
                  <c:v>1996.12499999989</c:v>
                </c:pt>
                <c:pt idx="1502">
                  <c:v>1996.20833333322</c:v>
                </c:pt>
                <c:pt idx="1503">
                  <c:v>1996.29166666655</c:v>
                </c:pt>
                <c:pt idx="1504">
                  <c:v>1996.37499999989</c:v>
                </c:pt>
                <c:pt idx="1505">
                  <c:v>1996.45833333322</c:v>
                </c:pt>
                <c:pt idx="1506">
                  <c:v>1996.54166666655</c:v>
                </c:pt>
                <c:pt idx="1507">
                  <c:v>1996.62499999989</c:v>
                </c:pt>
                <c:pt idx="1508">
                  <c:v>1996.70833333322</c:v>
                </c:pt>
                <c:pt idx="1509">
                  <c:v>1996.79166666655</c:v>
                </c:pt>
                <c:pt idx="1510">
                  <c:v>1996.87499999989</c:v>
                </c:pt>
                <c:pt idx="1511">
                  <c:v>1996.95833333322</c:v>
                </c:pt>
                <c:pt idx="1512">
                  <c:v>1997.04166666655</c:v>
                </c:pt>
                <c:pt idx="1513">
                  <c:v>1997.12499999989</c:v>
                </c:pt>
                <c:pt idx="1514">
                  <c:v>1997.20833333322</c:v>
                </c:pt>
                <c:pt idx="1515">
                  <c:v>1997.29166666655</c:v>
                </c:pt>
                <c:pt idx="1516">
                  <c:v>1997.37499999989</c:v>
                </c:pt>
                <c:pt idx="1517">
                  <c:v>1997.45833333322</c:v>
                </c:pt>
                <c:pt idx="1518">
                  <c:v>1997.54166666655</c:v>
                </c:pt>
                <c:pt idx="1519">
                  <c:v>1997.62499999988</c:v>
                </c:pt>
                <c:pt idx="1520">
                  <c:v>1997.70833333322</c:v>
                </c:pt>
                <c:pt idx="1521">
                  <c:v>1997.79166666655</c:v>
                </c:pt>
                <c:pt idx="1522">
                  <c:v>1997.87499999988</c:v>
                </c:pt>
                <c:pt idx="1523">
                  <c:v>1997.95833333322</c:v>
                </c:pt>
                <c:pt idx="1524">
                  <c:v>1998.04166666655</c:v>
                </c:pt>
                <c:pt idx="1525">
                  <c:v>1998.12499999988</c:v>
                </c:pt>
                <c:pt idx="1526">
                  <c:v>1998.20833333322</c:v>
                </c:pt>
                <c:pt idx="1527">
                  <c:v>1998.29166666655</c:v>
                </c:pt>
                <c:pt idx="1528">
                  <c:v>1998.37499999988</c:v>
                </c:pt>
                <c:pt idx="1529">
                  <c:v>1998.45833333322</c:v>
                </c:pt>
                <c:pt idx="1530">
                  <c:v>1998.54166666655</c:v>
                </c:pt>
                <c:pt idx="1531">
                  <c:v>1998.62499999988</c:v>
                </c:pt>
                <c:pt idx="1532">
                  <c:v>1998.70833333322</c:v>
                </c:pt>
                <c:pt idx="1533">
                  <c:v>1998.79166666655</c:v>
                </c:pt>
                <c:pt idx="1534">
                  <c:v>1998.87499999988</c:v>
                </c:pt>
                <c:pt idx="1535">
                  <c:v>1998.95833333322</c:v>
                </c:pt>
                <c:pt idx="1536">
                  <c:v>1999.04166666655</c:v>
                </c:pt>
                <c:pt idx="1537">
                  <c:v>1999.12499999988</c:v>
                </c:pt>
                <c:pt idx="1538">
                  <c:v>1999.20833333322</c:v>
                </c:pt>
                <c:pt idx="1539">
                  <c:v>1999.29166666655</c:v>
                </c:pt>
                <c:pt idx="1540">
                  <c:v>1999.37499999988</c:v>
                </c:pt>
                <c:pt idx="1541">
                  <c:v>1999.45833333322</c:v>
                </c:pt>
                <c:pt idx="1542">
                  <c:v>1999.54166666655</c:v>
                </c:pt>
                <c:pt idx="1543">
                  <c:v>1999.62499999988</c:v>
                </c:pt>
                <c:pt idx="1544">
                  <c:v>1999.70833333322</c:v>
                </c:pt>
                <c:pt idx="1545">
                  <c:v>1999.79166666655</c:v>
                </c:pt>
                <c:pt idx="1546">
                  <c:v>1999.87499999988</c:v>
                </c:pt>
                <c:pt idx="1547">
                  <c:v>1999.95833333322</c:v>
                </c:pt>
                <c:pt idx="1548">
                  <c:v>2000.04166666655</c:v>
                </c:pt>
                <c:pt idx="1549">
                  <c:v>2000.12499999988</c:v>
                </c:pt>
                <c:pt idx="1550">
                  <c:v>2000.20833333322</c:v>
                </c:pt>
                <c:pt idx="1551">
                  <c:v>2000.29166666655</c:v>
                </c:pt>
                <c:pt idx="1552">
                  <c:v>2000.37499999988</c:v>
                </c:pt>
                <c:pt idx="1553">
                  <c:v>2000.45833333322</c:v>
                </c:pt>
                <c:pt idx="1554">
                  <c:v>2000.54166666655</c:v>
                </c:pt>
                <c:pt idx="1555">
                  <c:v>2000.62499999988</c:v>
                </c:pt>
                <c:pt idx="1556">
                  <c:v>2000.70833333322</c:v>
                </c:pt>
                <c:pt idx="1557">
                  <c:v>2000.79166666655</c:v>
                </c:pt>
                <c:pt idx="1558">
                  <c:v>2000.87499999988</c:v>
                </c:pt>
                <c:pt idx="1559">
                  <c:v>2000.95833333322</c:v>
                </c:pt>
                <c:pt idx="1560">
                  <c:v>2001.04166666655</c:v>
                </c:pt>
                <c:pt idx="1561">
                  <c:v>2001.12499999988</c:v>
                </c:pt>
                <c:pt idx="1562">
                  <c:v>2001.20833333322</c:v>
                </c:pt>
                <c:pt idx="1563">
                  <c:v>2001.29166666655</c:v>
                </c:pt>
                <c:pt idx="1564">
                  <c:v>2001.37499999988</c:v>
                </c:pt>
                <c:pt idx="1565">
                  <c:v>2001.45833333321</c:v>
                </c:pt>
                <c:pt idx="1566">
                  <c:v>2001.54166666655</c:v>
                </c:pt>
                <c:pt idx="1567">
                  <c:v>2001.62499999988</c:v>
                </c:pt>
                <c:pt idx="1568">
                  <c:v>2001.70833333321</c:v>
                </c:pt>
                <c:pt idx="1569">
                  <c:v>2001.79166666655</c:v>
                </c:pt>
                <c:pt idx="1570">
                  <c:v>2001.87499999988</c:v>
                </c:pt>
                <c:pt idx="1571">
                  <c:v>2001.95833333321</c:v>
                </c:pt>
                <c:pt idx="1572">
                  <c:v>2002.04166666655</c:v>
                </c:pt>
                <c:pt idx="1573">
                  <c:v>2002.12499999988</c:v>
                </c:pt>
                <c:pt idx="1574">
                  <c:v>2002.20833333321</c:v>
                </c:pt>
                <c:pt idx="1575">
                  <c:v>2002.29166666655</c:v>
                </c:pt>
                <c:pt idx="1576">
                  <c:v>2002.37499999988</c:v>
                </c:pt>
                <c:pt idx="1577">
                  <c:v>2002.45833333321</c:v>
                </c:pt>
                <c:pt idx="1578">
                  <c:v>2002.54166666655</c:v>
                </c:pt>
                <c:pt idx="1579">
                  <c:v>2002.62499999988</c:v>
                </c:pt>
                <c:pt idx="1580">
                  <c:v>2002.70833333321</c:v>
                </c:pt>
                <c:pt idx="1581">
                  <c:v>2002.79166666655</c:v>
                </c:pt>
                <c:pt idx="1582">
                  <c:v>2002.87499999988</c:v>
                </c:pt>
                <c:pt idx="1583">
                  <c:v>2002.95833333321</c:v>
                </c:pt>
                <c:pt idx="1584">
                  <c:v>2003.04166666655</c:v>
                </c:pt>
                <c:pt idx="1585">
                  <c:v>2003.12499999988</c:v>
                </c:pt>
                <c:pt idx="1586">
                  <c:v>2003.20833333321</c:v>
                </c:pt>
                <c:pt idx="1587">
                  <c:v>2003.29166666655</c:v>
                </c:pt>
                <c:pt idx="1588">
                  <c:v>2003.37499999988</c:v>
                </c:pt>
                <c:pt idx="1589">
                  <c:v>2003.45833333321</c:v>
                </c:pt>
                <c:pt idx="1590">
                  <c:v>2003.54166666655</c:v>
                </c:pt>
                <c:pt idx="1591">
                  <c:v>2003.62499999988</c:v>
                </c:pt>
                <c:pt idx="1592">
                  <c:v>2003.70833333321</c:v>
                </c:pt>
                <c:pt idx="1593">
                  <c:v>2003.79166666655</c:v>
                </c:pt>
                <c:pt idx="1594">
                  <c:v>2003.87499999988</c:v>
                </c:pt>
                <c:pt idx="1595">
                  <c:v>2003.95833333321</c:v>
                </c:pt>
                <c:pt idx="1596">
                  <c:v>2004.04166666655</c:v>
                </c:pt>
                <c:pt idx="1597">
                  <c:v>2004.12499999988</c:v>
                </c:pt>
                <c:pt idx="1598">
                  <c:v>2004.20833333321</c:v>
                </c:pt>
                <c:pt idx="1599">
                  <c:v>2004.29166666655</c:v>
                </c:pt>
                <c:pt idx="1600">
                  <c:v>2004.37499999988</c:v>
                </c:pt>
                <c:pt idx="1601">
                  <c:v>2004.45833333321</c:v>
                </c:pt>
                <c:pt idx="1602">
                  <c:v>2004.54166666655</c:v>
                </c:pt>
                <c:pt idx="1603">
                  <c:v>2004.62499999988</c:v>
                </c:pt>
                <c:pt idx="1604">
                  <c:v>2004.70833333321</c:v>
                </c:pt>
                <c:pt idx="1605">
                  <c:v>2004.79166666655</c:v>
                </c:pt>
                <c:pt idx="1606">
                  <c:v>2004.87499999988</c:v>
                </c:pt>
                <c:pt idx="1607">
                  <c:v>2004.95833333321</c:v>
                </c:pt>
                <c:pt idx="1608">
                  <c:v>2005.04166666654</c:v>
                </c:pt>
                <c:pt idx="1609">
                  <c:v>2005.12499999988</c:v>
                </c:pt>
                <c:pt idx="1610">
                  <c:v>2005.20833333321</c:v>
                </c:pt>
                <c:pt idx="1611">
                  <c:v>2005.29166666654</c:v>
                </c:pt>
                <c:pt idx="1612">
                  <c:v>2005.37499999988</c:v>
                </c:pt>
                <c:pt idx="1613">
                  <c:v>2005.45833333321</c:v>
                </c:pt>
                <c:pt idx="1614">
                  <c:v>2005.54166666654</c:v>
                </c:pt>
                <c:pt idx="1615">
                  <c:v>2005.62499999988</c:v>
                </c:pt>
                <c:pt idx="1616">
                  <c:v>2005.70833333321</c:v>
                </c:pt>
                <c:pt idx="1617">
                  <c:v>2005.79166666654</c:v>
                </c:pt>
                <c:pt idx="1618">
                  <c:v>2005.87499999988</c:v>
                </c:pt>
                <c:pt idx="1619">
                  <c:v>2005.95833333321</c:v>
                </c:pt>
                <c:pt idx="1620">
                  <c:v>2006.04166666654</c:v>
                </c:pt>
                <c:pt idx="1621">
                  <c:v>2006.12499999988</c:v>
                </c:pt>
                <c:pt idx="1622">
                  <c:v>2006.20833333321</c:v>
                </c:pt>
                <c:pt idx="1623">
                  <c:v>2006.29166666654</c:v>
                </c:pt>
                <c:pt idx="1624">
                  <c:v>2006.37499999988</c:v>
                </c:pt>
                <c:pt idx="1625">
                  <c:v>2006.45833333321</c:v>
                </c:pt>
                <c:pt idx="1626">
                  <c:v>2006.54166666654</c:v>
                </c:pt>
                <c:pt idx="1627">
                  <c:v>2006.62499999988</c:v>
                </c:pt>
                <c:pt idx="1628">
                  <c:v>2006.70833333321</c:v>
                </c:pt>
                <c:pt idx="1629">
                  <c:v>2006.79166666654</c:v>
                </c:pt>
                <c:pt idx="1630">
                  <c:v>2006.87499999988</c:v>
                </c:pt>
                <c:pt idx="1631">
                  <c:v>2006.95833333321</c:v>
                </c:pt>
                <c:pt idx="1632">
                  <c:v>2007.04166666654</c:v>
                </c:pt>
                <c:pt idx="1633">
                  <c:v>2007.12499999988</c:v>
                </c:pt>
                <c:pt idx="1634">
                  <c:v>2007.20833333321</c:v>
                </c:pt>
                <c:pt idx="1635">
                  <c:v>2007.29166666654</c:v>
                </c:pt>
                <c:pt idx="1636">
                  <c:v>2007.37499999988</c:v>
                </c:pt>
                <c:pt idx="1637">
                  <c:v>2007.45833333321</c:v>
                </c:pt>
                <c:pt idx="1638">
                  <c:v>2007.54166666654</c:v>
                </c:pt>
                <c:pt idx="1639">
                  <c:v>2007.62499999988</c:v>
                </c:pt>
                <c:pt idx="1640">
                  <c:v>2007.70833333321</c:v>
                </c:pt>
                <c:pt idx="1641">
                  <c:v>2007.79166666654</c:v>
                </c:pt>
                <c:pt idx="1642">
                  <c:v>2007.87499999988</c:v>
                </c:pt>
                <c:pt idx="1643">
                  <c:v>2007.95833333321</c:v>
                </c:pt>
                <c:pt idx="1644">
                  <c:v>2008.04166666654</c:v>
                </c:pt>
                <c:pt idx="1645">
                  <c:v>2008.12499999988</c:v>
                </c:pt>
                <c:pt idx="1646">
                  <c:v>2008.20833333321</c:v>
                </c:pt>
                <c:pt idx="1647">
                  <c:v>2008.29166666654</c:v>
                </c:pt>
                <c:pt idx="1648">
                  <c:v>2008.37499999988</c:v>
                </c:pt>
                <c:pt idx="1649">
                  <c:v>2008.45833333321</c:v>
                </c:pt>
                <c:pt idx="1650">
                  <c:v>2008.54166666654</c:v>
                </c:pt>
                <c:pt idx="1651">
                  <c:v>2008.62499999987</c:v>
                </c:pt>
                <c:pt idx="1652">
                  <c:v>2008.70833333321</c:v>
                </c:pt>
                <c:pt idx="1653">
                  <c:v>2008.79166666654</c:v>
                </c:pt>
                <c:pt idx="1654">
                  <c:v>2008.87499999987</c:v>
                </c:pt>
                <c:pt idx="1655">
                  <c:v>2008.95833333321</c:v>
                </c:pt>
                <c:pt idx="1656">
                  <c:v>2009.04166666654</c:v>
                </c:pt>
                <c:pt idx="1657">
                  <c:v>2009.12499999987</c:v>
                </c:pt>
                <c:pt idx="1658">
                  <c:v>2009.20833333321</c:v>
                </c:pt>
                <c:pt idx="1659">
                  <c:v>2009.29166666654</c:v>
                </c:pt>
                <c:pt idx="1660">
                  <c:v>2009.37499999987</c:v>
                </c:pt>
                <c:pt idx="1661">
                  <c:v>2009.45833333321</c:v>
                </c:pt>
                <c:pt idx="1662">
                  <c:v>2009.54166666654</c:v>
                </c:pt>
                <c:pt idx="1663">
                  <c:v>2009.62499999987</c:v>
                </c:pt>
                <c:pt idx="1664">
                  <c:v>2009.70833333321</c:v>
                </c:pt>
                <c:pt idx="1665">
                  <c:v>2009.79166666654</c:v>
                </c:pt>
                <c:pt idx="1666">
                  <c:v>2009.87499999987</c:v>
                </c:pt>
                <c:pt idx="1667">
                  <c:v>2009.95833333321</c:v>
                </c:pt>
                <c:pt idx="1668">
                  <c:v>2010.04166666654</c:v>
                </c:pt>
                <c:pt idx="1669">
                  <c:v>2010.12499999987</c:v>
                </c:pt>
                <c:pt idx="1670">
                  <c:v>2010.20833333321</c:v>
                </c:pt>
                <c:pt idx="1671">
                  <c:v>2010.29166666654</c:v>
                </c:pt>
                <c:pt idx="1672">
                  <c:v>2010.37499999987</c:v>
                </c:pt>
                <c:pt idx="1673">
                  <c:v>2010.45833333321</c:v>
                </c:pt>
                <c:pt idx="1674">
                  <c:v>2010.54166666654</c:v>
                </c:pt>
                <c:pt idx="1675">
                  <c:v>2010.62499999987</c:v>
                </c:pt>
                <c:pt idx="1676">
                  <c:v>2010.70833333321</c:v>
                </c:pt>
                <c:pt idx="1677">
                  <c:v>2010.79166666654</c:v>
                </c:pt>
                <c:pt idx="1678">
                  <c:v>2010.87499999987</c:v>
                </c:pt>
                <c:pt idx="1679">
                  <c:v>2010.95833333321</c:v>
                </c:pt>
                <c:pt idx="1680">
                  <c:v>2011.04166666654</c:v>
                </c:pt>
                <c:pt idx="1681">
                  <c:v>2011.12499999987</c:v>
                </c:pt>
                <c:pt idx="1682">
                  <c:v>2011.20833333321</c:v>
                </c:pt>
                <c:pt idx="1683">
                  <c:v>2011.29166666654</c:v>
                </c:pt>
                <c:pt idx="1684">
                  <c:v>2011.37499999987</c:v>
                </c:pt>
                <c:pt idx="1685">
                  <c:v>2011.45833333321</c:v>
                </c:pt>
                <c:pt idx="1686">
                  <c:v>2011.54166666654</c:v>
                </c:pt>
                <c:pt idx="1687">
                  <c:v>2011.62499999987</c:v>
                </c:pt>
                <c:pt idx="1688">
                  <c:v>2011.70833333321</c:v>
                </c:pt>
                <c:pt idx="1689">
                  <c:v>2011.79166666654</c:v>
                </c:pt>
                <c:pt idx="1690">
                  <c:v>2011.87499999987</c:v>
                </c:pt>
                <c:pt idx="1691">
                  <c:v>2011.95833333321</c:v>
                </c:pt>
                <c:pt idx="1692">
                  <c:v>2012.04166666654</c:v>
                </c:pt>
                <c:pt idx="1693">
                  <c:v>2012.12499999987</c:v>
                </c:pt>
                <c:pt idx="1694">
                  <c:v>2012.20833333321</c:v>
                </c:pt>
                <c:pt idx="1695">
                  <c:v>2012.29166666654</c:v>
                </c:pt>
                <c:pt idx="1696">
                  <c:v>2012.37499999987</c:v>
                </c:pt>
                <c:pt idx="1697">
                  <c:v>2012.4583333332</c:v>
                </c:pt>
                <c:pt idx="1698">
                  <c:v>2012.54166666654</c:v>
                </c:pt>
                <c:pt idx="1699">
                  <c:v>2012.62499999987</c:v>
                </c:pt>
                <c:pt idx="1700">
                  <c:v>2012.7083333332</c:v>
                </c:pt>
                <c:pt idx="1701">
                  <c:v>2012.79166666654</c:v>
                </c:pt>
                <c:pt idx="1702">
                  <c:v>2012.87499999987</c:v>
                </c:pt>
                <c:pt idx="1703">
                  <c:v>2012.9583333332</c:v>
                </c:pt>
                <c:pt idx="1704">
                  <c:v>2013.04166666654</c:v>
                </c:pt>
                <c:pt idx="1705">
                  <c:v>2013.12499999987</c:v>
                </c:pt>
                <c:pt idx="1706">
                  <c:v>2013.2083333332</c:v>
                </c:pt>
                <c:pt idx="1707">
                  <c:v>2013.29166666654</c:v>
                </c:pt>
                <c:pt idx="1708">
                  <c:v>2013.37499999987</c:v>
                </c:pt>
                <c:pt idx="1709">
                  <c:v>2013.4583333332</c:v>
                </c:pt>
                <c:pt idx="1710">
                  <c:v>2013.54166666654</c:v>
                </c:pt>
                <c:pt idx="1711">
                  <c:v>2013.62499999987</c:v>
                </c:pt>
                <c:pt idx="1712">
                  <c:v>2013.7083333332</c:v>
                </c:pt>
                <c:pt idx="1713">
                  <c:v>2013.79166666654</c:v>
                </c:pt>
                <c:pt idx="1714">
                  <c:v>2013.87499999987</c:v>
                </c:pt>
                <c:pt idx="1715">
                  <c:v>2013.9583333332</c:v>
                </c:pt>
                <c:pt idx="1716">
                  <c:v>2014.04166666654</c:v>
                </c:pt>
                <c:pt idx="1717">
                  <c:v>2014.12499999987</c:v>
                </c:pt>
                <c:pt idx="1718">
                  <c:v>2014.2083333332</c:v>
                </c:pt>
                <c:pt idx="1719">
                  <c:v>2014.29166666654</c:v>
                </c:pt>
                <c:pt idx="1720">
                  <c:v>2014.37499999987</c:v>
                </c:pt>
                <c:pt idx="1721">
                  <c:v>2014.4583333332</c:v>
                </c:pt>
                <c:pt idx="1722">
                  <c:v>2014.54166666654</c:v>
                </c:pt>
                <c:pt idx="1723">
                  <c:v>2014.62499999987</c:v>
                </c:pt>
                <c:pt idx="1724">
                  <c:v>2014.7083333332</c:v>
                </c:pt>
                <c:pt idx="1725">
                  <c:v>2014.79166666654</c:v>
                </c:pt>
                <c:pt idx="1726">
                  <c:v>2014.87499999987</c:v>
                </c:pt>
                <c:pt idx="1727">
                  <c:v>2014.9583333332</c:v>
                </c:pt>
                <c:pt idx="1728">
                  <c:v>2015.04166666654</c:v>
                </c:pt>
                <c:pt idx="1729">
                  <c:v>2015.12499999987</c:v>
                </c:pt>
                <c:pt idx="1730">
                  <c:v>2015.2083333332</c:v>
                </c:pt>
                <c:pt idx="1731">
                  <c:v>2015.29166666654</c:v>
                </c:pt>
                <c:pt idx="1732">
                  <c:v>2015.37499999987</c:v>
                </c:pt>
                <c:pt idx="1733">
                  <c:v>2015.4583333332</c:v>
                </c:pt>
                <c:pt idx="1734">
                  <c:v>2015.54166666654</c:v>
                </c:pt>
                <c:pt idx="1735">
                  <c:v>2015.62499999987</c:v>
                </c:pt>
                <c:pt idx="1736">
                  <c:v>2015.7083333332</c:v>
                </c:pt>
                <c:pt idx="1737">
                  <c:v>2015.79166666654</c:v>
                </c:pt>
                <c:pt idx="1738">
                  <c:v>2015.87499999987</c:v>
                </c:pt>
                <c:pt idx="1739">
                  <c:v>2015.9583333332</c:v>
                </c:pt>
                <c:pt idx="1740">
                  <c:v>2016.04166666653</c:v>
                </c:pt>
                <c:pt idx="1741">
                  <c:v>2016.12499999987</c:v>
                </c:pt>
                <c:pt idx="1742">
                  <c:v>2016.2083333332</c:v>
                </c:pt>
                <c:pt idx="1743">
                  <c:v>2016.29166666653</c:v>
                </c:pt>
                <c:pt idx="1744">
                  <c:v>2016.37499999987</c:v>
                </c:pt>
                <c:pt idx="1745">
                  <c:v>2016.4583333332</c:v>
                </c:pt>
                <c:pt idx="1746">
                  <c:v>2016.54166666653</c:v>
                </c:pt>
                <c:pt idx="1747">
                  <c:v>2016.62499999987</c:v>
                </c:pt>
                <c:pt idx="1748">
                  <c:v>2016.7083333332</c:v>
                </c:pt>
                <c:pt idx="1749">
                  <c:v>2016.79166666653</c:v>
                </c:pt>
                <c:pt idx="1750">
                  <c:v>2016.87499999987</c:v>
                </c:pt>
                <c:pt idx="1751">
                  <c:v>2016.9583333332</c:v>
                </c:pt>
                <c:pt idx="1752">
                  <c:v>2017.04166666653</c:v>
                </c:pt>
                <c:pt idx="1753">
                  <c:v>2017.12499999987</c:v>
                </c:pt>
                <c:pt idx="1754">
                  <c:v>2017.2083333332</c:v>
                </c:pt>
                <c:pt idx="1755">
                  <c:v>2017.29166666653</c:v>
                </c:pt>
                <c:pt idx="1756">
                  <c:v>2017.37499999987</c:v>
                </c:pt>
                <c:pt idx="1757">
                  <c:v>2017.4583333332</c:v>
                </c:pt>
                <c:pt idx="1758">
                  <c:v>2017.54166666653</c:v>
                </c:pt>
                <c:pt idx="1759">
                  <c:v>2017.62499999987</c:v>
                </c:pt>
                <c:pt idx="1760">
                  <c:v>2017.7083333332</c:v>
                </c:pt>
                <c:pt idx="1761">
                  <c:v>2017.79166666653</c:v>
                </c:pt>
                <c:pt idx="1762">
                  <c:v>2017.87499999987</c:v>
                </c:pt>
                <c:pt idx="1763">
                  <c:v>2017.9583333332</c:v>
                </c:pt>
                <c:pt idx="1764">
                  <c:v>2018.04166666653</c:v>
                </c:pt>
                <c:pt idx="1765">
                  <c:v>2018.12499999987</c:v>
                </c:pt>
                <c:pt idx="1766">
                  <c:v>2018.2083333332</c:v>
                </c:pt>
                <c:pt idx="1767">
                  <c:v>2018.29166666653</c:v>
                </c:pt>
                <c:pt idx="1768">
                  <c:v>2018.37499999987</c:v>
                </c:pt>
                <c:pt idx="1769">
                  <c:v>2018.4583333332</c:v>
                </c:pt>
                <c:pt idx="1770">
                  <c:v>2018.54166666653</c:v>
                </c:pt>
                <c:pt idx="1771">
                  <c:v>2018.62499999987</c:v>
                </c:pt>
                <c:pt idx="1772">
                  <c:v>2018.7083333332</c:v>
                </c:pt>
                <c:pt idx="1773">
                  <c:v>2018.79166666653</c:v>
                </c:pt>
                <c:pt idx="1774">
                  <c:v>2018.87499999987</c:v>
                </c:pt>
                <c:pt idx="1775">
                  <c:v>2018.9583333332</c:v>
                </c:pt>
                <c:pt idx="1776">
                  <c:v>2019.04166666653</c:v>
                </c:pt>
                <c:pt idx="1777">
                  <c:v>2019.12499999987</c:v>
                </c:pt>
                <c:pt idx="1778">
                  <c:v>2019.2083333332</c:v>
                </c:pt>
                <c:pt idx="1779">
                  <c:v>2019.29166666653</c:v>
                </c:pt>
                <c:pt idx="1780">
                  <c:v>2019.37499999987</c:v>
                </c:pt>
                <c:pt idx="1781">
                  <c:v>2019.4583333332</c:v>
                </c:pt>
                <c:pt idx="1782">
                  <c:v>2019.54166666653</c:v>
                </c:pt>
                <c:pt idx="1783">
                  <c:v>2019.62499999986</c:v>
                </c:pt>
                <c:pt idx="1784">
                  <c:v>2019.7083333332</c:v>
                </c:pt>
                <c:pt idx="1785">
                  <c:v>2019.79166666653</c:v>
                </c:pt>
                <c:pt idx="1786">
                  <c:v>2019.87499999986</c:v>
                </c:pt>
                <c:pt idx="1787">
                  <c:v>2019.9583333332</c:v>
                </c:pt>
                <c:pt idx="1788">
                  <c:v>2020.04166666653</c:v>
                </c:pt>
                <c:pt idx="1789">
                  <c:v>2020.12499999986</c:v>
                </c:pt>
                <c:pt idx="1790">
                  <c:v>2020.2083333332</c:v>
                </c:pt>
                <c:pt idx="1791">
                  <c:v>2020.29166666653</c:v>
                </c:pt>
                <c:pt idx="1792">
                  <c:v>2020.37499999986</c:v>
                </c:pt>
                <c:pt idx="1793">
                  <c:v>2020.4583333332</c:v>
                </c:pt>
                <c:pt idx="1794">
                  <c:v>2020.54166666653</c:v>
                </c:pt>
                <c:pt idx="1795">
                  <c:v>2020.62499999986</c:v>
                </c:pt>
                <c:pt idx="1796">
                  <c:v>2020.7083333332</c:v>
                </c:pt>
                <c:pt idx="1797">
                  <c:v>2020.79166666653</c:v>
                </c:pt>
                <c:pt idx="1798">
                  <c:v>2020.87499999986</c:v>
                </c:pt>
                <c:pt idx="1799">
                  <c:v>2020.9583333332</c:v>
                </c:pt>
                <c:pt idx="1800">
                  <c:v>2021.04166666653</c:v>
                </c:pt>
                <c:pt idx="1801">
                  <c:v>2021.12499999986</c:v>
                </c:pt>
                <c:pt idx="1802">
                  <c:v>2021.2083333332</c:v>
                </c:pt>
                <c:pt idx="1803">
                  <c:v>2021.29166666653</c:v>
                </c:pt>
                <c:pt idx="1804">
                  <c:v>2021.37499999986</c:v>
                </c:pt>
                <c:pt idx="1805">
                  <c:v>2021.4583333332</c:v>
                </c:pt>
                <c:pt idx="1806">
                  <c:v>2021.54166666653</c:v>
                </c:pt>
                <c:pt idx="1807">
                  <c:v>2021.62499999986</c:v>
                </c:pt>
                <c:pt idx="1808">
                  <c:v>2021.7083333332</c:v>
                </c:pt>
                <c:pt idx="1809">
                  <c:v>2021.79166666653</c:v>
                </c:pt>
                <c:pt idx="1810">
                  <c:v>2021.87499999986</c:v>
                </c:pt>
                <c:pt idx="1811">
                  <c:v>2021.9583333332</c:v>
                </c:pt>
                <c:pt idx="1812">
                  <c:v>2022.04166666653</c:v>
                </c:pt>
                <c:pt idx="1813">
                  <c:v>2022.12499999986</c:v>
                </c:pt>
                <c:pt idx="1814">
                  <c:v>2022.2083333332</c:v>
                </c:pt>
                <c:pt idx="1815">
                  <c:v>2022.29166666653</c:v>
                </c:pt>
                <c:pt idx="1816">
                  <c:v>2022.37499999986</c:v>
                </c:pt>
                <c:pt idx="1817">
                  <c:v>2022.4583333332</c:v>
                </c:pt>
                <c:pt idx="1818">
                  <c:v>2022.54166666653</c:v>
                </c:pt>
                <c:pt idx="1819">
                  <c:v>2022.62499999986</c:v>
                </c:pt>
                <c:pt idx="1820">
                  <c:v>2022.7083333332</c:v>
                </c:pt>
                <c:pt idx="1821">
                  <c:v>2022.79166666653</c:v>
                </c:pt>
                <c:pt idx="1822">
                  <c:v>2022.87499999986</c:v>
                </c:pt>
                <c:pt idx="1823">
                  <c:v>2022.9583333332</c:v>
                </c:pt>
                <c:pt idx="1824">
                  <c:v>2023.04166666653</c:v>
                </c:pt>
                <c:pt idx="1825">
                  <c:v>2023.12499999986</c:v>
                </c:pt>
                <c:pt idx="1826">
                  <c:v>2023.2083333332</c:v>
                </c:pt>
                <c:pt idx="1827">
                  <c:v>2023.29166666653</c:v>
                </c:pt>
                <c:pt idx="1828">
                  <c:v>2023.37499999986</c:v>
                </c:pt>
                <c:pt idx="1829">
                  <c:v>2023.45833333319</c:v>
                </c:pt>
                <c:pt idx="1830">
                  <c:v>2023.54166666653</c:v>
                </c:pt>
                <c:pt idx="1831">
                  <c:v>2023.62499999986</c:v>
                </c:pt>
                <c:pt idx="1832">
                  <c:v>2023.70833333319</c:v>
                </c:pt>
                <c:pt idx="1833">
                  <c:v>2023.79166666653</c:v>
                </c:pt>
                <c:pt idx="1834">
                  <c:v>2023.87499999986</c:v>
                </c:pt>
                <c:pt idx="1835">
                  <c:v>2023.95833333319</c:v>
                </c:pt>
                <c:pt idx="1836">
                  <c:v>2024.04166666653</c:v>
                </c:pt>
                <c:pt idx="1837">
                  <c:v>2024.12499999986</c:v>
                </c:pt>
                <c:pt idx="1838">
                  <c:v>2024.20833333319</c:v>
                </c:pt>
                <c:pt idx="1839">
                  <c:v>2024.29166666653</c:v>
                </c:pt>
                <c:pt idx="1840">
                  <c:v>2024.37499999986</c:v>
                </c:pt>
                <c:pt idx="1841">
                  <c:v>2024.45833333319</c:v>
                </c:pt>
                <c:pt idx="1842">
                  <c:v>2024.54166666653</c:v>
                </c:pt>
                <c:pt idx="1843">
                  <c:v>2024.62499999986</c:v>
                </c:pt>
                <c:pt idx="1844">
                  <c:v>2024.70833333319</c:v>
                </c:pt>
                <c:pt idx="1845">
                  <c:v>2024.79166666653</c:v>
                </c:pt>
                <c:pt idx="1846">
                  <c:v>2024.87499999986</c:v>
                </c:pt>
                <c:pt idx="1847">
                  <c:v>2024.95833333319</c:v>
                </c:pt>
                <c:pt idx="1848">
                  <c:v>2025.04166666653</c:v>
                </c:pt>
                <c:pt idx="1849">
                  <c:v>2025.12499999986</c:v>
                </c:pt>
              </c:numCache>
            </c:numRef>
          </c:xVal>
          <c:yVal>
            <c:numRef>
              <c:f>Data!$H$9:$H$1882</c:f>
              <c:numCache>
                <c:formatCode>0.00</c:formatCode>
                <c:ptCount val="1874"/>
                <c:pt idx="0">
                  <c:v>112.456056016336</c:v>
                </c:pt>
                <c:pt idx="1">
                  <c:v>110.598689726589</c:v>
                </c:pt>
                <c:pt idx="2">
                  <c:v>111.64782718097</c:v>
                </c:pt>
                <c:pt idx="3">
                  <c:v>119.144747167131</c:v>
                </c:pt>
                <c:pt idx="4">
                  <c:v>125.001800072445</c:v>
                </c:pt>
                <c:pt idx="5">
                  <c:v>125.925714722377</c:v>
                </c:pt>
                <c:pt idx="6">
                  <c:v>123.57440469644</c:v>
                </c:pt>
                <c:pt idx="7">
                  <c:v>127.143772717649</c:v>
                </c:pt>
                <c:pt idx="8">
                  <c:v>125.460147611743</c:v>
                </c:pt>
                <c:pt idx="9">
                  <c:v>117.149705618793</c:v>
                </c:pt>
                <c:pt idx="10">
                  <c:v>118.425846202875</c:v>
                </c:pt>
                <c:pt idx="11">
                  <c:v>118.24873852056</c:v>
                </c:pt>
                <c:pt idx="12">
                  <c:v>121.242377470448</c:v>
                </c:pt>
                <c:pt idx="13">
                  <c:v>121.741317295429</c:v>
                </c:pt>
                <c:pt idx="14">
                  <c:v>123.870532493779</c:v>
                </c:pt>
                <c:pt idx="15">
                  <c:v>124.543178516477</c:v>
                </c:pt>
                <c:pt idx="16">
                  <c:v>124.543178516477</c:v>
                </c:pt>
                <c:pt idx="17">
                  <c:v>124.241508338043</c:v>
                </c:pt>
                <c:pt idx="18">
                  <c:v>125.345181690134</c:v>
                </c:pt>
                <c:pt idx="19">
                  <c:v>122.959531618533</c:v>
                </c:pt>
                <c:pt idx="20">
                  <c:v>119.882157168287</c:v>
                </c:pt>
                <c:pt idx="21">
                  <c:v>123.061867507978</c:v>
                </c:pt>
                <c:pt idx="22">
                  <c:v>119.013269045668</c:v>
                </c:pt>
                <c:pt idx="23">
                  <c:v>123.691433592453</c:v>
                </c:pt>
                <c:pt idx="24">
                  <c:v>124.667302891013</c:v>
                </c:pt>
                <c:pt idx="25">
                  <c:v>122.931653827448</c:v>
                </c:pt>
                <c:pt idx="26">
                  <c:v>121.976844865681</c:v>
                </c:pt>
                <c:pt idx="27">
                  <c:v>120.305929182589</c:v>
                </c:pt>
                <c:pt idx="28">
                  <c:v>123.203498943173</c:v>
                </c:pt>
                <c:pt idx="29">
                  <c:v>125.177392593315</c:v>
                </c:pt>
                <c:pt idx="30">
                  <c:v>124.926032367224</c:v>
                </c:pt>
                <c:pt idx="31">
                  <c:v>124.926032367224</c:v>
                </c:pt>
                <c:pt idx="32">
                  <c:v>115.374343775767</c:v>
                </c:pt>
                <c:pt idx="33">
                  <c:v>107.769041626244</c:v>
                </c:pt>
                <c:pt idx="34">
                  <c:v>107.236083878768</c:v>
                </c:pt>
                <c:pt idx="35">
                  <c:v>114.573110009071</c:v>
                </c:pt>
                <c:pt idx="36">
                  <c:v>118.936302436508</c:v>
                </c:pt>
                <c:pt idx="37">
                  <c:v>122.50949607194</c:v>
                </c:pt>
                <c:pt idx="38">
                  <c:v>120.722899254224</c:v>
                </c:pt>
                <c:pt idx="39">
                  <c:v>119.238983267359</c:v>
                </c:pt>
                <c:pt idx="40">
                  <c:v>117.042987957728</c:v>
                </c:pt>
                <c:pt idx="41">
                  <c:v>119.339298973178</c:v>
                </c:pt>
                <c:pt idx="42">
                  <c:v>118.384389628541</c:v>
                </c:pt>
                <c:pt idx="43">
                  <c:v>119.606875876705</c:v>
                </c:pt>
                <c:pt idx="44">
                  <c:v>121.479914201396</c:v>
                </c:pt>
                <c:pt idx="45">
                  <c:v>123.199840750335</c:v>
                </c:pt>
                <c:pt idx="46">
                  <c:v>125.314204341345</c:v>
                </c:pt>
                <c:pt idx="47">
                  <c:v>124.491572802999</c:v>
                </c:pt>
                <c:pt idx="48">
                  <c:v>124.491572802999</c:v>
                </c:pt>
                <c:pt idx="49">
                  <c:v>124.217362290217</c:v>
                </c:pt>
                <c:pt idx="50">
                  <c:v>125.862625366909</c:v>
                </c:pt>
                <c:pt idx="51">
                  <c:v>126.463412690741</c:v>
                </c:pt>
                <c:pt idx="52">
                  <c:v>124.632561855036</c:v>
                </c:pt>
                <c:pt idx="53">
                  <c:v>124.21029396105</c:v>
                </c:pt>
                <c:pt idx="54">
                  <c:v>124.49387910708</c:v>
                </c:pt>
                <c:pt idx="55">
                  <c:v>124.00189042721</c:v>
                </c:pt>
                <c:pt idx="56">
                  <c:v>123.92670881502</c:v>
                </c:pt>
                <c:pt idx="57">
                  <c:v>121.941612792812</c:v>
                </c:pt>
                <c:pt idx="58">
                  <c:v>124.995261919328</c:v>
                </c:pt>
                <c:pt idx="59">
                  <c:v>126.082402520879</c:v>
                </c:pt>
                <c:pt idx="60">
                  <c:v>129.808065010412</c:v>
                </c:pt>
                <c:pt idx="61">
                  <c:v>131.554361849117</c:v>
                </c:pt>
                <c:pt idx="62">
                  <c:v>131.263312375999</c:v>
                </c:pt>
                <c:pt idx="63">
                  <c:v>127.432583208127</c:v>
                </c:pt>
                <c:pt idx="64">
                  <c:v>127.238586184187</c:v>
                </c:pt>
                <c:pt idx="65">
                  <c:v>129.901383888334</c:v>
                </c:pt>
                <c:pt idx="66">
                  <c:v>128.336306974017</c:v>
                </c:pt>
                <c:pt idx="67">
                  <c:v>121.865134332516</c:v>
                </c:pt>
                <c:pt idx="68">
                  <c:v>113.363299593997</c:v>
                </c:pt>
                <c:pt idx="69">
                  <c:v>110.699329167655</c:v>
                </c:pt>
                <c:pt idx="70">
                  <c:v>107.609425904814</c:v>
                </c:pt>
                <c:pt idx="71">
                  <c:v>105.117199973524</c:v>
                </c:pt>
                <c:pt idx="72">
                  <c:v>102.423919667991</c:v>
                </c:pt>
                <c:pt idx="73">
                  <c:v>98.9460436551488</c:v>
                </c:pt>
                <c:pt idx="74">
                  <c:v>98.2983399068896</c:v>
                </c:pt>
                <c:pt idx="75">
                  <c:v>88.6801165539249</c:v>
                </c:pt>
                <c:pt idx="76">
                  <c:v>87.0962180677058</c:v>
                </c:pt>
                <c:pt idx="77">
                  <c:v>85.4531995217236</c:v>
                </c:pt>
                <c:pt idx="78">
                  <c:v>88.3754790960995</c:v>
                </c:pt>
                <c:pt idx="79">
                  <c:v>98.2501479591837</c:v>
                </c:pt>
                <c:pt idx="80">
                  <c:v>105.394104120152</c:v>
                </c:pt>
                <c:pt idx="81">
                  <c:v>107.671137233859</c:v>
                </c:pt>
                <c:pt idx="82">
                  <c:v>108.165109312443</c:v>
                </c:pt>
                <c:pt idx="83">
                  <c:v>107.833314498601</c:v>
                </c:pt>
                <c:pt idx="84">
                  <c:v>111.169067883159</c:v>
                </c:pt>
                <c:pt idx="85">
                  <c:v>109.906993099543</c:v>
                </c:pt>
                <c:pt idx="86">
                  <c:v>114.363774500476</c:v>
                </c:pt>
                <c:pt idx="87">
                  <c:v>118.804688924289</c:v>
                </c:pt>
                <c:pt idx="88">
                  <c:v>123.133207871636</c:v>
                </c:pt>
                <c:pt idx="89">
                  <c:v>128.570341123975</c:v>
                </c:pt>
                <c:pt idx="90">
                  <c:v>129.736294387977</c:v>
                </c:pt>
                <c:pt idx="91">
                  <c:v>127.188493160822</c:v>
                </c:pt>
                <c:pt idx="92">
                  <c:v>129.76912925394</c:v>
                </c:pt>
                <c:pt idx="93">
                  <c:v>129.736294387977</c:v>
                </c:pt>
                <c:pt idx="94">
                  <c:v>130.832575865159</c:v>
                </c:pt>
                <c:pt idx="95">
                  <c:v>133.104207746518</c:v>
                </c:pt>
                <c:pt idx="96">
                  <c:v>136.53181933193</c:v>
                </c:pt>
                <c:pt idx="97">
                  <c:v>139.881514829896</c:v>
                </c:pt>
                <c:pt idx="98">
                  <c:v>139.201435911046</c:v>
                </c:pt>
                <c:pt idx="99">
                  <c:v>145.45010527663</c:v>
                </c:pt>
                <c:pt idx="100">
                  <c:v>152.008863339501</c:v>
                </c:pt>
                <c:pt idx="101">
                  <c:v>154.577658172814</c:v>
                </c:pt>
                <c:pt idx="102">
                  <c:v>155.866956317661</c:v>
                </c:pt>
                <c:pt idx="103">
                  <c:v>157.024384211109</c:v>
                </c:pt>
                <c:pt idx="104">
                  <c:v>157.323897217604</c:v>
                </c:pt>
                <c:pt idx="105">
                  <c:v>165.192118722909</c:v>
                </c:pt>
                <c:pt idx="106">
                  <c:v>165.227455327667</c:v>
                </c:pt>
                <c:pt idx="107">
                  <c:v>160.04289884912</c:v>
                </c:pt>
                <c:pt idx="108">
                  <c:v>161.47321424888</c:v>
                </c:pt>
                <c:pt idx="109">
                  <c:v>164.31716518477</c:v>
                </c:pt>
                <c:pt idx="110">
                  <c:v>165.898152917632</c:v>
                </c:pt>
                <c:pt idx="111">
                  <c:v>168.500450414317</c:v>
                </c:pt>
                <c:pt idx="112">
                  <c:v>159.865103836302</c:v>
                </c:pt>
                <c:pt idx="113">
                  <c:v>163.846103126256</c:v>
                </c:pt>
                <c:pt idx="114">
                  <c:v>171.37139387527</c:v>
                </c:pt>
                <c:pt idx="115">
                  <c:v>177.528449942645</c:v>
                </c:pt>
                <c:pt idx="116">
                  <c:v>175.377989962414</c:v>
                </c:pt>
                <c:pt idx="117">
                  <c:v>180.456503185264</c:v>
                </c:pt>
                <c:pt idx="118">
                  <c:v>188.017449165966</c:v>
                </c:pt>
                <c:pt idx="119">
                  <c:v>193.76817128364</c:v>
                </c:pt>
                <c:pt idx="120">
                  <c:v>207.455973322162</c:v>
                </c:pt>
                <c:pt idx="121">
                  <c:v>204.717400140421</c:v>
                </c:pt>
                <c:pt idx="122">
                  <c:v>207.039963837313</c:v>
                </c:pt>
                <c:pt idx="123">
                  <c:v>204.334352616645</c:v>
                </c:pt>
                <c:pt idx="124">
                  <c:v>215.666628997202</c:v>
                </c:pt>
                <c:pt idx="125">
                  <c:v>218.320987507936</c:v>
                </c:pt>
                <c:pt idx="126">
                  <c:v>208.605006288697</c:v>
                </c:pt>
                <c:pt idx="127">
                  <c:v>199.721612244898</c:v>
                </c:pt>
                <c:pt idx="128">
                  <c:v>193.805875210745</c:v>
                </c:pt>
                <c:pt idx="129">
                  <c:v>188.938832656661</c:v>
                </c:pt>
                <c:pt idx="130">
                  <c:v>191.945338808721</c:v>
                </c:pt>
                <c:pt idx="131">
                  <c:v>186.363729602652</c:v>
                </c:pt>
                <c:pt idx="132">
                  <c:v>183.572924999617</c:v>
                </c:pt>
                <c:pt idx="133">
                  <c:v>177.87899854993</c:v>
                </c:pt>
                <c:pt idx="134">
                  <c:v>177.571780935854</c:v>
                </c:pt>
                <c:pt idx="135">
                  <c:v>175.942351230766</c:v>
                </c:pt>
                <c:pt idx="136">
                  <c:v>172.232471266296</c:v>
                </c:pt>
                <c:pt idx="137">
                  <c:v>169.78376087204</c:v>
                </c:pt>
                <c:pt idx="138">
                  <c:v>180.979829701888</c:v>
                </c:pt>
                <c:pt idx="139">
                  <c:v>184.729514469931</c:v>
                </c:pt>
                <c:pt idx="140">
                  <c:v>191.703791183344</c:v>
                </c:pt>
                <c:pt idx="141">
                  <c:v>188.224266004675</c:v>
                </c:pt>
                <c:pt idx="142">
                  <c:v>181.861937443668</c:v>
                </c:pt>
                <c:pt idx="143">
                  <c:v>184.540816284434</c:v>
                </c:pt>
                <c:pt idx="144">
                  <c:v>183.592832639137</c:v>
                </c:pt>
                <c:pt idx="145">
                  <c:v>177.792737466443</c:v>
                </c:pt>
                <c:pt idx="146">
                  <c:v>181.696865348544</c:v>
                </c:pt>
                <c:pt idx="147">
                  <c:v>187.272711054155</c:v>
                </c:pt>
                <c:pt idx="148">
                  <c:v>185.869952040816</c:v>
                </c:pt>
                <c:pt idx="149">
                  <c:v>193.104581655956</c:v>
                </c:pt>
                <c:pt idx="150">
                  <c:v>193.999205112863</c:v>
                </c:pt>
                <c:pt idx="151">
                  <c:v>185.196448859923</c:v>
                </c:pt>
                <c:pt idx="152">
                  <c:v>189.158444736576</c:v>
                </c:pt>
                <c:pt idx="153">
                  <c:v>184.02756468043</c:v>
                </c:pt>
                <c:pt idx="154">
                  <c:v>188.708233435064</c:v>
                </c:pt>
                <c:pt idx="155">
                  <c:v>182.659329998791</c:v>
                </c:pt>
                <c:pt idx="156">
                  <c:v>177.186391272235</c:v>
                </c:pt>
                <c:pt idx="157">
                  <c:v>181.975212657972</c:v>
                </c:pt>
                <c:pt idx="158">
                  <c:v>181.291095317152</c:v>
                </c:pt>
                <c:pt idx="159">
                  <c:v>176.724712296697</c:v>
                </c:pt>
                <c:pt idx="160">
                  <c:v>165.898439488872</c:v>
                </c:pt>
                <c:pt idx="161">
                  <c:v>159.119793574273</c:v>
                </c:pt>
                <c:pt idx="162">
                  <c:v>160.848236352695</c:v>
                </c:pt>
                <c:pt idx="163">
                  <c:v>170.946331908469</c:v>
                </c:pt>
                <c:pt idx="164">
                  <c:v>167.356096145025</c:v>
                </c:pt>
                <c:pt idx="165">
                  <c:v>163.686060763492</c:v>
                </c:pt>
                <c:pt idx="166">
                  <c:v>164.012018735862</c:v>
                </c:pt>
                <c:pt idx="167">
                  <c:v>165.516227905189</c:v>
                </c:pt>
                <c:pt idx="168">
                  <c:v>161.702489935024</c:v>
                </c:pt>
                <c:pt idx="169">
                  <c:v>164.766096982924</c:v>
                </c:pt>
                <c:pt idx="170">
                  <c:v>168.984472443405</c:v>
                </c:pt>
                <c:pt idx="171">
                  <c:v>166.660349296239</c:v>
                </c:pt>
                <c:pt idx="172">
                  <c:v>168.63017255216</c:v>
                </c:pt>
                <c:pt idx="173">
                  <c:v>171.894016072481</c:v>
                </c:pt>
                <c:pt idx="174">
                  <c:v>176.167674858905</c:v>
                </c:pt>
                <c:pt idx="175">
                  <c:v>186.042544525884</c:v>
                </c:pt>
                <c:pt idx="176">
                  <c:v>185.885389473729</c:v>
                </c:pt>
                <c:pt idx="177">
                  <c:v>196.678734668978</c:v>
                </c:pt>
                <c:pt idx="178">
                  <c:v>206.977268219879</c:v>
                </c:pt>
                <c:pt idx="179">
                  <c:v>200.620834864317</c:v>
                </c:pt>
                <c:pt idx="180">
                  <c:v>205.397289073162</c:v>
                </c:pt>
                <c:pt idx="181">
                  <c:v>209.347236939954</c:v>
                </c:pt>
                <c:pt idx="182">
                  <c:v>207.472079864227</c:v>
                </c:pt>
                <c:pt idx="183">
                  <c:v>207.169917889916</c:v>
                </c:pt>
                <c:pt idx="184">
                  <c:v>208.201688754553</c:v>
                </c:pt>
                <c:pt idx="185">
                  <c:v>220.497123714905</c:v>
                </c:pt>
                <c:pt idx="186">
                  <c:v>221.058765151746</c:v>
                </c:pt>
                <c:pt idx="187">
                  <c:v>219.968273902855</c:v>
                </c:pt>
                <c:pt idx="188">
                  <c:v>225.703014749484</c:v>
                </c:pt>
                <c:pt idx="189">
                  <c:v>231.437755596114</c:v>
                </c:pt>
                <c:pt idx="190">
                  <c:v>237.172496442743</c:v>
                </c:pt>
                <c:pt idx="191">
                  <c:v>228.210612675611</c:v>
                </c:pt>
                <c:pt idx="192">
                  <c:v>220.40709096697</c:v>
                </c:pt>
                <c:pt idx="193">
                  <c:v>216.25258239328</c:v>
                </c:pt>
                <c:pt idx="194">
                  <c:v>221.32710147471</c:v>
                </c:pt>
                <c:pt idx="195">
                  <c:v>226.401620556141</c:v>
                </c:pt>
                <c:pt idx="196">
                  <c:v>230.305096772626</c:v>
                </c:pt>
                <c:pt idx="197">
                  <c:v>226.332012767158</c:v>
                </c:pt>
                <c:pt idx="198">
                  <c:v>223.462220894225</c:v>
                </c:pt>
                <c:pt idx="199">
                  <c:v>215.272158740141</c:v>
                </c:pt>
                <c:pt idx="200">
                  <c:v>215.067396853476</c:v>
                </c:pt>
                <c:pt idx="201">
                  <c:v>205.397289073162</c:v>
                </c:pt>
                <c:pt idx="202">
                  <c:v>206.884239473715</c:v>
                </c:pt>
                <c:pt idx="203">
                  <c:v>200.98399102773</c:v>
                </c:pt>
                <c:pt idx="204">
                  <c:v>200.207774594811</c:v>
                </c:pt>
                <c:pt idx="205">
                  <c:v>201.365364824746</c:v>
                </c:pt>
                <c:pt idx="206">
                  <c:v>193.737888884415</c:v>
                </c:pt>
                <c:pt idx="207">
                  <c:v>196.762741886157</c:v>
                </c:pt>
                <c:pt idx="208">
                  <c:v>201.809720392285</c:v>
                </c:pt>
                <c:pt idx="209">
                  <c:v>197.892388126258</c:v>
                </c:pt>
                <c:pt idx="210">
                  <c:v>200.638677527339</c:v>
                </c:pt>
                <c:pt idx="211">
                  <c:v>204.932501365473</c:v>
                </c:pt>
                <c:pt idx="212">
                  <c:v>210.007020446903</c:v>
                </c:pt>
                <c:pt idx="213">
                  <c:v>206.407974331556</c:v>
                </c:pt>
                <c:pt idx="214">
                  <c:v>199.83986963668</c:v>
                </c:pt>
                <c:pt idx="215">
                  <c:v>196.026131666514</c:v>
                </c:pt>
                <c:pt idx="216">
                  <c:v>206.977268219879</c:v>
                </c:pt>
                <c:pt idx="217">
                  <c:v>211.869368647476</c:v>
                </c:pt>
                <c:pt idx="218">
                  <c:v>210.002319111067</c:v>
                </c:pt>
                <c:pt idx="219">
                  <c:v>209.597690365189</c:v>
                </c:pt>
                <c:pt idx="220">
                  <c:v>220.644020751837</c:v>
                </c:pt>
                <c:pt idx="221">
                  <c:v>224.376720351022</c:v>
                </c:pt>
                <c:pt idx="222">
                  <c:v>219.814531952018</c:v>
                </c:pt>
                <c:pt idx="223">
                  <c:v>222.717742751384</c:v>
                </c:pt>
                <c:pt idx="224">
                  <c:v>225.293390403297</c:v>
                </c:pt>
                <c:pt idx="225">
                  <c:v>221.197146941418</c:v>
                </c:pt>
                <c:pt idx="226">
                  <c:v>219.149025210479</c:v>
                </c:pt>
                <c:pt idx="227">
                  <c:v>215.262492807491</c:v>
                </c:pt>
                <c:pt idx="228">
                  <c:v>223.132487151293</c:v>
                </c:pt>
                <c:pt idx="229">
                  <c:v>220.644020751837</c:v>
                </c:pt>
                <c:pt idx="230">
                  <c:v>218.985043152199</c:v>
                </c:pt>
                <c:pt idx="231">
                  <c:v>223.547231551203</c:v>
                </c:pt>
                <c:pt idx="232">
                  <c:v>230.20888255755</c:v>
                </c:pt>
                <c:pt idx="233">
                  <c:v>228.570385172799</c:v>
                </c:pt>
                <c:pt idx="234">
                  <c:v>226.931887788048</c:v>
                </c:pt>
                <c:pt idx="235">
                  <c:v>213.692179593425</c:v>
                </c:pt>
                <c:pt idx="236">
                  <c:v>207.664934717012</c:v>
                </c:pt>
                <c:pt idx="237">
                  <c:v>198.296591797448</c:v>
                </c:pt>
                <c:pt idx="238">
                  <c:v>188.283910628229</c:v>
                </c:pt>
                <c:pt idx="239">
                  <c:v>183.886621844979</c:v>
                </c:pt>
                <c:pt idx="240">
                  <c:v>195.840313005311</c:v>
                </c:pt>
                <c:pt idx="241">
                  <c:v>195.879227617478</c:v>
                </c:pt>
                <c:pt idx="242">
                  <c:v>189.992492392675</c:v>
                </c:pt>
                <c:pt idx="243">
                  <c:v>194.002767959314</c:v>
                </c:pt>
                <c:pt idx="244">
                  <c:v>195.522419406184</c:v>
                </c:pt>
                <c:pt idx="245">
                  <c:v>196.24494175119</c:v>
                </c:pt>
                <c:pt idx="246">
                  <c:v>195.390813131586</c:v>
                </c:pt>
                <c:pt idx="247">
                  <c:v>201.944802670591</c:v>
                </c:pt>
                <c:pt idx="248">
                  <c:v>221.058765151746</c:v>
                </c:pt>
                <c:pt idx="249">
                  <c:v>221.058765151746</c:v>
                </c:pt>
                <c:pt idx="250">
                  <c:v>220.497123714905</c:v>
                </c:pt>
                <c:pt idx="251">
                  <c:v>227.217036056692</c:v>
                </c:pt>
                <c:pt idx="252">
                  <c:v>237.427775416546</c:v>
                </c:pt>
                <c:pt idx="253">
                  <c:v>237.858678820206</c:v>
                </c:pt>
                <c:pt idx="254">
                  <c:v>246.855901841128</c:v>
                </c:pt>
                <c:pt idx="255">
                  <c:v>249.743542597109</c:v>
                </c:pt>
                <c:pt idx="256">
                  <c:v>249.743542597109</c:v>
                </c:pt>
                <c:pt idx="257">
                  <c:v>248.398424773427</c:v>
                </c:pt>
                <c:pt idx="258">
                  <c:v>241.861389825936</c:v>
                </c:pt>
                <c:pt idx="259">
                  <c:v>242.167712856804</c:v>
                </c:pt>
                <c:pt idx="260">
                  <c:v>236.135065205567</c:v>
                </c:pt>
                <c:pt idx="261">
                  <c:v>240.875002645825</c:v>
                </c:pt>
                <c:pt idx="262">
                  <c:v>233.93694839848</c:v>
                </c:pt>
                <c:pt idx="263">
                  <c:v>228.524164350116</c:v>
                </c:pt>
                <c:pt idx="264">
                  <c:v>224.261727945725</c:v>
                </c:pt>
                <c:pt idx="265">
                  <c:v>217.642127460216</c:v>
                </c:pt>
                <c:pt idx="266">
                  <c:v>214.857864061612</c:v>
                </c:pt>
                <c:pt idx="267">
                  <c:v>217.510527825728</c:v>
                </c:pt>
                <c:pt idx="268">
                  <c:v>200.736289556182</c:v>
                </c:pt>
                <c:pt idx="269">
                  <c:v>196.099627762415</c:v>
                </c:pt>
                <c:pt idx="270">
                  <c:v>182.487474634009</c:v>
                </c:pt>
                <c:pt idx="271">
                  <c:v>185.441874228532</c:v>
                </c:pt>
                <c:pt idx="272">
                  <c:v>190.782359844646</c:v>
                </c:pt>
                <c:pt idx="273">
                  <c:v>193.906531646907</c:v>
                </c:pt>
                <c:pt idx="274">
                  <c:v>202.174098819705</c:v>
                </c:pt>
                <c:pt idx="275">
                  <c:v>197.732320081374</c:v>
                </c:pt>
                <c:pt idx="276">
                  <c:v>199.077406109108</c:v>
                </c:pt>
                <c:pt idx="277">
                  <c:v>204.685080630388</c:v>
                </c:pt>
                <c:pt idx="278">
                  <c:v>216.86915867581</c:v>
                </c:pt>
                <c:pt idx="279">
                  <c:v>219.754335953094</c:v>
                </c:pt>
                <c:pt idx="280">
                  <c:v>211.57966700079</c:v>
                </c:pt>
                <c:pt idx="281">
                  <c:v>208.694489723507</c:v>
                </c:pt>
                <c:pt idx="282">
                  <c:v>204.366723807582</c:v>
                </c:pt>
                <c:pt idx="283">
                  <c:v>206.087033237445</c:v>
                </c:pt>
                <c:pt idx="284">
                  <c:v>206.450643372409</c:v>
                </c:pt>
                <c:pt idx="285">
                  <c:v>205.713284912801</c:v>
                </c:pt>
                <c:pt idx="286">
                  <c:v>205.713284912801</c:v>
                </c:pt>
                <c:pt idx="287">
                  <c:v>206.771038205318</c:v>
                </c:pt>
                <c:pt idx="288">
                  <c:v>204.366723807582</c:v>
                </c:pt>
                <c:pt idx="289">
                  <c:v>201.481546530298</c:v>
                </c:pt>
                <c:pt idx="290">
                  <c:v>201.481546530298</c:v>
                </c:pt>
                <c:pt idx="291">
                  <c:v>201.38154275389</c:v>
                </c:pt>
                <c:pt idx="292">
                  <c:v>209.531137302336</c:v>
                </c:pt>
                <c:pt idx="293">
                  <c:v>210.735125710308</c:v>
                </c:pt>
                <c:pt idx="294">
                  <c:v>214.530795676145</c:v>
                </c:pt>
                <c:pt idx="295">
                  <c:v>220.736290570053</c:v>
                </c:pt>
                <c:pt idx="296">
                  <c:v>222.118772556922</c:v>
                </c:pt>
                <c:pt idx="297">
                  <c:v>218.892981254228</c:v>
                </c:pt>
                <c:pt idx="298">
                  <c:v>211.519743990927</c:v>
                </c:pt>
                <c:pt idx="299">
                  <c:v>201.881175416273</c:v>
                </c:pt>
                <c:pt idx="300">
                  <c:v>202.39532870453</c:v>
                </c:pt>
                <c:pt idx="301">
                  <c:v>213.983981398527</c:v>
                </c:pt>
                <c:pt idx="302">
                  <c:v>210.617941241696</c:v>
                </c:pt>
                <c:pt idx="303">
                  <c:v>215.667114948379</c:v>
                </c:pt>
                <c:pt idx="304">
                  <c:v>217.895710666235</c:v>
                </c:pt>
                <c:pt idx="305">
                  <c:v>217.175235411788</c:v>
                </c:pt>
                <c:pt idx="306">
                  <c:v>203.099062746209</c:v>
                </c:pt>
                <c:pt idx="307">
                  <c:v>191.536492342341</c:v>
                </c:pt>
                <c:pt idx="308">
                  <c:v>201.590901389183</c:v>
                </c:pt>
                <c:pt idx="309">
                  <c:v>200.053206173836</c:v>
                </c:pt>
                <c:pt idx="310">
                  <c:v>207.609259888956</c:v>
                </c:pt>
                <c:pt idx="311">
                  <c:v>200.025359984337</c:v>
                </c:pt>
                <c:pt idx="312">
                  <c:v>205.90842196429</c:v>
                </c:pt>
                <c:pt idx="313">
                  <c:v>203.956683367472</c:v>
                </c:pt>
                <c:pt idx="314">
                  <c:v>204.444618016676</c:v>
                </c:pt>
                <c:pt idx="315">
                  <c:v>201.058314842026</c:v>
                </c:pt>
                <c:pt idx="316">
                  <c:v>205.109944555577</c:v>
                </c:pt>
                <c:pt idx="317">
                  <c:v>214.661633150077</c:v>
                </c:pt>
                <c:pt idx="318">
                  <c:v>224.213321744577</c:v>
                </c:pt>
                <c:pt idx="319">
                  <c:v>228.409867784944</c:v>
                </c:pt>
                <c:pt idx="320">
                  <c:v>232.724132771537</c:v>
                </c:pt>
                <c:pt idx="321">
                  <c:v>228.46498462666</c:v>
                </c:pt>
                <c:pt idx="322">
                  <c:v>220.407090978002</c:v>
                </c:pt>
                <c:pt idx="323">
                  <c:v>225.147028418389</c:v>
                </c:pt>
                <c:pt idx="324">
                  <c:v>231.308947090892</c:v>
                </c:pt>
                <c:pt idx="325">
                  <c:v>227.583639878993</c:v>
                </c:pt>
                <c:pt idx="326">
                  <c:v>217.302654093905</c:v>
                </c:pt>
                <c:pt idx="327">
                  <c:v>213.564113808419</c:v>
                </c:pt>
                <c:pt idx="328">
                  <c:v>212.611005135795</c:v>
                </c:pt>
                <c:pt idx="329">
                  <c:v>236.462673057024</c:v>
                </c:pt>
                <c:pt idx="330">
                  <c:v>240.788821971666</c:v>
                </c:pt>
                <c:pt idx="331">
                  <c:v>249.794703108402</c:v>
                </c:pt>
                <c:pt idx="332">
                  <c:v>249.320709364363</c:v>
                </c:pt>
                <c:pt idx="333">
                  <c:v>244.106778179937</c:v>
                </c:pt>
                <c:pt idx="334">
                  <c:v>252.164671828595</c:v>
                </c:pt>
                <c:pt idx="335">
                  <c:v>264.034407662487</c:v>
                </c:pt>
                <c:pt idx="336">
                  <c:v>284.129061696977</c:v>
                </c:pt>
                <c:pt idx="337">
                  <c:v>286.798584897558</c:v>
                </c:pt>
                <c:pt idx="338">
                  <c:v>290.889214476129</c:v>
                </c:pt>
                <c:pt idx="339">
                  <c:v>290.545449915488</c:v>
                </c:pt>
                <c:pt idx="340">
                  <c:v>278.439389502343</c:v>
                </c:pt>
                <c:pt idx="341">
                  <c:v>268.533212217858</c:v>
                </c:pt>
                <c:pt idx="342">
                  <c:v>274.167784856837</c:v>
                </c:pt>
                <c:pt idx="343">
                  <c:v>277.501791956907</c:v>
                </c:pt>
                <c:pt idx="344">
                  <c:v>264.192182742331</c:v>
                </c:pt>
                <c:pt idx="345">
                  <c:v>259.701835483073</c:v>
                </c:pt>
                <c:pt idx="346">
                  <c:v>261.390169837668</c:v>
                </c:pt>
                <c:pt idx="347">
                  <c:v>240.651622501473</c:v>
                </c:pt>
                <c:pt idx="348">
                  <c:v>243.849650707473</c:v>
                </c:pt>
                <c:pt idx="349">
                  <c:v>245.291762527757</c:v>
                </c:pt>
                <c:pt idx="350">
                  <c:v>247.266736461153</c:v>
                </c:pt>
                <c:pt idx="351">
                  <c:v>250.426694754587</c:v>
                </c:pt>
                <c:pt idx="352">
                  <c:v>244.395762510761</c:v>
                </c:pt>
                <c:pt idx="353">
                  <c:v>240.039866866058</c:v>
                </c:pt>
                <c:pt idx="354">
                  <c:v>237.112445084943</c:v>
                </c:pt>
                <c:pt idx="355">
                  <c:v>243.31686163556</c:v>
                </c:pt>
                <c:pt idx="356">
                  <c:v>234.684672609671</c:v>
                </c:pt>
                <c:pt idx="357">
                  <c:v>246.184232058875</c:v>
                </c:pt>
                <c:pt idx="358">
                  <c:v>265.436576329702</c:v>
                </c:pt>
                <c:pt idx="359">
                  <c:v>284.929402737804</c:v>
                </c:pt>
                <c:pt idx="360">
                  <c:v>289.604412754783</c:v>
                </c:pt>
                <c:pt idx="361">
                  <c:v>300.689689934364</c:v>
                </c:pt>
                <c:pt idx="362">
                  <c:v>311.47304433201</c:v>
                </c:pt>
                <c:pt idx="363">
                  <c:v>341.875540388443</c:v>
                </c:pt>
                <c:pt idx="364">
                  <c:v>324.655765012612</c:v>
                </c:pt>
                <c:pt idx="365">
                  <c:v>356.995343157465</c:v>
                </c:pt>
                <c:pt idx="366">
                  <c:v>328.892309128208</c:v>
                </c:pt>
                <c:pt idx="367">
                  <c:v>329.337974335001</c:v>
                </c:pt>
                <c:pt idx="368">
                  <c:v>323.702996702994</c:v>
                </c:pt>
                <c:pt idx="369">
                  <c:v>320.061337990085</c:v>
                </c:pt>
                <c:pt idx="370">
                  <c:v>323.000848805964</c:v>
                </c:pt>
                <c:pt idx="371">
                  <c:v>314.020855409931</c:v>
                </c:pt>
                <c:pt idx="372">
                  <c:v>324.599862908964</c:v>
                </c:pt>
                <c:pt idx="373">
                  <c:v>327.398137589213</c:v>
                </c:pt>
                <c:pt idx="374">
                  <c:v>327.797891114963</c:v>
                </c:pt>
                <c:pt idx="375">
                  <c:v>334.955579103926</c:v>
                </c:pt>
                <c:pt idx="376">
                  <c:v>330.234087914647</c:v>
                </c:pt>
                <c:pt idx="377">
                  <c:v>324.465619463251</c:v>
                </c:pt>
                <c:pt idx="378">
                  <c:v>331.795996121754</c:v>
                </c:pt>
                <c:pt idx="379">
                  <c:v>344.676949915643</c:v>
                </c:pt>
                <c:pt idx="380">
                  <c:v>341.441228567154</c:v>
                </c:pt>
                <c:pt idx="381">
                  <c:v>309.073853260671</c:v>
                </c:pt>
                <c:pt idx="382">
                  <c:v>307.191685562336</c:v>
                </c:pt>
                <c:pt idx="383">
                  <c:v>296.773150708584</c:v>
                </c:pt>
                <c:pt idx="384">
                  <c:v>308.46025563985</c:v>
                </c:pt>
                <c:pt idx="385">
                  <c:v>306.637204483586</c:v>
                </c:pt>
                <c:pt idx="386">
                  <c:v>304.64761181282</c:v>
                </c:pt>
                <c:pt idx="387">
                  <c:v>292.205320736306</c:v>
                </c:pt>
                <c:pt idx="388">
                  <c:v>293.215066340155</c:v>
                </c:pt>
                <c:pt idx="389">
                  <c:v>277.011075831883</c:v>
                </c:pt>
                <c:pt idx="390">
                  <c:v>264.279369003956</c:v>
                </c:pt>
                <c:pt idx="391">
                  <c:v>255.791564452004</c:v>
                </c:pt>
                <c:pt idx="392">
                  <c:v>246.748846669718</c:v>
                </c:pt>
                <c:pt idx="393">
                  <c:v>241.516620432812</c:v>
                </c:pt>
                <c:pt idx="394">
                  <c:v>245.13830639527</c:v>
                </c:pt>
                <c:pt idx="395">
                  <c:v>256.458387423077</c:v>
                </c:pt>
                <c:pt idx="396">
                  <c:v>254.757696407065</c:v>
                </c:pt>
                <c:pt idx="397">
                  <c:v>242.323538368347</c:v>
                </c:pt>
                <c:pt idx="398">
                  <c:v>244.321352047905</c:v>
                </c:pt>
                <c:pt idx="399">
                  <c:v>253.232201218999</c:v>
                </c:pt>
                <c:pt idx="400">
                  <c:v>253.725954071538</c:v>
                </c:pt>
                <c:pt idx="401">
                  <c:v>254.116301693186</c:v>
                </c:pt>
                <c:pt idx="402">
                  <c:v>264.655687477696</c:v>
                </c:pt>
                <c:pt idx="403">
                  <c:v>270.452317769011</c:v>
                </c:pt>
                <c:pt idx="404">
                  <c:v>279.165619416126</c:v>
                </c:pt>
                <c:pt idx="405">
                  <c:v>295.564692687838</c:v>
                </c:pt>
                <c:pt idx="406">
                  <c:v>304.582047456831</c:v>
                </c:pt>
                <c:pt idx="407">
                  <c:v>307.56449100598</c:v>
                </c:pt>
                <c:pt idx="408">
                  <c:v>314.274988991564</c:v>
                </c:pt>
                <c:pt idx="409">
                  <c:v>328.068790406378</c:v>
                </c:pt>
                <c:pt idx="410">
                  <c:v>341.2204067953</c:v>
                </c:pt>
                <c:pt idx="411">
                  <c:v>337.072976436462</c:v>
                </c:pt>
                <c:pt idx="412">
                  <c:v>324.16772746408</c:v>
                </c:pt>
                <c:pt idx="413">
                  <c:v>327.981465434246</c:v>
                </c:pt>
                <c:pt idx="414">
                  <c:v>338.278557953693</c:v>
                </c:pt>
                <c:pt idx="415">
                  <c:v>346.875993648261</c:v>
                </c:pt>
                <c:pt idx="416">
                  <c:v>352.00801464629</c:v>
                </c:pt>
                <c:pt idx="417">
                  <c:v>356.965874007505</c:v>
                </c:pt>
                <c:pt idx="418">
                  <c:v>351.023424007099</c:v>
                </c:pt>
                <c:pt idx="419">
                  <c:v>355.656393236005</c:v>
                </c:pt>
                <c:pt idx="420">
                  <c:v>367.958972876245</c:v>
                </c:pt>
                <c:pt idx="421">
                  <c:v>365.349334770739</c:v>
                </c:pt>
                <c:pt idx="422">
                  <c:v>356.402004123293</c:v>
                </c:pt>
                <c:pt idx="423">
                  <c:v>351.555533355926</c:v>
                </c:pt>
                <c:pt idx="424">
                  <c:v>338.431990497491</c:v>
                </c:pt>
                <c:pt idx="425">
                  <c:v>342.855938085694</c:v>
                </c:pt>
                <c:pt idx="426">
                  <c:v>345.524660097008</c:v>
                </c:pt>
                <c:pt idx="427">
                  <c:v>362.739696665234</c:v>
                </c:pt>
                <c:pt idx="428">
                  <c:v>369.768285913925</c:v>
                </c:pt>
                <c:pt idx="429">
                  <c:v>350.908820563165</c:v>
                </c:pt>
                <c:pt idx="430">
                  <c:v>354.273441747205</c:v>
                </c:pt>
                <c:pt idx="431">
                  <c:v>347.327018853296</c:v>
                </c:pt>
                <c:pt idx="432">
                  <c:v>341.072920755617</c:v>
                </c:pt>
                <c:pt idx="433">
                  <c:v>323.41320866945</c:v>
                </c:pt>
                <c:pt idx="434">
                  <c:v>294.733801567584</c:v>
                </c:pt>
                <c:pt idx="435">
                  <c:v>296.145700018207</c:v>
                </c:pt>
                <c:pt idx="436">
                  <c:v>279.951774876193</c:v>
                </c:pt>
                <c:pt idx="437">
                  <c:v>268.173997601221</c:v>
                </c:pt>
                <c:pt idx="438">
                  <c:v>278.435757713513</c:v>
                </c:pt>
                <c:pt idx="439">
                  <c:v>257.57017881852</c:v>
                </c:pt>
                <c:pt idx="440">
                  <c:v>254.833709455242</c:v>
                </c:pt>
                <c:pt idx="441">
                  <c:v>224.808851998152</c:v>
                </c:pt>
                <c:pt idx="442">
                  <c:v>220.609132909868</c:v>
                </c:pt>
                <c:pt idx="443">
                  <c:v>236.944599290853</c:v>
                </c:pt>
                <c:pt idx="444">
                  <c:v>249.758008408153</c:v>
                </c:pt>
                <c:pt idx="445">
                  <c:v>243.317117351137</c:v>
                </c:pt>
                <c:pt idx="446">
                  <c:v>253.270999424593</c:v>
                </c:pt>
                <c:pt idx="447">
                  <c:v>263.977807427011</c:v>
                </c:pt>
                <c:pt idx="448">
                  <c:v>278.197606445869</c:v>
                </c:pt>
                <c:pt idx="449">
                  <c:v>278.562216677122</c:v>
                </c:pt>
                <c:pt idx="450">
                  <c:v>285.63184572048</c:v>
                </c:pt>
                <c:pt idx="451">
                  <c:v>297.893818895349</c:v>
                </c:pt>
                <c:pt idx="452">
                  <c:v>294.648002466707</c:v>
                </c:pt>
                <c:pt idx="453">
                  <c:v>295.049482703865</c:v>
                </c:pt>
                <c:pt idx="454">
                  <c:v>311.676582975061</c:v>
                </c:pt>
                <c:pt idx="455">
                  <c:v>315.380267201418</c:v>
                </c:pt>
                <c:pt idx="456">
                  <c:v>319.794999066145</c:v>
                </c:pt>
                <c:pt idx="457">
                  <c:v>307.347325733387</c:v>
                </c:pt>
                <c:pt idx="458">
                  <c:v>311.538425629751</c:v>
                </c:pt>
                <c:pt idx="459">
                  <c:v>318.79868082186</c:v>
                </c:pt>
                <c:pt idx="460">
                  <c:v>326.040548906958</c:v>
                </c:pt>
                <c:pt idx="461">
                  <c:v>328.444028846072</c:v>
                </c:pt>
                <c:pt idx="462">
                  <c:v>333.136086401016</c:v>
                </c:pt>
                <c:pt idx="463">
                  <c:v>337.767120491002</c:v>
                </c:pt>
                <c:pt idx="464">
                  <c:v>334.753545524696</c:v>
                </c:pt>
                <c:pt idx="465">
                  <c:v>329.540660204082</c:v>
                </c:pt>
                <c:pt idx="466">
                  <c:v>324.776183736167</c:v>
                </c:pt>
                <c:pt idx="467">
                  <c:v>325.474384885217</c:v>
                </c:pt>
                <c:pt idx="468">
                  <c:v>321.58584794308</c:v>
                </c:pt>
                <c:pt idx="469">
                  <c:v>310.10063908797</c:v>
                </c:pt>
                <c:pt idx="470">
                  <c:v>311.763321332003</c:v>
                </c:pt>
                <c:pt idx="471">
                  <c:v>301.40689712775</c:v>
                </c:pt>
                <c:pt idx="472">
                  <c:v>302.090788301231</c:v>
                </c:pt>
                <c:pt idx="473">
                  <c:v>290.320557170836</c:v>
                </c:pt>
                <c:pt idx="474">
                  <c:v>275.64501252264</c:v>
                </c:pt>
                <c:pt idx="475">
                  <c:v>285.086494897959</c:v>
                </c:pt>
                <c:pt idx="476">
                  <c:v>289.833786330418</c:v>
                </c:pt>
                <c:pt idx="477">
                  <c:v>312.356974371978</c:v>
                </c:pt>
                <c:pt idx="478">
                  <c:v>318.45662215145</c:v>
                </c:pt>
                <c:pt idx="479">
                  <c:v>309.563096720797</c:v>
                </c:pt>
                <c:pt idx="480">
                  <c:v>317.088387469811</c:v>
                </c:pt>
                <c:pt idx="481">
                  <c:v>332.855059734409</c:v>
                </c:pt>
                <c:pt idx="482">
                  <c:v>325.508758617632</c:v>
                </c:pt>
                <c:pt idx="483">
                  <c:v>334.679738419956</c:v>
                </c:pt>
                <c:pt idx="484">
                  <c:v>341.892663816938</c:v>
                </c:pt>
                <c:pt idx="485">
                  <c:v>348.744942944071</c:v>
                </c:pt>
                <c:pt idx="486">
                  <c:v>343.570316618891</c:v>
                </c:pt>
                <c:pt idx="487">
                  <c:v>316.933058717863</c:v>
                </c:pt>
                <c:pt idx="488">
                  <c:v>296.564867245228</c:v>
                </c:pt>
                <c:pt idx="489">
                  <c:v>298.275160597277</c:v>
                </c:pt>
                <c:pt idx="490">
                  <c:v>313.476863966305</c:v>
                </c:pt>
                <c:pt idx="491">
                  <c:v>318.174333798995</c:v>
                </c:pt>
                <c:pt idx="492">
                  <c:v>315.204961342084</c:v>
                </c:pt>
                <c:pt idx="493">
                  <c:v>309.221038050388</c:v>
                </c:pt>
                <c:pt idx="494">
                  <c:v>311.686680435558</c:v>
                </c:pt>
                <c:pt idx="495">
                  <c:v>311.953536577858</c:v>
                </c:pt>
                <c:pt idx="496">
                  <c:v>311.628246133042</c:v>
                </c:pt>
                <c:pt idx="497">
                  <c:v>314.714324448144</c:v>
                </c:pt>
                <c:pt idx="498">
                  <c:v>315.042836269071</c:v>
                </c:pt>
                <c:pt idx="499">
                  <c:v>319.109926363794</c:v>
                </c:pt>
                <c:pt idx="500">
                  <c:v>317.621789795918</c:v>
                </c:pt>
                <c:pt idx="501">
                  <c:v>316.977526530612</c:v>
                </c:pt>
                <c:pt idx="502">
                  <c:v>313.434078571429</c:v>
                </c:pt>
                <c:pt idx="503">
                  <c:v>305.122437236737</c:v>
                </c:pt>
                <c:pt idx="504">
                  <c:v>299.582418367347</c:v>
                </c:pt>
                <c:pt idx="505">
                  <c:v>288.952074489796</c:v>
                </c:pt>
                <c:pt idx="506">
                  <c:v>283.475836734694</c:v>
                </c:pt>
                <c:pt idx="507">
                  <c:v>283.153705102041</c:v>
                </c:pt>
                <c:pt idx="508">
                  <c:v>278.261953608248</c:v>
                </c:pt>
                <c:pt idx="509">
                  <c:v>261.570885714286</c:v>
                </c:pt>
                <c:pt idx="510">
                  <c:v>262.436411111111</c:v>
                </c:pt>
                <c:pt idx="511">
                  <c:v>269.451722222222</c:v>
                </c:pt>
                <c:pt idx="512">
                  <c:v>269.282717</c:v>
                </c:pt>
                <c:pt idx="513">
                  <c:v>260.759114</c:v>
                </c:pt>
                <c:pt idx="514">
                  <c:v>251.61350990099</c:v>
                </c:pt>
                <c:pt idx="515">
                  <c:v>253.813956</c:v>
                </c:pt>
                <c:pt idx="516">
                  <c:v>264.231693</c:v>
                </c:pt>
                <c:pt idx="517">
                  <c:v>270.408355555556</c:v>
                </c:pt>
                <c:pt idx="518">
                  <c:v>265.306311111111</c:v>
                </c:pt>
                <c:pt idx="519">
                  <c:v>261.570885714286</c:v>
                </c:pt>
                <c:pt idx="520">
                  <c:v>260.523144444444</c:v>
                </c:pt>
                <c:pt idx="521">
                  <c:v>259.247633333333</c:v>
                </c:pt>
                <c:pt idx="522">
                  <c:v>242.449152</c:v>
                </c:pt>
                <c:pt idx="523">
                  <c:v>237.695247058824</c:v>
                </c:pt>
                <c:pt idx="524">
                  <c:v>237.695247058824</c:v>
                </c:pt>
                <c:pt idx="525">
                  <c:v>240.048665346535</c:v>
                </c:pt>
                <c:pt idx="526">
                  <c:v>237.695247058824</c:v>
                </c:pt>
                <c:pt idx="527">
                  <c:v>229.734074257426</c:v>
                </c:pt>
                <c:pt idx="528">
                  <c:v>233.797398019802</c:v>
                </c:pt>
                <c:pt idx="529">
                  <c:v>232.978482</c:v>
                </c:pt>
                <c:pt idx="530">
                  <c:v>241.390477777778</c:v>
                </c:pt>
                <c:pt idx="531">
                  <c:v>256.970846</c:v>
                </c:pt>
                <c:pt idx="532">
                  <c:v>248.487876237624</c:v>
                </c:pt>
                <c:pt idx="533">
                  <c:v>251.300946534654</c:v>
                </c:pt>
                <c:pt idx="534">
                  <c:v>250.363256435644</c:v>
                </c:pt>
                <c:pt idx="535">
                  <c:v>260.990410891089</c:v>
                </c:pt>
                <c:pt idx="536">
                  <c:v>270.679875247525</c:v>
                </c:pt>
                <c:pt idx="537">
                  <c:v>282.882103921569</c:v>
                </c:pt>
                <c:pt idx="538">
                  <c:v>289.943489320388</c:v>
                </c:pt>
                <c:pt idx="539">
                  <c:v>290.556477669903</c:v>
                </c:pt>
                <c:pt idx="540">
                  <c:v>283.209458653846</c:v>
                </c:pt>
                <c:pt idx="541">
                  <c:v>279.263346153846</c:v>
                </c:pt>
                <c:pt idx="542">
                  <c:v>275.701726666667</c:v>
                </c:pt>
                <c:pt idx="543">
                  <c:v>270.122568867925</c:v>
                </c:pt>
                <c:pt idx="544">
                  <c:v>273.498787850467</c:v>
                </c:pt>
                <c:pt idx="545">
                  <c:v>273.597133333333</c:v>
                </c:pt>
                <c:pt idx="546">
                  <c:v>269.797173148148</c:v>
                </c:pt>
                <c:pt idx="547">
                  <c:v>269.349330275229</c:v>
                </c:pt>
                <c:pt idx="548">
                  <c:v>275.30356036036</c:v>
                </c:pt>
                <c:pt idx="549">
                  <c:v>278.812054867257</c:v>
                </c:pt>
                <c:pt idx="550">
                  <c:v>280.276929565217</c:v>
                </c:pt>
                <c:pt idx="551">
                  <c:v>266.702775862069</c:v>
                </c:pt>
                <c:pt idx="552">
                  <c:v>258.217412820513</c:v>
                </c:pt>
                <c:pt idx="553">
                  <c:v>237.5559725</c:v>
                </c:pt>
                <c:pt idx="554">
                  <c:v>244.922049166667</c:v>
                </c:pt>
                <c:pt idx="555">
                  <c:v>229.751438888889</c:v>
                </c:pt>
                <c:pt idx="556">
                  <c:v>218.5159796875</c:v>
                </c:pt>
                <c:pt idx="557">
                  <c:v>219.525273846154</c:v>
                </c:pt>
                <c:pt idx="558">
                  <c:v>216.78955546875</c:v>
                </c:pt>
                <c:pt idx="559">
                  <c:v>207.140551538462</c:v>
                </c:pt>
                <c:pt idx="560">
                  <c:v>192.736442105263</c:v>
                </c:pt>
                <c:pt idx="561">
                  <c:v>179.591964444444</c:v>
                </c:pt>
                <c:pt idx="562">
                  <c:v>164.625967407407</c:v>
                </c:pt>
                <c:pt idx="563">
                  <c:v>156.692350364964</c:v>
                </c:pt>
                <c:pt idx="564">
                  <c:v>162.579835</c:v>
                </c:pt>
                <c:pt idx="565">
                  <c:v>166.352430496454</c:v>
                </c:pt>
                <c:pt idx="566">
                  <c:v>164.15828</c:v>
                </c:pt>
                <c:pt idx="567">
                  <c:v>160.289978169014</c:v>
                </c:pt>
                <c:pt idx="568">
                  <c:v>161.981114482759</c:v>
                </c:pt>
                <c:pt idx="569">
                  <c:v>159.992044217687</c:v>
                </c:pt>
                <c:pt idx="570">
                  <c:v>157.008237748344</c:v>
                </c:pt>
                <c:pt idx="571">
                  <c:v>155.384585714286</c:v>
                </c:pt>
                <c:pt idx="572">
                  <c:v>151.611150318471</c:v>
                </c:pt>
                <c:pt idx="573">
                  <c:v>155.08222125</c:v>
                </c:pt>
                <c:pt idx="574">
                  <c:v>156.101431901841</c:v>
                </c:pt>
                <c:pt idx="575">
                  <c:v>151.148066666667</c:v>
                </c:pt>
                <c:pt idx="576">
                  <c:v>150.191433333333</c:v>
                </c:pt>
                <c:pt idx="577">
                  <c:v>153.557365432099</c:v>
                </c:pt>
                <c:pt idx="578">
                  <c:v>156.304553658537</c:v>
                </c:pt>
                <c:pt idx="579">
                  <c:v>158.600641317365</c:v>
                </c:pt>
                <c:pt idx="580">
                  <c:v>167.558007692308</c:v>
                </c:pt>
                <c:pt idx="581">
                  <c:v>172.041165088757</c:v>
                </c:pt>
                <c:pt idx="582">
                  <c:v>172.540367241379</c:v>
                </c:pt>
                <c:pt idx="583">
                  <c:v>158.201210734463</c:v>
                </c:pt>
                <c:pt idx="584">
                  <c:v>159.795387078652</c:v>
                </c:pt>
                <c:pt idx="585">
                  <c:v>165.169880110497</c:v>
                </c:pt>
                <c:pt idx="586">
                  <c:v>156.820643783784</c:v>
                </c:pt>
                <c:pt idx="587">
                  <c:v>148.991845502646</c:v>
                </c:pt>
                <c:pt idx="588">
                  <c:v>144.431806735751</c:v>
                </c:pt>
                <c:pt idx="589">
                  <c:v>131.132353846154</c:v>
                </c:pt>
                <c:pt idx="590">
                  <c:v>138.93520964467</c:v>
                </c:pt>
                <c:pt idx="591">
                  <c:v>133.740167487685</c:v>
                </c:pt>
                <c:pt idx="592">
                  <c:v>123.517152427184</c:v>
                </c:pt>
                <c:pt idx="593">
                  <c:v>119.629515789474</c:v>
                </c:pt>
                <c:pt idx="594">
                  <c:v>120.052884134615</c:v>
                </c:pt>
                <c:pt idx="595">
                  <c:v>118.188985221675</c:v>
                </c:pt>
                <c:pt idx="596">
                  <c:v>124.2236215</c:v>
                </c:pt>
                <c:pt idx="597">
                  <c:v>125.006498492462</c:v>
                </c:pt>
                <c:pt idx="598">
                  <c:v>119.260288888889</c:v>
                </c:pt>
                <c:pt idx="599">
                  <c:v>110.81660257732</c:v>
                </c:pt>
                <c:pt idx="600">
                  <c:v>118.134146842105</c:v>
                </c:pt>
                <c:pt idx="601">
                  <c:v>121.12849673913</c:v>
                </c:pt>
                <c:pt idx="602">
                  <c:v>118.685263387978</c:v>
                </c:pt>
                <c:pt idx="603">
                  <c:v>120.519944198895</c:v>
                </c:pt>
                <c:pt idx="604">
                  <c:v>126.989021468927</c:v>
                </c:pt>
                <c:pt idx="605">
                  <c:v>117.48653125</c:v>
                </c:pt>
                <c:pt idx="606">
                  <c:v>116.46605480226</c:v>
                </c:pt>
                <c:pt idx="607">
                  <c:v>115.039211864407</c:v>
                </c:pt>
                <c:pt idx="608">
                  <c:v>119.240245142857</c:v>
                </c:pt>
                <c:pt idx="609">
                  <c:v>120.863788571429</c:v>
                </c:pt>
                <c:pt idx="610">
                  <c:v>128.089904597701</c:v>
                </c:pt>
                <c:pt idx="611">
                  <c:v>133.392288439306</c:v>
                </c:pt>
                <c:pt idx="612">
                  <c:v>136.362704142012</c:v>
                </c:pt>
                <c:pt idx="613">
                  <c:v>139.351475739645</c:v>
                </c:pt>
                <c:pt idx="614">
                  <c:v>146.31334491018</c:v>
                </c:pt>
                <c:pt idx="615">
                  <c:v>155.198005389222</c:v>
                </c:pt>
                <c:pt idx="616">
                  <c:v>161.247135928144</c:v>
                </c:pt>
                <c:pt idx="617">
                  <c:v>159.734853293413</c:v>
                </c:pt>
                <c:pt idx="618">
                  <c:v>159.911511309524</c:v>
                </c:pt>
                <c:pt idx="619">
                  <c:v>167.923727108434</c:v>
                </c:pt>
                <c:pt idx="620">
                  <c:v>172.297731325301</c:v>
                </c:pt>
                <c:pt idx="621">
                  <c:v>175.04671497006</c:v>
                </c:pt>
                <c:pt idx="622">
                  <c:v>165.360904761905</c:v>
                </c:pt>
                <c:pt idx="623">
                  <c:v>164.008841420118</c:v>
                </c:pt>
                <c:pt idx="624">
                  <c:v>167.240005952381</c:v>
                </c:pt>
                <c:pt idx="625">
                  <c:v>174.380590476191</c:v>
                </c:pt>
                <c:pt idx="626">
                  <c:v>177.199242261905</c:v>
                </c:pt>
                <c:pt idx="627">
                  <c:v>169.986384615385</c:v>
                </c:pt>
                <c:pt idx="628">
                  <c:v>161.954060946746</c:v>
                </c:pt>
                <c:pt idx="629">
                  <c:v>154.873309411765</c:v>
                </c:pt>
                <c:pt idx="630">
                  <c:v>147.93333372093</c:v>
                </c:pt>
                <c:pt idx="631">
                  <c:v>149.536894736842</c:v>
                </c:pt>
                <c:pt idx="632">
                  <c:v>149.585194767442</c:v>
                </c:pt>
                <c:pt idx="633">
                  <c:v>146.53079017341</c:v>
                </c:pt>
                <c:pt idx="634">
                  <c:v>150.910290751445</c:v>
                </c:pt>
                <c:pt idx="635">
                  <c:v>156.019708092486</c:v>
                </c:pt>
                <c:pt idx="636">
                  <c:v>161.129125433526</c:v>
                </c:pt>
                <c:pt idx="637">
                  <c:v>162.800083139535</c:v>
                </c:pt>
                <c:pt idx="638">
                  <c:v>160.613701754386</c:v>
                </c:pt>
                <c:pt idx="639">
                  <c:v>157.8445</c:v>
                </c:pt>
                <c:pt idx="640">
                  <c:v>157.287401764706</c:v>
                </c:pt>
                <c:pt idx="641">
                  <c:v>160.258592352941</c:v>
                </c:pt>
                <c:pt idx="642">
                  <c:v>166.705945614035</c:v>
                </c:pt>
                <c:pt idx="643">
                  <c:v>173.443250588235</c:v>
                </c:pt>
                <c:pt idx="644">
                  <c:v>170.767441520468</c:v>
                </c:pt>
                <c:pt idx="645">
                  <c:v>167.572126162791</c:v>
                </c:pt>
                <c:pt idx="646">
                  <c:v>176.932672093023</c:v>
                </c:pt>
                <c:pt idx="647">
                  <c:v>185.398857803468</c:v>
                </c:pt>
                <c:pt idx="648">
                  <c:v>193.062983815029</c:v>
                </c:pt>
                <c:pt idx="649">
                  <c:v>195.837304069767</c:v>
                </c:pt>
                <c:pt idx="650">
                  <c:v>189.595879190752</c:v>
                </c:pt>
                <c:pt idx="651">
                  <c:v>188.679239534884</c:v>
                </c:pt>
                <c:pt idx="652">
                  <c:v>193.610421387283</c:v>
                </c:pt>
                <c:pt idx="653">
                  <c:v>194.825211428571</c:v>
                </c:pt>
                <c:pt idx="654">
                  <c:v>197.974457627119</c:v>
                </c:pt>
                <c:pt idx="655">
                  <c:v>200.649788135593</c:v>
                </c:pt>
                <c:pt idx="656">
                  <c:v>205.287027683616</c:v>
                </c:pt>
                <c:pt idx="657">
                  <c:v>212.064531638418</c:v>
                </c:pt>
                <c:pt idx="658">
                  <c:v>215.019285555556</c:v>
                </c:pt>
                <c:pt idx="659">
                  <c:v>219.747762011173</c:v>
                </c:pt>
                <c:pt idx="660">
                  <c:v>223.098650837989</c:v>
                </c:pt>
                <c:pt idx="661">
                  <c:v>223.451375977654</c:v>
                </c:pt>
                <c:pt idx="662">
                  <c:v>209.454330898876</c:v>
                </c:pt>
                <c:pt idx="663">
                  <c:v>202.464230167598</c:v>
                </c:pt>
                <c:pt idx="664">
                  <c:v>205.020496629214</c:v>
                </c:pt>
                <c:pt idx="665">
                  <c:v>215.988349717514</c:v>
                </c:pt>
                <c:pt idx="666">
                  <c:v>227.656867428571</c:v>
                </c:pt>
                <c:pt idx="667">
                  <c:v>238.036763218391</c:v>
                </c:pt>
                <c:pt idx="668">
                  <c:v>240.284427428572</c:v>
                </c:pt>
                <c:pt idx="669">
                  <c:v>233.5381125</c:v>
                </c:pt>
                <c:pt idx="670">
                  <c:v>235.250729378531</c:v>
                </c:pt>
                <c:pt idx="671">
                  <c:v>240.60139039548</c:v>
                </c:pt>
                <c:pt idx="672">
                  <c:v>241.727577142857</c:v>
                </c:pt>
                <c:pt idx="673">
                  <c:v>247.834008045977</c:v>
                </c:pt>
                <c:pt idx="674">
                  <c:v>253.098637572254</c:v>
                </c:pt>
                <c:pt idx="675">
                  <c:v>259.302930057804</c:v>
                </c:pt>
                <c:pt idx="676">
                  <c:v>266.702775862069</c:v>
                </c:pt>
                <c:pt idx="677">
                  <c:v>267.08006875</c:v>
                </c:pt>
                <c:pt idx="678">
                  <c:v>277.7333283237</c:v>
                </c:pt>
                <c:pt idx="679">
                  <c:v>294.214806395349</c:v>
                </c:pt>
                <c:pt idx="680">
                  <c:v>309.119749132948</c:v>
                </c:pt>
                <c:pt idx="681">
                  <c:v>302.626006896552</c:v>
                </c:pt>
                <c:pt idx="682">
                  <c:v>311.309499421965</c:v>
                </c:pt>
                <c:pt idx="683">
                  <c:v>318.608667052023</c:v>
                </c:pt>
                <c:pt idx="684">
                  <c:v>319.886021387283</c:v>
                </c:pt>
                <c:pt idx="685">
                  <c:v>319.750495906433</c:v>
                </c:pt>
                <c:pt idx="686">
                  <c:v>336.919546783626</c:v>
                </c:pt>
                <c:pt idx="687">
                  <c:v>358.150093567251</c:v>
                </c:pt>
                <c:pt idx="688">
                  <c:v>367.08023255814</c:v>
                </c:pt>
                <c:pt idx="689">
                  <c:v>351.13478245614</c:v>
                </c:pt>
                <c:pt idx="690">
                  <c:v>353.719370760234</c:v>
                </c:pt>
                <c:pt idx="691">
                  <c:v>365.165404678363</c:v>
                </c:pt>
                <c:pt idx="692">
                  <c:v>386.308446820809</c:v>
                </c:pt>
                <c:pt idx="693">
                  <c:v>396.446651162791</c:v>
                </c:pt>
                <c:pt idx="694">
                  <c:v>423.243508139535</c:v>
                </c:pt>
                <c:pt idx="695">
                  <c:v>427.380137426901</c:v>
                </c:pt>
                <c:pt idx="696">
                  <c:v>458.949037426901</c:v>
                </c:pt>
                <c:pt idx="697">
                  <c:v>461.349012280702</c:v>
                </c:pt>
                <c:pt idx="698">
                  <c:v>472.233604117647</c:v>
                </c:pt>
                <c:pt idx="699">
                  <c:v>472.225912426036</c:v>
                </c:pt>
                <c:pt idx="700">
                  <c:v>476.504690588235</c:v>
                </c:pt>
                <c:pt idx="701">
                  <c:v>482.76417251462</c:v>
                </c:pt>
                <c:pt idx="702">
                  <c:v>519.700735260116</c:v>
                </c:pt>
                <c:pt idx="703">
                  <c:v>549.26236416185</c:v>
                </c:pt>
                <c:pt idx="704">
                  <c:v>571.159867052023</c:v>
                </c:pt>
                <c:pt idx="705">
                  <c:v>510.759254913295</c:v>
                </c:pt>
                <c:pt idx="706">
                  <c:v>375.542174566474</c:v>
                </c:pt>
                <c:pt idx="707">
                  <c:v>392.775848837209</c:v>
                </c:pt>
                <c:pt idx="708">
                  <c:v>400.795800584795</c:v>
                </c:pt>
                <c:pt idx="709">
                  <c:v>428.408542941177</c:v>
                </c:pt>
                <c:pt idx="710">
                  <c:v>447.194950295858</c:v>
                </c:pt>
                <c:pt idx="711">
                  <c:v>472.790702352941</c:v>
                </c:pt>
                <c:pt idx="712">
                  <c:v>447.194950295858</c:v>
                </c:pt>
                <c:pt idx="713">
                  <c:v>404.382576190476</c:v>
                </c:pt>
                <c:pt idx="714">
                  <c:v>400.506646987952</c:v>
                </c:pt>
                <c:pt idx="715">
                  <c:v>397.76814</c:v>
                </c:pt>
                <c:pt idx="716">
                  <c:v>395.181772289157</c:v>
                </c:pt>
                <c:pt idx="717">
                  <c:v>342.857386666667</c:v>
                </c:pt>
                <c:pt idx="718">
                  <c:v>319.923852439025</c:v>
                </c:pt>
                <c:pt idx="719">
                  <c:v>304.120272670807</c:v>
                </c:pt>
                <c:pt idx="720">
                  <c:v>317.277372327044</c:v>
                </c:pt>
                <c:pt idx="721">
                  <c:v>345.850369426752</c:v>
                </c:pt>
                <c:pt idx="722">
                  <c:v>354.745395512821</c:v>
                </c:pt>
                <c:pt idx="723">
                  <c:v>323.021131612903</c:v>
                </c:pt>
                <c:pt idx="724">
                  <c:v>295.67473006536</c:v>
                </c:pt>
                <c:pt idx="725">
                  <c:v>289.973935761589</c:v>
                </c:pt>
                <c:pt idx="726">
                  <c:v>299.590951655629</c:v>
                </c:pt>
                <c:pt idx="727">
                  <c:v>290.601132450331</c:v>
                </c:pt>
                <c:pt idx="728">
                  <c:v>248.973391333333</c:v>
                </c:pt>
                <c:pt idx="729">
                  <c:v>217.16860738255</c:v>
                </c:pt>
                <c:pt idx="730">
                  <c:v>223.129844217687</c:v>
                </c:pt>
                <c:pt idx="731">
                  <c:v>182.494189041096</c:v>
                </c:pt>
                <c:pt idx="732">
                  <c:v>183.232076923077</c:v>
                </c:pt>
                <c:pt idx="733">
                  <c:v>184.263863120567</c:v>
                </c:pt>
                <c:pt idx="734">
                  <c:v>186.25651</c:v>
                </c:pt>
                <c:pt idx="735">
                  <c:v>142.627835971223</c:v>
                </c:pt>
                <c:pt idx="736">
                  <c:v>126.966889781022</c:v>
                </c:pt>
                <c:pt idx="737">
                  <c:v>110.723274264706</c:v>
                </c:pt>
                <c:pt idx="738">
                  <c:v>116.294256617647</c:v>
                </c:pt>
                <c:pt idx="739">
                  <c:v>176.084308888889</c:v>
                </c:pt>
                <c:pt idx="740">
                  <c:v>194.596353731343</c:v>
                </c:pt>
                <c:pt idx="741">
                  <c:v>169.000427067669</c:v>
                </c:pt>
                <c:pt idx="742">
                  <c:v>168.606625</c:v>
                </c:pt>
                <c:pt idx="743">
                  <c:v>164.351067175573</c:v>
                </c:pt>
                <c:pt idx="744">
                  <c:v>173.506589922481</c:v>
                </c:pt>
                <c:pt idx="745">
                  <c:v>155.35875984252</c:v>
                </c:pt>
                <c:pt idx="746">
                  <c:v>156.090672222222</c:v>
                </c:pt>
                <c:pt idx="747">
                  <c:v>172.626762698413</c:v>
                </c:pt>
                <c:pt idx="748">
                  <c:v>222.235034126984</c:v>
                </c:pt>
                <c:pt idx="749">
                  <c:v>258.268402362205</c:v>
                </c:pt>
                <c:pt idx="750">
                  <c:v>270.624997709924</c:v>
                </c:pt>
                <c:pt idx="751">
                  <c:v>255.181941666667</c:v>
                </c:pt>
                <c:pt idx="752">
                  <c:v>253.029516666667</c:v>
                </c:pt>
                <c:pt idx="753">
                  <c:v>228.396208333333</c:v>
                </c:pt>
                <c:pt idx="754">
                  <c:v>233.89685</c:v>
                </c:pt>
                <c:pt idx="755">
                  <c:v>238.440858333333</c:v>
                </c:pt>
                <c:pt idx="756">
                  <c:v>252.072883333333</c:v>
                </c:pt>
                <c:pt idx="757">
                  <c:v>268.691690225564</c:v>
                </c:pt>
                <c:pt idx="758">
                  <c:v>254.924801503759</c:v>
                </c:pt>
                <c:pt idx="759">
                  <c:v>259.197284210526</c:v>
                </c:pt>
                <c:pt idx="760">
                  <c:v>232.850307518797</c:v>
                </c:pt>
                <c:pt idx="761">
                  <c:v>234.175273134328</c:v>
                </c:pt>
                <c:pt idx="762">
                  <c:v>223.102599253731</c:v>
                </c:pt>
                <c:pt idx="763">
                  <c:v>214.385813432836</c:v>
                </c:pt>
                <c:pt idx="764">
                  <c:v>206.126347058824</c:v>
                </c:pt>
                <c:pt idx="765">
                  <c:v>209.290114814815</c:v>
                </c:pt>
                <c:pt idx="766">
                  <c:v>215.136207407407</c:v>
                </c:pt>
                <c:pt idx="767">
                  <c:v>218.155234328358</c:v>
                </c:pt>
                <c:pt idx="768">
                  <c:v>214.947069117647</c:v>
                </c:pt>
                <c:pt idx="769">
                  <c:v>206.926074452555</c:v>
                </c:pt>
                <c:pt idx="770">
                  <c:v>193.791568613139</c:v>
                </c:pt>
                <c:pt idx="771">
                  <c:v>206.799171014493</c:v>
                </c:pt>
                <c:pt idx="772">
                  <c:v>223.041141304348</c:v>
                </c:pt>
                <c:pt idx="773">
                  <c:v>233.195086131387</c:v>
                </c:pt>
                <c:pt idx="774">
                  <c:v>245.407872262774</c:v>
                </c:pt>
                <c:pt idx="775">
                  <c:v>261.998827007299</c:v>
                </c:pt>
                <c:pt idx="776">
                  <c:v>267.529145255475</c:v>
                </c:pt>
                <c:pt idx="777">
                  <c:v>274.672472992701</c:v>
                </c:pt>
                <c:pt idx="778">
                  <c:v>298.303228985507</c:v>
                </c:pt>
                <c:pt idx="779">
                  <c:v>298.303228985507</c:v>
                </c:pt>
                <c:pt idx="780">
                  <c:v>314.77395942029</c:v>
                </c:pt>
                <c:pt idx="781">
                  <c:v>332.846010869565</c:v>
                </c:pt>
                <c:pt idx="782">
                  <c:v>342.418871532847</c:v>
                </c:pt>
                <c:pt idx="783">
                  <c:v>342.879731386861</c:v>
                </c:pt>
                <c:pt idx="784">
                  <c:v>324.675767153285</c:v>
                </c:pt>
                <c:pt idx="785">
                  <c:v>336.048652898551</c:v>
                </c:pt>
                <c:pt idx="786">
                  <c:v>353.389988489209</c:v>
                </c:pt>
                <c:pt idx="787">
                  <c:v>357.856030714286</c:v>
                </c:pt>
                <c:pt idx="788">
                  <c:v>361.914889285714</c:v>
                </c:pt>
                <c:pt idx="789">
                  <c:v>380.856229285714</c:v>
                </c:pt>
                <c:pt idx="790">
                  <c:v>391.45436</c:v>
                </c:pt>
                <c:pt idx="791">
                  <c:v>384.689595714286</c:v>
                </c:pt>
                <c:pt idx="792">
                  <c:v>393.827624822695</c:v>
                </c:pt>
                <c:pt idx="793">
                  <c:v>405.470056028369</c:v>
                </c:pt>
                <c:pt idx="794">
                  <c:v>402.170000704225</c:v>
                </c:pt>
                <c:pt idx="795">
                  <c:v>375.515376923077</c:v>
                </c:pt>
                <c:pt idx="796">
                  <c:v>356.246267361111</c:v>
                </c:pt>
                <c:pt idx="797">
                  <c:v>342.873330555556</c:v>
                </c:pt>
                <c:pt idx="798">
                  <c:v>360.756326206897</c:v>
                </c:pt>
                <c:pt idx="799">
                  <c:v>364.457507586207</c:v>
                </c:pt>
                <c:pt idx="800">
                  <c:v>310.715817123288</c:v>
                </c:pt>
                <c:pt idx="801">
                  <c:v>265.524720547945</c:v>
                </c:pt>
                <c:pt idx="802">
                  <c:v>243.842537931035</c:v>
                </c:pt>
                <c:pt idx="803">
                  <c:v>241.589776388889</c:v>
                </c:pt>
                <c:pt idx="804">
                  <c:v>251.439619014085</c:v>
                </c:pt>
                <c:pt idx="805">
                  <c:v>247.177770212766</c:v>
                </c:pt>
                <c:pt idx="806">
                  <c:v>230.833587943263</c:v>
                </c:pt>
                <c:pt idx="807">
                  <c:v>219.870719014085</c:v>
                </c:pt>
                <c:pt idx="808">
                  <c:v>223.445121985816</c:v>
                </c:pt>
                <c:pt idx="809">
                  <c:v>228.594658865248</c:v>
                </c:pt>
                <c:pt idx="810">
                  <c:v>274.044919148936</c:v>
                </c:pt>
                <c:pt idx="811">
                  <c:v>275.612169503546</c:v>
                </c:pt>
                <c:pt idx="812">
                  <c:v>263.074166666667</c:v>
                </c:pt>
                <c:pt idx="813">
                  <c:v>294.492738571429</c:v>
                </c:pt>
                <c:pt idx="814">
                  <c:v>294.718230714286</c:v>
                </c:pt>
                <c:pt idx="815">
                  <c:v>286.149529285714</c:v>
                </c:pt>
                <c:pt idx="816">
                  <c:v>281.865178571429</c:v>
                </c:pt>
                <c:pt idx="817">
                  <c:v>281.621841726619</c:v>
                </c:pt>
                <c:pt idx="818">
                  <c:v>281.39472733813</c:v>
                </c:pt>
                <c:pt idx="819">
                  <c:v>247.747236956522</c:v>
                </c:pt>
                <c:pt idx="820">
                  <c:v>256.897642753623</c:v>
                </c:pt>
                <c:pt idx="821">
                  <c:v>261.472845652174</c:v>
                </c:pt>
                <c:pt idx="822">
                  <c:v>267.878129710145</c:v>
                </c:pt>
                <c:pt idx="823">
                  <c:v>263.989207246377</c:v>
                </c:pt>
                <c:pt idx="824">
                  <c:v>285.911243262411</c:v>
                </c:pt>
                <c:pt idx="825">
                  <c:v>290.884864285714</c:v>
                </c:pt>
                <c:pt idx="826">
                  <c:v>285.698545</c:v>
                </c:pt>
                <c:pt idx="827">
                  <c:v>278.933780714286</c:v>
                </c:pt>
                <c:pt idx="828">
                  <c:v>279.350697841727</c:v>
                </c:pt>
                <c:pt idx="829">
                  <c:v>275.551398571429</c:v>
                </c:pt>
                <c:pt idx="830">
                  <c:v>273.972953571429</c:v>
                </c:pt>
                <c:pt idx="831">
                  <c:v>276.678859285714</c:v>
                </c:pt>
                <c:pt idx="832">
                  <c:v>238.570687142857</c:v>
                </c:pt>
                <c:pt idx="833">
                  <c:v>216.504441843972</c:v>
                </c:pt>
                <c:pt idx="834">
                  <c:v>225.266650714286</c:v>
                </c:pt>
                <c:pt idx="835">
                  <c:v>230.001985714286</c:v>
                </c:pt>
                <c:pt idx="836">
                  <c:v>239.698147857143</c:v>
                </c:pt>
                <c:pt idx="837">
                  <c:v>241.953069285714</c:v>
                </c:pt>
                <c:pt idx="838">
                  <c:v>247.590372857143</c:v>
                </c:pt>
                <c:pt idx="839">
                  <c:v>235.759231914894</c:v>
                </c:pt>
                <c:pt idx="840">
                  <c:v>236.207017730497</c:v>
                </c:pt>
                <c:pt idx="841">
                  <c:v>221.430085815603</c:v>
                </c:pt>
                <c:pt idx="842">
                  <c:v>221.204616197183</c:v>
                </c:pt>
                <c:pt idx="843">
                  <c:v>212.814123076923</c:v>
                </c:pt>
                <c:pt idx="844">
                  <c:v>206.732449305556</c:v>
                </c:pt>
                <c:pt idx="845">
                  <c:v>209.600315646259</c:v>
                </c:pt>
                <c:pt idx="846">
                  <c:v>220.338036734694</c:v>
                </c:pt>
                <c:pt idx="847">
                  <c:v>216.321120134228</c:v>
                </c:pt>
                <c:pt idx="848">
                  <c:v>214.083136423841</c:v>
                </c:pt>
                <c:pt idx="849">
                  <c:v>202.825024183007</c:v>
                </c:pt>
                <c:pt idx="850">
                  <c:v>192.078307142857</c:v>
                </c:pt>
                <c:pt idx="851">
                  <c:v>178.415202580645</c:v>
                </c:pt>
                <c:pt idx="852">
                  <c:v>179.560685987261</c:v>
                </c:pt>
                <c:pt idx="853">
                  <c:v>172.829737341772</c:v>
                </c:pt>
                <c:pt idx="854">
                  <c:v>161.39600125</c:v>
                </c:pt>
                <c:pt idx="855">
                  <c:v>153.726817391304</c:v>
                </c:pt>
                <c:pt idx="856">
                  <c:v>153.583666871166</c:v>
                </c:pt>
                <c:pt idx="857">
                  <c:v>161.330636196319</c:v>
                </c:pt>
                <c:pt idx="858">
                  <c:v>166.314204878049</c:v>
                </c:pt>
                <c:pt idx="859">
                  <c:v>164.349606666667</c:v>
                </c:pt>
                <c:pt idx="860">
                  <c:v>166.071546666667</c:v>
                </c:pt>
                <c:pt idx="861">
                  <c:v>176.180926946108</c:v>
                </c:pt>
                <c:pt idx="862">
                  <c:v>177.950882738095</c:v>
                </c:pt>
                <c:pt idx="863">
                  <c:v>177.831910059172</c:v>
                </c:pt>
                <c:pt idx="864">
                  <c:v>188.47940887574</c:v>
                </c:pt>
                <c:pt idx="865">
                  <c:v>199.687302366864</c:v>
                </c:pt>
                <c:pt idx="866">
                  <c:v>203.17890872093</c:v>
                </c:pt>
                <c:pt idx="867">
                  <c:v>207.556445977012</c:v>
                </c:pt>
                <c:pt idx="868">
                  <c:v>214.488126285714</c:v>
                </c:pt>
                <c:pt idx="869">
                  <c:v>218.276394285714</c:v>
                </c:pt>
                <c:pt idx="870">
                  <c:v>224.066617816092</c:v>
                </c:pt>
                <c:pt idx="871">
                  <c:v>214.230569942197</c:v>
                </c:pt>
                <c:pt idx="872">
                  <c:v>217.535121264368</c:v>
                </c:pt>
                <c:pt idx="873">
                  <c:v>215.539386206897</c:v>
                </c:pt>
                <c:pt idx="874">
                  <c:v>205.56071091954</c:v>
                </c:pt>
                <c:pt idx="875">
                  <c:v>208.282167816092</c:v>
                </c:pt>
                <c:pt idx="876">
                  <c:v>214.995094827586</c:v>
                </c:pt>
                <c:pt idx="877">
                  <c:v>213.543651149425</c:v>
                </c:pt>
                <c:pt idx="878">
                  <c:v>219.530856321839</c:v>
                </c:pt>
                <c:pt idx="879">
                  <c:v>214.488126285714</c:v>
                </c:pt>
                <c:pt idx="880">
                  <c:v>218.276394285714</c:v>
                </c:pt>
                <c:pt idx="881">
                  <c:v>227.26020625</c:v>
                </c:pt>
                <c:pt idx="882">
                  <c:v>231.86197740113</c:v>
                </c:pt>
                <c:pt idx="883">
                  <c:v>228.473225423729</c:v>
                </c:pt>
                <c:pt idx="884">
                  <c:v>224.727762711864</c:v>
                </c:pt>
                <c:pt idx="885">
                  <c:v>230.256779096045</c:v>
                </c:pt>
                <c:pt idx="886">
                  <c:v>228.651580790961</c:v>
                </c:pt>
                <c:pt idx="887">
                  <c:v>232.332915730337</c:v>
                </c:pt>
                <c:pt idx="888">
                  <c:v>239.249697191011</c:v>
                </c:pt>
                <c:pt idx="889">
                  <c:v>247.230598876405</c:v>
                </c:pt>
                <c:pt idx="890">
                  <c:v>247.053245505618</c:v>
                </c:pt>
                <c:pt idx="891">
                  <c:v>253.260613483146</c:v>
                </c:pt>
                <c:pt idx="892">
                  <c:v>261.36932849162</c:v>
                </c:pt>
                <c:pt idx="893">
                  <c:v>263.190442541436</c:v>
                </c:pt>
                <c:pt idx="894">
                  <c:v>257.783614364641</c:v>
                </c:pt>
                <c:pt idx="895">
                  <c:v>258.655683425414</c:v>
                </c:pt>
                <c:pt idx="896">
                  <c:v>276.271478453039</c:v>
                </c:pt>
                <c:pt idx="897">
                  <c:v>287.782790055249</c:v>
                </c:pt>
                <c:pt idx="898">
                  <c:v>297.201135911602</c:v>
                </c:pt>
                <c:pt idx="899">
                  <c:v>300.598371978022</c:v>
                </c:pt>
                <c:pt idx="900">
                  <c:v>312.566801098901</c:v>
                </c:pt>
                <c:pt idx="901">
                  <c:v>315.165758563536</c:v>
                </c:pt>
                <c:pt idx="902">
                  <c:v>302.405910928962</c:v>
                </c:pt>
                <c:pt idx="903">
                  <c:v>320.149822826087</c:v>
                </c:pt>
                <c:pt idx="904">
                  <c:v>319.101854054054</c:v>
                </c:pt>
                <c:pt idx="905">
                  <c:v>313.663188235294</c:v>
                </c:pt>
                <c:pt idx="906">
                  <c:v>287.787194444445</c:v>
                </c:pt>
                <c:pt idx="907">
                  <c:v>276.618579207921</c:v>
                </c:pt>
                <c:pt idx="908">
                  <c:v>233.517010294118</c:v>
                </c:pt>
                <c:pt idx="909">
                  <c:v>223.865997596154</c:v>
                </c:pt>
                <c:pt idx="910">
                  <c:v>217.721662441315</c:v>
                </c:pt>
                <c:pt idx="911">
                  <c:v>222.156956744186</c:v>
                </c:pt>
                <c:pt idx="912">
                  <c:v>223.331613488372</c:v>
                </c:pt>
                <c:pt idx="913">
                  <c:v>231.994706976744</c:v>
                </c:pt>
                <c:pt idx="914">
                  <c:v>218.531746118722</c:v>
                </c:pt>
                <c:pt idx="915">
                  <c:v>210.459333333333</c:v>
                </c:pt>
                <c:pt idx="916">
                  <c:v>206.71142739726</c:v>
                </c:pt>
                <c:pt idx="917">
                  <c:v>212.94658</c:v>
                </c:pt>
                <c:pt idx="918">
                  <c:v>224.252951801802</c:v>
                </c:pt>
                <c:pt idx="919">
                  <c:v>216.913419555556</c:v>
                </c:pt>
                <c:pt idx="920">
                  <c:v>206.707666956522</c:v>
                </c:pt>
                <c:pt idx="921">
                  <c:v>212.060654347826</c:v>
                </c:pt>
                <c:pt idx="922">
                  <c:v>208.682728571429</c:v>
                </c:pt>
                <c:pt idx="923">
                  <c:v>202.769473076923</c:v>
                </c:pt>
                <c:pt idx="924">
                  <c:v>197.538728691983</c:v>
                </c:pt>
                <c:pt idx="925">
                  <c:v>189.4134</c:v>
                </c:pt>
                <c:pt idx="926">
                  <c:v>192.921055555556</c:v>
                </c:pt>
                <c:pt idx="927">
                  <c:v>204.269352941176</c:v>
                </c:pt>
                <c:pt idx="928">
                  <c:v>213.321228033473</c:v>
                </c:pt>
                <c:pt idx="929">
                  <c:v>220.327343568465</c:v>
                </c:pt>
                <c:pt idx="930">
                  <c:v>212.443171311475</c:v>
                </c:pt>
                <c:pt idx="931">
                  <c:v>205.391128979592</c:v>
                </c:pt>
                <c:pt idx="932">
                  <c:v>203.07178122449</c:v>
                </c:pt>
                <c:pt idx="933">
                  <c:v>209.467414344262</c:v>
                </c:pt>
                <c:pt idx="934">
                  <c:v>199.45805</c:v>
                </c:pt>
                <c:pt idx="935">
                  <c:v>198.975763900415</c:v>
                </c:pt>
                <c:pt idx="936">
                  <c:v>202.04096</c:v>
                </c:pt>
                <c:pt idx="937">
                  <c:v>195.912879411765</c:v>
                </c:pt>
                <c:pt idx="938">
                  <c:v>197.769873529412</c:v>
                </c:pt>
                <c:pt idx="939">
                  <c:v>196.678209623431</c:v>
                </c:pt>
                <c:pt idx="940">
                  <c:v>196.04552184874</c:v>
                </c:pt>
                <c:pt idx="941">
                  <c:v>184.526164435146</c:v>
                </c:pt>
                <c:pt idx="942">
                  <c:v>196.606313924051</c:v>
                </c:pt>
                <c:pt idx="943">
                  <c:v>202.810286134454</c:v>
                </c:pt>
                <c:pt idx="944">
                  <c:v>204.603456485356</c:v>
                </c:pt>
                <c:pt idx="945">
                  <c:v>211.658152320675</c:v>
                </c:pt>
                <c:pt idx="946">
                  <c:v>213.686965966387</c:v>
                </c:pt>
                <c:pt idx="947">
                  <c:v>221.249833050848</c:v>
                </c:pt>
                <c:pt idx="948">
                  <c:v>226.758737021277</c:v>
                </c:pt>
                <c:pt idx="949">
                  <c:v>231.191816595745</c:v>
                </c:pt>
                <c:pt idx="950">
                  <c:v>232.08492161017</c:v>
                </c:pt>
                <c:pt idx="951">
                  <c:v>238.639481355932</c:v>
                </c:pt>
                <c:pt idx="952">
                  <c:v>245.624690295359</c:v>
                </c:pt>
                <c:pt idx="953">
                  <c:v>248.571926890756</c:v>
                </c:pt>
                <c:pt idx="954">
                  <c:v>227.66285560166</c:v>
                </c:pt>
                <c:pt idx="955">
                  <c:v>239.429969958848</c:v>
                </c:pt>
                <c:pt idx="956">
                  <c:v>246.858447540984</c:v>
                </c:pt>
                <c:pt idx="957">
                  <c:v>254.989448373984</c:v>
                </c:pt>
                <c:pt idx="958">
                  <c:v>253.445865182186</c:v>
                </c:pt>
                <c:pt idx="959">
                  <c:v>249.39431</c:v>
                </c:pt>
                <c:pt idx="960">
                  <c:v>263.612743700787</c:v>
                </c:pt>
                <c:pt idx="961">
                  <c:v>270.239610894942</c:v>
                </c:pt>
                <c:pt idx="962">
                  <c:v>264.664847674419</c:v>
                </c:pt>
                <c:pt idx="963">
                  <c:v>268.213289922481</c:v>
                </c:pt>
                <c:pt idx="964">
                  <c:v>267.299605019305</c:v>
                </c:pt>
                <c:pt idx="965">
                  <c:v>262.667874517375</c:v>
                </c:pt>
                <c:pt idx="966">
                  <c:v>267.299605019305</c:v>
                </c:pt>
                <c:pt idx="967">
                  <c:v>279.000818918919</c:v>
                </c:pt>
                <c:pt idx="968">
                  <c:v>283.999146360153</c:v>
                </c:pt>
                <c:pt idx="969">
                  <c:v>281.469276335878</c:v>
                </c:pt>
                <c:pt idx="970">
                  <c:v>271.5642875</c:v>
                </c:pt>
                <c:pt idx="971">
                  <c:v>278.878471320755</c:v>
                </c:pt>
                <c:pt idx="972">
                  <c:v>288.170449433962</c:v>
                </c:pt>
                <c:pt idx="973">
                  <c:v>285.080370722434</c:v>
                </c:pt>
                <c:pt idx="974">
                  <c:v>285.800573764259</c:v>
                </c:pt>
                <c:pt idx="975">
                  <c:v>283.880941666667</c:v>
                </c:pt>
                <c:pt idx="976">
                  <c:v>283.7613625</c:v>
                </c:pt>
                <c:pt idx="977">
                  <c:v>290.43388</c:v>
                </c:pt>
                <c:pt idx="978">
                  <c:v>296.534835955056</c:v>
                </c:pt>
                <c:pt idx="979">
                  <c:v>297.7171917603</c:v>
                </c:pt>
                <c:pt idx="980">
                  <c:v>292.987768539326</c:v>
                </c:pt>
                <c:pt idx="981">
                  <c:v>286.83951835206</c:v>
                </c:pt>
                <c:pt idx="982">
                  <c:v>295.943658052435</c:v>
                </c:pt>
                <c:pt idx="983">
                  <c:v>307.885451685393</c:v>
                </c:pt>
                <c:pt idx="984">
                  <c:v>310.704436842105</c:v>
                </c:pt>
                <c:pt idx="985">
                  <c:v>308.064812830189</c:v>
                </c:pt>
                <c:pt idx="986">
                  <c:v>308.449515413534</c:v>
                </c:pt>
                <c:pt idx="987">
                  <c:v>293.258465789474</c:v>
                </c:pt>
                <c:pt idx="988">
                  <c:v>293.697182022472</c:v>
                </c:pt>
                <c:pt idx="989">
                  <c:v>282.117595149254</c:v>
                </c:pt>
                <c:pt idx="990">
                  <c:v>286.122604850746</c:v>
                </c:pt>
                <c:pt idx="991">
                  <c:v>286.232517100372</c:v>
                </c:pt>
                <c:pt idx="992">
                  <c:v>273.088588475837</c:v>
                </c:pt>
                <c:pt idx="993">
                  <c:v>280.261678888889</c:v>
                </c:pt>
                <c:pt idx="994">
                  <c:v>287.52343866171</c:v>
                </c:pt>
                <c:pt idx="995">
                  <c:v>291.396203345725</c:v>
                </c:pt>
                <c:pt idx="996">
                  <c:v>298.789663197026</c:v>
                </c:pt>
                <c:pt idx="997">
                  <c:v>305.361627509294</c:v>
                </c:pt>
                <c:pt idx="998">
                  <c:v>311.816235315985</c:v>
                </c:pt>
                <c:pt idx="999">
                  <c:v>325.465935447761</c:v>
                </c:pt>
                <c:pt idx="1000">
                  <c:v>337.165240520446</c:v>
                </c:pt>
                <c:pt idx="1001">
                  <c:v>339.864440148699</c:v>
                </c:pt>
                <c:pt idx="1002">
                  <c:v>353.595151301115</c:v>
                </c:pt>
                <c:pt idx="1003">
                  <c:v>360.636541635688</c:v>
                </c:pt>
                <c:pt idx="1004">
                  <c:v>370.46339738806</c:v>
                </c:pt>
                <c:pt idx="1005">
                  <c:v>379.06238880597</c:v>
                </c:pt>
                <c:pt idx="1006">
                  <c:v>393.90448358209</c:v>
                </c:pt>
                <c:pt idx="1007">
                  <c:v>413.469825093633</c:v>
                </c:pt>
                <c:pt idx="1008">
                  <c:v>420.918666666667</c:v>
                </c:pt>
                <c:pt idx="1009">
                  <c:v>434.988700749064</c:v>
                </c:pt>
                <c:pt idx="1010">
                  <c:v>431.559868913858</c:v>
                </c:pt>
                <c:pt idx="1011">
                  <c:v>446.457552059925</c:v>
                </c:pt>
                <c:pt idx="1012">
                  <c:v>444.565782771536</c:v>
                </c:pt>
                <c:pt idx="1013">
                  <c:v>470.341139325843</c:v>
                </c:pt>
                <c:pt idx="1014">
                  <c:v>502.864306343284</c:v>
                </c:pt>
                <c:pt idx="1015">
                  <c:v>499.801651865672</c:v>
                </c:pt>
                <c:pt idx="1016">
                  <c:v>520.358745724907</c:v>
                </c:pt>
                <c:pt idx="1017">
                  <c:v>494.188244981413</c:v>
                </c:pt>
                <c:pt idx="1018">
                  <c:v>527.517492565056</c:v>
                </c:pt>
                <c:pt idx="1019">
                  <c:v>534.433206343284</c:v>
                </c:pt>
                <c:pt idx="1020">
                  <c:v>520.062289179105</c:v>
                </c:pt>
                <c:pt idx="1021">
                  <c:v>523.360532462687</c:v>
                </c:pt>
                <c:pt idx="1022">
                  <c:v>559.40561977612</c:v>
                </c:pt>
                <c:pt idx="1023">
                  <c:v>563.89800929368</c:v>
                </c:pt>
                <c:pt idx="1024">
                  <c:v>544.154298518519</c:v>
                </c:pt>
                <c:pt idx="1025">
                  <c:v>537.019486397059</c:v>
                </c:pt>
                <c:pt idx="1026">
                  <c:v>562.018591970803</c:v>
                </c:pt>
                <c:pt idx="1027">
                  <c:v>560.723795238095</c:v>
                </c:pt>
                <c:pt idx="1028">
                  <c:v>539.666889051095</c:v>
                </c:pt>
                <c:pt idx="1029">
                  <c:v>530.816704</c:v>
                </c:pt>
                <c:pt idx="1030">
                  <c:v>525.306496</c:v>
                </c:pt>
                <c:pt idx="1031">
                  <c:v>531.181056521739</c:v>
                </c:pt>
                <c:pt idx="1032">
                  <c:v>519.628669202899</c:v>
                </c:pt>
                <c:pt idx="1033">
                  <c:v>495.415192418773</c:v>
                </c:pt>
                <c:pt idx="1034">
                  <c:v>499.992326258993</c:v>
                </c:pt>
                <c:pt idx="1035">
                  <c:v>509.74155734767</c:v>
                </c:pt>
                <c:pt idx="1036">
                  <c:v>527.426122142857</c:v>
                </c:pt>
                <c:pt idx="1037">
                  <c:v>534.199713523132</c:v>
                </c:pt>
                <c:pt idx="1038">
                  <c:v>541.133335335689</c:v>
                </c:pt>
                <c:pt idx="1039">
                  <c:v>511.349249469965</c:v>
                </c:pt>
                <c:pt idx="1040">
                  <c:v>490.600785159011</c:v>
                </c:pt>
                <c:pt idx="1041">
                  <c:v>460.035843109541</c:v>
                </c:pt>
                <c:pt idx="1042">
                  <c:v>448.522927816902</c:v>
                </c:pt>
                <c:pt idx="1043">
                  <c:v>448.300611619718</c:v>
                </c:pt>
                <c:pt idx="1044">
                  <c:v>453.885723076923</c:v>
                </c:pt>
                <c:pt idx="1045">
                  <c:v>455.431053846154</c:v>
                </c:pt>
                <c:pt idx="1046">
                  <c:v>461.585548263889</c:v>
                </c:pt>
                <c:pt idx="1047">
                  <c:v>462.500770242215</c:v>
                </c:pt>
                <c:pt idx="1048">
                  <c:v>477.356723183391</c:v>
                </c:pt>
                <c:pt idx="1049">
                  <c:v>488.826392733564</c:v>
                </c:pt>
                <c:pt idx="1050">
                  <c:v>500.530352413793</c:v>
                </c:pt>
                <c:pt idx="1051">
                  <c:v>521.050702422145</c:v>
                </c:pt>
                <c:pt idx="1052">
                  <c:v>534.814305882353</c:v>
                </c:pt>
                <c:pt idx="1053">
                  <c:v>556.552060553633</c:v>
                </c:pt>
                <c:pt idx="1054">
                  <c:v>571.505948275862</c:v>
                </c:pt>
                <c:pt idx="1055">
                  <c:v>584.297737370242</c:v>
                </c:pt>
                <c:pt idx="1056">
                  <c:v>605.469730344828</c:v>
                </c:pt>
                <c:pt idx="1057">
                  <c:v>598.279810726644</c:v>
                </c:pt>
                <c:pt idx="1058">
                  <c:v>613.463468512111</c:v>
                </c:pt>
                <c:pt idx="1059">
                  <c:v>621.580755172414</c:v>
                </c:pt>
                <c:pt idx="1060">
                  <c:v>630.942566896552</c:v>
                </c:pt>
                <c:pt idx="1061">
                  <c:v>623.35016975945</c:v>
                </c:pt>
                <c:pt idx="1062">
                  <c:v>645.865097945206</c:v>
                </c:pt>
                <c:pt idx="1063">
                  <c:v>642.189267123288</c:v>
                </c:pt>
                <c:pt idx="1064">
                  <c:v>614.677728668942</c:v>
                </c:pt>
                <c:pt idx="1065">
                  <c:v>612.050102040817</c:v>
                </c:pt>
                <c:pt idx="1066">
                  <c:v>614.519777891157</c:v>
                </c:pt>
                <c:pt idx="1067">
                  <c:v>634.169807482993</c:v>
                </c:pt>
                <c:pt idx="1068">
                  <c:v>625.236609897611</c:v>
                </c:pt>
                <c:pt idx="1069">
                  <c:v>598.950082312925</c:v>
                </c:pt>
                <c:pt idx="1070">
                  <c:v>590.789414285714</c:v>
                </c:pt>
                <c:pt idx="1071">
                  <c:v>596.384676949153</c:v>
                </c:pt>
                <c:pt idx="1072">
                  <c:v>590.927002711865</c:v>
                </c:pt>
                <c:pt idx="1073">
                  <c:v>610.687572297297</c:v>
                </c:pt>
                <c:pt idx="1074">
                  <c:v>595.543032432433</c:v>
                </c:pt>
                <c:pt idx="1075">
                  <c:v>602.688695608108</c:v>
                </c:pt>
                <c:pt idx="1076">
                  <c:v>584.557908445946</c:v>
                </c:pt>
                <c:pt idx="1077">
                  <c:v>569.193623154363</c:v>
                </c:pt>
                <c:pt idx="1078">
                  <c:v>587.626470805369</c:v>
                </c:pt>
                <c:pt idx="1079">
                  <c:v>601.715946308725</c:v>
                </c:pt>
                <c:pt idx="1080">
                  <c:v>632.649230872483</c:v>
                </c:pt>
                <c:pt idx="1081">
                  <c:v>658.603527852349</c:v>
                </c:pt>
                <c:pt idx="1082">
                  <c:v>679.261029530202</c:v>
                </c:pt>
                <c:pt idx="1083">
                  <c:v>697.376069463087</c:v>
                </c:pt>
                <c:pt idx="1084">
                  <c:v>704.473775167785</c:v>
                </c:pt>
                <c:pt idx="1085">
                  <c:v>695.151415436242</c:v>
                </c:pt>
                <c:pt idx="1086">
                  <c:v>688.622938666667</c:v>
                </c:pt>
                <c:pt idx="1087">
                  <c:v>715.737702675586</c:v>
                </c:pt>
                <c:pt idx="1088">
                  <c:v>707.774738</c:v>
                </c:pt>
                <c:pt idx="1089">
                  <c:v>715.561733333334</c:v>
                </c:pt>
                <c:pt idx="1090">
                  <c:v>747.972470666667</c:v>
                </c:pt>
                <c:pt idx="1091">
                  <c:v>754.917628666667</c:v>
                </c:pt>
                <c:pt idx="1092">
                  <c:v>726.821307666667</c:v>
                </c:pt>
                <c:pt idx="1093">
                  <c:v>736.467826578073</c:v>
                </c:pt>
                <c:pt idx="1094">
                  <c:v>737.20198704319</c:v>
                </c:pt>
                <c:pt idx="1095">
                  <c:v>711.34557781457</c:v>
                </c:pt>
                <c:pt idx="1096">
                  <c:v>658.451990397351</c:v>
                </c:pt>
                <c:pt idx="1097">
                  <c:v>581.515863245033</c:v>
                </c:pt>
                <c:pt idx="1098">
                  <c:v>593.557832673268</c:v>
                </c:pt>
                <c:pt idx="1099">
                  <c:v>609.706939933994</c:v>
                </c:pt>
                <c:pt idx="1100">
                  <c:v>602.301381578947</c:v>
                </c:pt>
                <c:pt idx="1101">
                  <c:v>583.297734539474</c:v>
                </c:pt>
                <c:pt idx="1102">
                  <c:v>623.485775</c:v>
                </c:pt>
                <c:pt idx="1103">
                  <c:v>650.485492105263</c:v>
                </c:pt>
                <c:pt idx="1104">
                  <c:v>675.615998026316</c:v>
                </c:pt>
                <c:pt idx="1105">
                  <c:v>684.546673684211</c:v>
                </c:pt>
                <c:pt idx="1106">
                  <c:v>679.714643606558</c:v>
                </c:pt>
                <c:pt idx="1107">
                  <c:v>711.697561967213</c:v>
                </c:pt>
                <c:pt idx="1108">
                  <c:v>725.981195409836</c:v>
                </c:pt>
                <c:pt idx="1109">
                  <c:v>723.29920882353</c:v>
                </c:pt>
                <c:pt idx="1110">
                  <c:v>710.24883485342</c:v>
                </c:pt>
                <c:pt idx="1111">
                  <c:v>729.889420846906</c:v>
                </c:pt>
                <c:pt idx="1112">
                  <c:v>749.118685667753</c:v>
                </c:pt>
                <c:pt idx="1113">
                  <c:v>748.531417857143</c:v>
                </c:pt>
                <c:pt idx="1114">
                  <c:v>744.329064285714</c:v>
                </c:pt>
                <c:pt idx="1115">
                  <c:v>757.755764724919</c:v>
                </c:pt>
                <c:pt idx="1116">
                  <c:v>781.049322006473</c:v>
                </c:pt>
                <c:pt idx="1117">
                  <c:v>790.652806148868</c:v>
                </c:pt>
                <c:pt idx="1118">
                  <c:v>805.05803236246</c:v>
                </c:pt>
                <c:pt idx="1119">
                  <c:v>816.704811003237</c:v>
                </c:pt>
                <c:pt idx="1120">
                  <c:v>824.673659546926</c:v>
                </c:pt>
                <c:pt idx="1121">
                  <c:v>817.125334193548</c:v>
                </c:pt>
                <c:pt idx="1122">
                  <c:v>844.747221221865</c:v>
                </c:pt>
                <c:pt idx="1123">
                  <c:v>835.048322580645</c:v>
                </c:pt>
                <c:pt idx="1124">
                  <c:v>846.675867845659</c:v>
                </c:pt>
                <c:pt idx="1125">
                  <c:v>861.292979099679</c:v>
                </c:pt>
                <c:pt idx="1126">
                  <c:v>864.502184615385</c:v>
                </c:pt>
                <c:pt idx="1127">
                  <c:v>849.527193589744</c:v>
                </c:pt>
                <c:pt idx="1128">
                  <c:v>871.382585897436</c:v>
                </c:pt>
                <c:pt idx="1129">
                  <c:v>877.757075320513</c:v>
                </c:pt>
                <c:pt idx="1130">
                  <c:v>875.759612460064</c:v>
                </c:pt>
                <c:pt idx="1131">
                  <c:v>884.431889490446</c:v>
                </c:pt>
                <c:pt idx="1132">
                  <c:v>897.602354140128</c:v>
                </c:pt>
                <c:pt idx="1133">
                  <c:v>849.563055696203</c:v>
                </c:pt>
                <c:pt idx="1134">
                  <c:v>848.264335126582</c:v>
                </c:pt>
                <c:pt idx="1135">
                  <c:v>864.048785126582</c:v>
                </c:pt>
                <c:pt idx="1136">
                  <c:v>892.920342405063</c:v>
                </c:pt>
                <c:pt idx="1137">
                  <c:v>910.120432492114</c:v>
                </c:pt>
                <c:pt idx="1138">
                  <c:v>917.689001577287</c:v>
                </c:pt>
                <c:pt idx="1139">
                  <c:v>910.633709748428</c:v>
                </c:pt>
                <c:pt idx="1140">
                  <c:v>926.418159748428</c:v>
                </c:pt>
                <c:pt idx="1141">
                  <c:v>914.4129190625</c:v>
                </c:pt>
                <c:pt idx="1142">
                  <c:v>874.094651713396</c:v>
                </c:pt>
                <c:pt idx="1143">
                  <c:v>895.266637770898</c:v>
                </c:pt>
                <c:pt idx="1144">
                  <c:v>848.157629102167</c:v>
                </c:pt>
                <c:pt idx="1145">
                  <c:v>838.524547530864</c:v>
                </c:pt>
                <c:pt idx="1146">
                  <c:v>833.807500307693</c:v>
                </c:pt>
                <c:pt idx="1147">
                  <c:v>778.60299235474</c:v>
                </c:pt>
                <c:pt idx="1148">
                  <c:v>751.185354434251</c:v>
                </c:pt>
                <c:pt idx="1149">
                  <c:v>740.093999088146</c:v>
                </c:pt>
                <c:pt idx="1150">
                  <c:v>777.132282978724</c:v>
                </c:pt>
                <c:pt idx="1151">
                  <c:v>780.394722492401</c:v>
                </c:pt>
                <c:pt idx="1152">
                  <c:v>810.332402735563</c:v>
                </c:pt>
                <c:pt idx="1153">
                  <c:v>838.255046808511</c:v>
                </c:pt>
                <c:pt idx="1154">
                  <c:v>855.421526666667</c:v>
                </c:pt>
                <c:pt idx="1155">
                  <c:v>867.524816918429</c:v>
                </c:pt>
                <c:pt idx="1156">
                  <c:v>880.410979216868</c:v>
                </c:pt>
                <c:pt idx="1157">
                  <c:v>866.770128228229</c:v>
                </c:pt>
                <c:pt idx="1158">
                  <c:v>879.108799101797</c:v>
                </c:pt>
                <c:pt idx="1159">
                  <c:v>890.431451044776</c:v>
                </c:pt>
                <c:pt idx="1160">
                  <c:v>900.183425297619</c:v>
                </c:pt>
                <c:pt idx="1161">
                  <c:v>896.107113946588</c:v>
                </c:pt>
                <c:pt idx="1162">
                  <c:v>865.436175739645</c:v>
                </c:pt>
                <c:pt idx="1163">
                  <c:v>887.467896755163</c:v>
                </c:pt>
                <c:pt idx="1164">
                  <c:v>879.855793548387</c:v>
                </c:pt>
                <c:pt idx="1165">
                  <c:v>837.683530701755</c:v>
                </c:pt>
                <c:pt idx="1166">
                  <c:v>819.963061516035</c:v>
                </c:pt>
                <c:pt idx="1167">
                  <c:v>877.964146220931</c:v>
                </c:pt>
                <c:pt idx="1168">
                  <c:v>895.550215362319</c:v>
                </c:pt>
                <c:pt idx="1169">
                  <c:v>914.315403458213</c:v>
                </c:pt>
                <c:pt idx="1170">
                  <c:v>907.266667621777</c:v>
                </c:pt>
                <c:pt idx="1171">
                  <c:v>884.921365428572</c:v>
                </c:pt>
                <c:pt idx="1172">
                  <c:v>911.091045584046</c:v>
                </c:pt>
                <c:pt idx="1173">
                  <c:v>928.286634560907</c:v>
                </c:pt>
                <c:pt idx="1174">
                  <c:v>939.932785310735</c:v>
                </c:pt>
                <c:pt idx="1175">
                  <c:v>947.067</c:v>
                </c:pt>
                <c:pt idx="1176">
                  <c:v>904.502191011236</c:v>
                </c:pt>
                <c:pt idx="1177">
                  <c:v>895.040041899442</c:v>
                </c:pt>
                <c:pt idx="1178">
                  <c:v>868.363371191136</c:v>
                </c:pt>
                <c:pt idx="1179">
                  <c:v>880.972333333334</c:v>
                </c:pt>
                <c:pt idx="1180">
                  <c:v>907.172236263737</c:v>
                </c:pt>
                <c:pt idx="1181">
                  <c:v>855.120422404372</c:v>
                </c:pt>
                <c:pt idx="1182">
                  <c:v>812.470249728261</c:v>
                </c:pt>
                <c:pt idx="1183">
                  <c:v>803.556487027027</c:v>
                </c:pt>
                <c:pt idx="1184">
                  <c:v>804.198581940701</c:v>
                </c:pt>
                <c:pt idx="1185">
                  <c:v>808.434672386059</c:v>
                </c:pt>
                <c:pt idx="1186">
                  <c:v>809.9316984</c:v>
                </c:pt>
                <c:pt idx="1187">
                  <c:v>762.929039522547</c:v>
                </c:pt>
                <c:pt idx="1188">
                  <c:v>754.22946005291</c:v>
                </c:pt>
                <c:pt idx="1189">
                  <c:v>724.090874736842</c:v>
                </c:pt>
                <c:pt idx="1190">
                  <c:v>732.613346858639</c:v>
                </c:pt>
                <c:pt idx="1191">
                  <c:v>704.765442857143</c:v>
                </c:pt>
                <c:pt idx="1192">
                  <c:v>622.054542487047</c:v>
                </c:pt>
                <c:pt idx="1193">
                  <c:v>615.024007989691</c:v>
                </c:pt>
                <c:pt idx="1194">
                  <c:v>612.922335384616</c:v>
                </c:pt>
                <c:pt idx="1195">
                  <c:v>630.730432820513</c:v>
                </c:pt>
                <c:pt idx="1196">
                  <c:v>665.040755612245</c:v>
                </c:pt>
                <c:pt idx="1197">
                  <c:v>676.007130203046</c:v>
                </c:pt>
                <c:pt idx="1198">
                  <c:v>671.875477777778</c:v>
                </c:pt>
                <c:pt idx="1199">
                  <c:v>714.266192211055</c:v>
                </c:pt>
                <c:pt idx="1200">
                  <c:v>741.551874623116</c:v>
                </c:pt>
                <c:pt idx="1201">
                  <c:v>768.334806766917</c:v>
                </c:pt>
                <c:pt idx="1202">
                  <c:v>786.06561</c:v>
                </c:pt>
                <c:pt idx="1203">
                  <c:v>810.871995012469</c:v>
                </c:pt>
                <c:pt idx="1204">
                  <c:v>795.880952853598</c:v>
                </c:pt>
                <c:pt idx="1205">
                  <c:v>775.381947783251</c:v>
                </c:pt>
                <c:pt idx="1206">
                  <c:v>767.892162162162</c:v>
                </c:pt>
                <c:pt idx="1207">
                  <c:v>752.392116666667</c:v>
                </c:pt>
                <c:pt idx="1208">
                  <c:v>769.10506372549</c:v>
                </c:pt>
                <c:pt idx="1209">
                  <c:v>750.938455012225</c:v>
                </c:pt>
                <c:pt idx="1210">
                  <c:v>716.127760880196</c:v>
                </c:pt>
                <c:pt idx="1211">
                  <c:v>761.724528710462</c:v>
                </c:pt>
                <c:pt idx="1212">
                  <c:v>793.447048661801</c:v>
                </c:pt>
                <c:pt idx="1213">
                  <c:v>804.12791283293</c:v>
                </c:pt>
                <c:pt idx="1214">
                  <c:v>821.248920289855</c:v>
                </c:pt>
                <c:pt idx="1215">
                  <c:v>827.63766746988</c:v>
                </c:pt>
                <c:pt idx="1216">
                  <c:v>817.300608173077</c:v>
                </c:pt>
                <c:pt idx="1217">
                  <c:v>817.611798561151</c:v>
                </c:pt>
                <c:pt idx="1218">
                  <c:v>807.681642004773</c:v>
                </c:pt>
                <c:pt idx="1219">
                  <c:v>834.320928571429</c:v>
                </c:pt>
                <c:pt idx="1220">
                  <c:v>820.341486935867</c:v>
                </c:pt>
                <c:pt idx="1221">
                  <c:v>817.955423167849</c:v>
                </c:pt>
                <c:pt idx="1222">
                  <c:v>856.976507075472</c:v>
                </c:pt>
                <c:pt idx="1223">
                  <c:v>872.787235294118</c:v>
                </c:pt>
                <c:pt idx="1224">
                  <c:v>877.407924882629</c:v>
                </c:pt>
                <c:pt idx="1225">
                  <c:v>840.36558974359</c:v>
                </c:pt>
                <c:pt idx="1226">
                  <c:v>819.479066974596</c:v>
                </c:pt>
                <c:pt idx="1227">
                  <c:v>798.635245412844</c:v>
                </c:pt>
                <c:pt idx="1228">
                  <c:v>770.885211845103</c:v>
                </c:pt>
                <c:pt idx="1229">
                  <c:v>748.511475113122</c:v>
                </c:pt>
                <c:pt idx="1230">
                  <c:v>753.947995485328</c:v>
                </c:pt>
                <c:pt idx="1231">
                  <c:v>726.574682926829</c:v>
                </c:pt>
                <c:pt idx="1232">
                  <c:v>737.538902654867</c:v>
                </c:pt>
                <c:pt idx="1233">
                  <c:v>760.145881578947</c:v>
                </c:pt>
                <c:pt idx="1234">
                  <c:v>701.531111111111</c:v>
                </c:pt>
                <c:pt idx="1235">
                  <c:v>647.640766666667</c:v>
                </c:pt>
                <c:pt idx="1236">
                  <c:v>651.09162639485</c:v>
                </c:pt>
                <c:pt idx="1237">
                  <c:v>625.024090042373</c:v>
                </c:pt>
                <c:pt idx="1238">
                  <c:v>643.530045188285</c:v>
                </c:pt>
                <c:pt idx="1239">
                  <c:v>608.09593625</c:v>
                </c:pt>
                <c:pt idx="1240">
                  <c:v>582.465691975309</c:v>
                </c:pt>
                <c:pt idx="1241">
                  <c:v>578.483985918368</c:v>
                </c:pt>
                <c:pt idx="1242">
                  <c:v>506.827825708502</c:v>
                </c:pt>
                <c:pt idx="1243">
                  <c:v>480.0366934</c:v>
                </c:pt>
                <c:pt idx="1244">
                  <c:v>424.994756521739</c:v>
                </c:pt>
                <c:pt idx="1245">
                  <c:v>428.991079452055</c:v>
                </c:pt>
                <c:pt idx="1246">
                  <c:v>439.757841941748</c:v>
                </c:pt>
                <c:pt idx="1247">
                  <c:v>407.962644123314</c:v>
                </c:pt>
                <c:pt idx="1248">
                  <c:v>439.662069865643</c:v>
                </c:pt>
                <c:pt idx="1249">
                  <c:v>481.651217142857</c:v>
                </c:pt>
                <c:pt idx="1250">
                  <c:v>501.867636053131</c:v>
                </c:pt>
                <c:pt idx="1251">
                  <c:v>505.579812476371</c:v>
                </c:pt>
                <c:pt idx="1252">
                  <c:v>534.653738721805</c:v>
                </c:pt>
                <c:pt idx="1253">
                  <c:v>544.210141791045</c:v>
                </c:pt>
                <c:pt idx="1254">
                  <c:v>538.709882103321</c:v>
                </c:pt>
                <c:pt idx="1255">
                  <c:v>498.300261325967</c:v>
                </c:pt>
                <c:pt idx="1256">
                  <c:v>489.549223992674</c:v>
                </c:pt>
                <c:pt idx="1257">
                  <c:v>509.300086156649</c:v>
                </c:pt>
                <c:pt idx="1258">
                  <c:v>514.179172332731</c:v>
                </c:pt>
                <c:pt idx="1259">
                  <c:v>504.533590990991</c:v>
                </c:pt>
                <c:pt idx="1260">
                  <c:v>549.957491726619</c:v>
                </c:pt>
                <c:pt idx="1261">
                  <c:v>569.145401433692</c:v>
                </c:pt>
                <c:pt idx="1262">
                  <c:v>570.950946332737</c:v>
                </c:pt>
                <c:pt idx="1263">
                  <c:v>573.417274509804</c:v>
                </c:pt>
                <c:pt idx="1264">
                  <c:v>565.446492035398</c:v>
                </c:pt>
                <c:pt idx="1265">
                  <c:v>565.794721830986</c:v>
                </c:pt>
                <c:pt idx="1266">
                  <c:v>576.09095971979</c:v>
                </c:pt>
                <c:pt idx="1267">
                  <c:v>568.130203832753</c:v>
                </c:pt>
                <c:pt idx="1268">
                  <c:v>578.215095486111</c:v>
                </c:pt>
                <c:pt idx="1269">
                  <c:v>555.59083074266</c:v>
                </c:pt>
                <c:pt idx="1270">
                  <c:v>550.822875862069</c:v>
                </c:pt>
                <c:pt idx="1271">
                  <c:v>567.914747422681</c:v>
                </c:pt>
                <c:pt idx="1272">
                  <c:v>560.14561025641</c:v>
                </c:pt>
                <c:pt idx="1273">
                  <c:v>539.502351945855</c:v>
                </c:pt>
                <c:pt idx="1274">
                  <c:v>533.753166386555</c:v>
                </c:pt>
                <c:pt idx="1275">
                  <c:v>521.149924166667</c:v>
                </c:pt>
                <c:pt idx="1276">
                  <c:v>517.038899502488</c:v>
                </c:pt>
                <c:pt idx="1277">
                  <c:v>516.388151729819</c:v>
                </c:pt>
                <c:pt idx="1278">
                  <c:v>518.557996721312</c:v>
                </c:pt>
                <c:pt idx="1279">
                  <c:v>504.225486111111</c:v>
                </c:pt>
                <c:pt idx="1280">
                  <c:v>494.767955537459</c:v>
                </c:pt>
                <c:pt idx="1281">
                  <c:v>480.400760714286</c:v>
                </c:pt>
                <c:pt idx="1282">
                  <c:v>480.826476898223</c:v>
                </c:pt>
                <c:pt idx="1283">
                  <c:v>476.939484380032</c:v>
                </c:pt>
                <c:pt idx="1284">
                  <c:v>455.854916</c:v>
                </c:pt>
                <c:pt idx="1285">
                  <c:v>446.581990779014</c:v>
                </c:pt>
                <c:pt idx="1286">
                  <c:v>442.263359305994</c:v>
                </c:pt>
                <c:pt idx="1287">
                  <c:v>458.020769796557</c:v>
                </c:pt>
                <c:pt idx="1288">
                  <c:v>476.763806046512</c:v>
                </c:pt>
                <c:pt idx="1289">
                  <c:v>472.855640184049</c:v>
                </c:pt>
                <c:pt idx="1290">
                  <c:v>466.998689649924</c:v>
                </c:pt>
                <c:pt idx="1291">
                  <c:v>496.971016666667</c:v>
                </c:pt>
                <c:pt idx="1292">
                  <c:v>493.234392481203</c:v>
                </c:pt>
                <c:pt idx="1293">
                  <c:v>473.298262295082</c:v>
                </c:pt>
                <c:pt idx="1294">
                  <c:v>443.603934569733</c:v>
                </c:pt>
                <c:pt idx="1295">
                  <c:v>448.16646661743</c:v>
                </c:pt>
                <c:pt idx="1296">
                  <c:v>460.868963250366</c:v>
                </c:pt>
                <c:pt idx="1297">
                  <c:v>448.77178683068</c:v>
                </c:pt>
                <c:pt idx="1298">
                  <c:v>452.728780802292</c:v>
                </c:pt>
                <c:pt idx="1299">
                  <c:v>456.541740793201</c:v>
                </c:pt>
                <c:pt idx="1300">
                  <c:v>440.330964615385</c:v>
                </c:pt>
                <c:pt idx="1301">
                  <c:v>444.060460580913</c:v>
                </c:pt>
                <c:pt idx="1302">
                  <c:v>443.519292749658</c:v>
                </c:pt>
                <c:pt idx="1303">
                  <c:v>459.417325203252</c:v>
                </c:pt>
                <c:pt idx="1304">
                  <c:v>459.568705093834</c:v>
                </c:pt>
                <c:pt idx="1305">
                  <c:v>438.690166223404</c:v>
                </c:pt>
                <c:pt idx="1306">
                  <c:v>431.316855072464</c:v>
                </c:pt>
                <c:pt idx="1307">
                  <c:v>443.693275097784</c:v>
                </c:pt>
                <c:pt idx="1308">
                  <c:v>449.998844473008</c:v>
                </c:pt>
                <c:pt idx="1309">
                  <c:v>461.330059569075</c:v>
                </c:pt>
                <c:pt idx="1310">
                  <c:v>412.642176029963</c:v>
                </c:pt>
                <c:pt idx="1311">
                  <c:v>401.431691358025</c:v>
                </c:pt>
                <c:pt idx="1312">
                  <c:v>415.644319070905</c:v>
                </c:pt>
                <c:pt idx="1313">
                  <c:v>437.460210399033</c:v>
                </c:pt>
                <c:pt idx="1314">
                  <c:v>457.310062877872</c:v>
                </c:pt>
                <c:pt idx="1315">
                  <c:v>468.03831332533</c:v>
                </c:pt>
                <c:pt idx="1316">
                  <c:v>475.412601190476</c:v>
                </c:pt>
                <c:pt idx="1317">
                  <c:v>484.701742924528</c:v>
                </c:pt>
                <c:pt idx="1318">
                  <c:v>501.040904093567</c:v>
                </c:pt>
                <c:pt idx="1319">
                  <c:v>488.348568945539</c:v>
                </c:pt>
                <c:pt idx="1320">
                  <c:v>482.605022988506</c:v>
                </c:pt>
                <c:pt idx="1321">
                  <c:v>461.142976109215</c:v>
                </c:pt>
                <c:pt idx="1322">
                  <c:v>475.138698305085</c:v>
                </c:pt>
                <c:pt idx="1323">
                  <c:v>476.190814814815</c:v>
                </c:pt>
                <c:pt idx="1324">
                  <c:v>462.98709688196</c:v>
                </c:pt>
                <c:pt idx="1325">
                  <c:v>460.989566225166</c:v>
                </c:pt>
                <c:pt idx="1326">
                  <c:v>444.928492358079</c:v>
                </c:pt>
                <c:pt idx="1327">
                  <c:v>443.264294691224</c:v>
                </c:pt>
                <c:pt idx="1328">
                  <c:v>400.708247854077</c:v>
                </c:pt>
                <c:pt idx="1329">
                  <c:v>404.920152034261</c:v>
                </c:pt>
                <c:pt idx="1330">
                  <c:v>414.068069370331</c:v>
                </c:pt>
                <c:pt idx="1331">
                  <c:v>415.769129787234</c:v>
                </c:pt>
                <c:pt idx="1332">
                  <c:v>392.686317073171</c:v>
                </c:pt>
                <c:pt idx="1333">
                  <c:v>382.097151162791</c:v>
                </c:pt>
                <c:pt idx="1334">
                  <c:v>370.141176719577</c:v>
                </c:pt>
                <c:pt idx="1335">
                  <c:v>386.877035827187</c:v>
                </c:pt>
                <c:pt idx="1336">
                  <c:v>383.572020876827</c:v>
                </c:pt>
                <c:pt idx="1337">
                  <c:v>357.021477319588</c:v>
                </c:pt>
                <c:pt idx="1338">
                  <c:v>354.219247179487</c:v>
                </c:pt>
                <c:pt idx="1339">
                  <c:v>354.463493346981</c:v>
                </c:pt>
                <c:pt idx="1340">
                  <c:v>394.691865168539</c:v>
                </c:pt>
                <c:pt idx="1341">
                  <c:v>426.598068228106</c:v>
                </c:pt>
                <c:pt idx="1342">
                  <c:v>444.863784693878</c:v>
                </c:pt>
                <c:pt idx="1343">
                  <c:v>450.89187090164</c:v>
                </c:pt>
                <c:pt idx="1344">
                  <c:v>465.786530674847</c:v>
                </c:pt>
                <c:pt idx="1345">
                  <c:v>473.372269662921</c:v>
                </c:pt>
                <c:pt idx="1346">
                  <c:v>489.817764044944</c:v>
                </c:pt>
                <c:pt idx="1347">
                  <c:v>504.910297160243</c:v>
                </c:pt>
                <c:pt idx="1348">
                  <c:v>522.223436491936</c:v>
                </c:pt>
                <c:pt idx="1349">
                  <c:v>527.946227135679</c:v>
                </c:pt>
                <c:pt idx="1350">
                  <c:v>527.728358358358</c:v>
                </c:pt>
                <c:pt idx="1351">
                  <c:v>511.655624750499</c:v>
                </c:pt>
                <c:pt idx="1352">
                  <c:v>524.162867924528</c:v>
                </c:pt>
                <c:pt idx="1353">
                  <c:v>524.168765346535</c:v>
                </c:pt>
                <c:pt idx="1354">
                  <c:v>515.334217391304</c:v>
                </c:pt>
                <c:pt idx="1355">
                  <c:v>512.332394866733</c:v>
                </c:pt>
                <c:pt idx="1356">
                  <c:v>515.51177232581</c:v>
                </c:pt>
                <c:pt idx="1357">
                  <c:v>484.940231445313</c:v>
                </c:pt>
                <c:pt idx="1358">
                  <c:v>484.302617933723</c:v>
                </c:pt>
                <c:pt idx="1359">
                  <c:v>482.566308438409</c:v>
                </c:pt>
                <c:pt idx="1360">
                  <c:v>478.113127659575</c:v>
                </c:pt>
                <c:pt idx="1361">
                  <c:v>466.075081002893</c:v>
                </c:pt>
                <c:pt idx="1362">
                  <c:v>458.219096061479</c:v>
                </c:pt>
                <c:pt idx="1363">
                  <c:v>496.643747368421</c:v>
                </c:pt>
                <c:pt idx="1364">
                  <c:v>499.389932380952</c:v>
                </c:pt>
                <c:pt idx="1365">
                  <c:v>494.069773979107</c:v>
                </c:pt>
                <c:pt idx="1366">
                  <c:v>498.566768281102</c:v>
                </c:pt>
                <c:pt idx="1367">
                  <c:v>493.170375118709</c:v>
                </c:pt>
                <c:pt idx="1368">
                  <c:v>513.480875829384</c:v>
                </c:pt>
                <c:pt idx="1369">
                  <c:v>538.756038679245</c:v>
                </c:pt>
                <c:pt idx="1370">
                  <c:v>532.280137218045</c:v>
                </c:pt>
                <c:pt idx="1371">
                  <c:v>533.334269410664</c:v>
                </c:pt>
                <c:pt idx="1372">
                  <c:v>543.997167753961</c:v>
                </c:pt>
                <c:pt idx="1373">
                  <c:v>554.216097583643</c:v>
                </c:pt>
                <c:pt idx="1374">
                  <c:v>563.730357142857</c:v>
                </c:pt>
                <c:pt idx="1375">
                  <c:v>550.409617592593</c:v>
                </c:pt>
                <c:pt idx="1376">
                  <c:v>536.642150507849</c:v>
                </c:pt>
                <c:pt idx="1377">
                  <c:v>540.766253909844</c:v>
                </c:pt>
                <c:pt idx="1378">
                  <c:v>572.005298165138</c:v>
                </c:pt>
                <c:pt idx="1379">
                  <c:v>598.740436413541</c:v>
                </c:pt>
                <c:pt idx="1380">
                  <c:v>599.693885036497</c:v>
                </c:pt>
                <c:pt idx="1381">
                  <c:v>633.688623970723</c:v>
                </c:pt>
                <c:pt idx="1382">
                  <c:v>674.030833639706</c:v>
                </c:pt>
                <c:pt idx="1383">
                  <c:v>691.841454880295</c:v>
                </c:pt>
                <c:pt idx="1384">
                  <c:v>691.385</c:v>
                </c:pt>
                <c:pt idx="1385">
                  <c:v>707.201020091324</c:v>
                </c:pt>
                <c:pt idx="1386">
                  <c:v>692.497696803653</c:v>
                </c:pt>
                <c:pt idx="1387">
                  <c:v>705.048359161349</c:v>
                </c:pt>
                <c:pt idx="1388">
                  <c:v>682.655977313975</c:v>
                </c:pt>
                <c:pt idx="1389">
                  <c:v>679.461184043518</c:v>
                </c:pt>
                <c:pt idx="1390">
                  <c:v>700.863894021739</c:v>
                </c:pt>
                <c:pt idx="1391">
                  <c:v>710.228827149321</c:v>
                </c:pt>
                <c:pt idx="1392">
                  <c:v>750.896946942446</c:v>
                </c:pt>
                <c:pt idx="1393">
                  <c:v>794.597133512545</c:v>
                </c:pt>
                <c:pt idx="1394">
                  <c:v>823.720182872436</c:v>
                </c:pt>
                <c:pt idx="1395">
                  <c:v>810.371141969832</c:v>
                </c:pt>
                <c:pt idx="1396">
                  <c:v>806.946860300619</c:v>
                </c:pt>
                <c:pt idx="1397">
                  <c:v>838.314225550661</c:v>
                </c:pt>
                <c:pt idx="1398">
                  <c:v>860.238654657294</c:v>
                </c:pt>
                <c:pt idx="1399">
                  <c:v>908.985634615385</c:v>
                </c:pt>
                <c:pt idx="1400">
                  <c:v>874.87029826087</c:v>
                </c:pt>
                <c:pt idx="1401">
                  <c:v>767.18176756288</c:v>
                </c:pt>
                <c:pt idx="1402">
                  <c:v>670.223613518198</c:v>
                </c:pt>
                <c:pt idx="1403">
                  <c:v>659.281187175043</c:v>
                </c:pt>
                <c:pt idx="1404">
                  <c:v>683.492605877269</c:v>
                </c:pt>
                <c:pt idx="1405">
                  <c:v>702.408025</c:v>
                </c:pt>
                <c:pt idx="1406">
                  <c:v>719.987702145923</c:v>
                </c:pt>
                <c:pt idx="1407">
                  <c:v>707.941344150299</c:v>
                </c:pt>
                <c:pt idx="1408">
                  <c:v>688.067684255319</c:v>
                </c:pt>
                <c:pt idx="1409">
                  <c:v>724.211968644068</c:v>
                </c:pt>
                <c:pt idx="1410">
                  <c:v>716.89375443038</c:v>
                </c:pt>
                <c:pt idx="1411">
                  <c:v>699.556212605042</c:v>
                </c:pt>
                <c:pt idx="1412">
                  <c:v>706.215792988314</c:v>
                </c:pt>
                <c:pt idx="1413">
                  <c:v>728.553482529118</c:v>
                </c:pt>
                <c:pt idx="1414">
                  <c:v>711.153108894431</c:v>
                </c:pt>
                <c:pt idx="1415">
                  <c:v>724.381813278009</c:v>
                </c:pt>
                <c:pt idx="1416">
                  <c:v>743.993729149463</c:v>
                </c:pt>
                <c:pt idx="1417">
                  <c:v>763.261233552632</c:v>
                </c:pt>
                <c:pt idx="1418">
                  <c:v>755.536960752249</c:v>
                </c:pt>
                <c:pt idx="1419">
                  <c:v>775.246017059302</c:v>
                </c:pt>
                <c:pt idx="1420">
                  <c:v>800.442464458805</c:v>
                </c:pt>
                <c:pt idx="1421">
                  <c:v>823.436980660758</c:v>
                </c:pt>
                <c:pt idx="1422">
                  <c:v>842.260282154341</c:v>
                </c:pt>
                <c:pt idx="1423">
                  <c:v>878.152547351525</c:v>
                </c:pt>
                <c:pt idx="1424">
                  <c:v>877.1103176</c:v>
                </c:pt>
                <c:pt idx="1425">
                  <c:v>873.171644904459</c:v>
                </c:pt>
                <c:pt idx="1426">
                  <c:v>853.037313741065</c:v>
                </c:pt>
                <c:pt idx="1427">
                  <c:v>872.713603489295</c:v>
                </c:pt>
                <c:pt idx="1428">
                  <c:v>842.423778100471</c:v>
                </c:pt>
                <c:pt idx="1429">
                  <c:v>814.995547265625</c:v>
                </c:pt>
                <c:pt idx="1430">
                  <c:v>830.210558974359</c:v>
                </c:pt>
                <c:pt idx="1431">
                  <c:v>828.236664235842</c:v>
                </c:pt>
                <c:pt idx="1432">
                  <c:v>855.805512770898</c:v>
                </c:pt>
                <c:pt idx="1433">
                  <c:v>875.836479676674</c:v>
                </c:pt>
                <c:pt idx="1434">
                  <c:v>871.606676917178</c:v>
                </c:pt>
                <c:pt idx="1435">
                  <c:v>793.420492021277</c:v>
                </c:pt>
                <c:pt idx="1436">
                  <c:v>750.350169480031</c:v>
                </c:pt>
                <c:pt idx="1437">
                  <c:v>726.250229812734</c:v>
                </c:pt>
                <c:pt idx="1438">
                  <c:v>743.898242227205</c:v>
                </c:pt>
                <c:pt idx="1439">
                  <c:v>775.655894992526</c:v>
                </c:pt>
                <c:pt idx="1440">
                  <c:v>763.399796508173</c:v>
                </c:pt>
                <c:pt idx="1441">
                  <c:v>848.379058902077</c:v>
                </c:pt>
                <c:pt idx="1442">
                  <c:v>870.553340148148</c:v>
                </c:pt>
                <c:pt idx="1443">
                  <c:v>886.544375147929</c:v>
                </c:pt>
                <c:pt idx="1444">
                  <c:v>879.994727949853</c:v>
                </c:pt>
                <c:pt idx="1445">
                  <c:v>878.102880955883</c:v>
                </c:pt>
                <c:pt idx="1446">
                  <c:v>881.310047503672</c:v>
                </c:pt>
                <c:pt idx="1447">
                  <c:v>899.921644216691</c:v>
                </c:pt>
                <c:pt idx="1448">
                  <c:v>890.924058309038</c:v>
                </c:pt>
                <c:pt idx="1449">
                  <c:v>888.89199650655</c:v>
                </c:pt>
                <c:pt idx="1450">
                  <c:v>884.112473730044</c:v>
                </c:pt>
                <c:pt idx="1451">
                  <c:v>889.400532197245</c:v>
                </c:pt>
                <c:pt idx="1452">
                  <c:v>951.135982041999</c:v>
                </c:pt>
                <c:pt idx="1453">
                  <c:v>939.687257142857</c:v>
                </c:pt>
                <c:pt idx="1454">
                  <c:v>923.180696625987</c:v>
                </c:pt>
                <c:pt idx="1455">
                  <c:v>921.970290250896</c:v>
                </c:pt>
                <c:pt idx="1456">
                  <c:v>937.372613385827</c:v>
                </c:pt>
                <c:pt idx="1457">
                  <c:v>919.303480955778</c:v>
                </c:pt>
                <c:pt idx="1458">
                  <c:v>932.574515658363</c:v>
                </c:pt>
                <c:pt idx="1459">
                  <c:v>936.379728672818</c:v>
                </c:pt>
                <c:pt idx="1460">
                  <c:v>934.957768719038</c:v>
                </c:pt>
                <c:pt idx="1461">
                  <c:v>918.347760930889</c:v>
                </c:pt>
                <c:pt idx="1462">
                  <c:v>940.041808169014</c:v>
                </c:pt>
                <c:pt idx="1463">
                  <c:v>969.180803100775</c:v>
                </c:pt>
                <c:pt idx="1464">
                  <c:v>963.515592356242</c:v>
                </c:pt>
                <c:pt idx="1465">
                  <c:v>974.422301187981</c:v>
                </c:pt>
                <c:pt idx="1466">
                  <c:v>989.627856824513</c:v>
                </c:pt>
                <c:pt idx="1467">
                  <c:v>971.357514722222</c:v>
                </c:pt>
                <c:pt idx="1468">
                  <c:v>974.760937933426</c:v>
                </c:pt>
                <c:pt idx="1469">
                  <c:v>979.55410900277</c:v>
                </c:pt>
                <c:pt idx="1470">
                  <c:v>977.870725831025</c:v>
                </c:pt>
                <c:pt idx="1471">
                  <c:v>990.081806422652</c:v>
                </c:pt>
                <c:pt idx="1472">
                  <c:v>999.152421502412</c:v>
                </c:pt>
                <c:pt idx="1473">
                  <c:v>1005.13470899108</c:v>
                </c:pt>
                <c:pt idx="1474">
                  <c:v>1002.25844451303</c:v>
                </c:pt>
                <c:pt idx="1475">
                  <c:v>1008.88401611797</c:v>
                </c:pt>
                <c:pt idx="1476">
                  <c:v>1021.32517175103</c:v>
                </c:pt>
                <c:pt idx="1477">
                  <c:v>1014.80994287662</c:v>
                </c:pt>
                <c:pt idx="1478">
                  <c:v>994.699151426631</c:v>
                </c:pt>
                <c:pt idx="1479">
                  <c:v>957.83983358209</c:v>
                </c:pt>
                <c:pt idx="1480">
                  <c:v>965.045221016949</c:v>
                </c:pt>
                <c:pt idx="1481">
                  <c:v>970.167755878379</c:v>
                </c:pt>
                <c:pt idx="1482">
                  <c:v>960.256163072776</c:v>
                </c:pt>
                <c:pt idx="1483">
                  <c:v>983.593700402685</c:v>
                </c:pt>
                <c:pt idx="1484">
                  <c:v>986.707733868809</c:v>
                </c:pt>
                <c:pt idx="1485">
                  <c:v>979.396087558529</c:v>
                </c:pt>
                <c:pt idx="1486">
                  <c:v>972.182938476954</c:v>
                </c:pt>
                <c:pt idx="1487">
                  <c:v>959.909658717435</c:v>
                </c:pt>
                <c:pt idx="1488">
                  <c:v>977.207633067199</c:v>
                </c:pt>
                <c:pt idx="1489">
                  <c:v>1008.19644055666</c:v>
                </c:pt>
                <c:pt idx="1490">
                  <c:v>1028.28289531044</c:v>
                </c:pt>
                <c:pt idx="1491">
                  <c:v>1055.57340348914</c:v>
                </c:pt>
                <c:pt idx="1492">
                  <c:v>1086.47210965834</c:v>
                </c:pt>
                <c:pt idx="1493">
                  <c:v>1116.50401409836</c:v>
                </c:pt>
                <c:pt idx="1494">
                  <c:v>1153.80706839344</c:v>
                </c:pt>
                <c:pt idx="1495">
                  <c:v>1154.38114316547</c:v>
                </c:pt>
                <c:pt idx="1496">
                  <c:v>1192.63265359008</c:v>
                </c:pt>
                <c:pt idx="1497">
                  <c:v>1197.2767201041</c:v>
                </c:pt>
                <c:pt idx="1498">
                  <c:v>1223.97311308594</c:v>
                </c:pt>
                <c:pt idx="1499">
                  <c:v>1263.92826534202</c:v>
                </c:pt>
                <c:pt idx="1500">
                  <c:v>1256.25411515544</c:v>
                </c:pt>
                <c:pt idx="1501">
                  <c:v>1323.77426120078</c:v>
                </c:pt>
                <c:pt idx="1502">
                  <c:v>1311.96455510597</c:v>
                </c:pt>
                <c:pt idx="1503">
                  <c:v>1307.13019916827</c:v>
                </c:pt>
                <c:pt idx="1504">
                  <c:v>1332.96958793103</c:v>
                </c:pt>
                <c:pt idx="1505">
                  <c:v>1346.76513401404</c:v>
                </c:pt>
                <c:pt idx="1506">
                  <c:v>1295.06888044586</c:v>
                </c:pt>
                <c:pt idx="1507">
                  <c:v>1329.94778461538</c:v>
                </c:pt>
                <c:pt idx="1508">
                  <c:v>1350.14063574145</c:v>
                </c:pt>
                <c:pt idx="1509">
                  <c:v>1398.88317081491</c:v>
                </c:pt>
                <c:pt idx="1510">
                  <c:v>1464.33118934426</c:v>
                </c:pt>
                <c:pt idx="1511">
                  <c:v>1479.41897383354</c:v>
                </c:pt>
                <c:pt idx="1512">
                  <c:v>1520.34711238215</c:v>
                </c:pt>
                <c:pt idx="1513">
                  <c:v>1579.21642048872</c:v>
                </c:pt>
                <c:pt idx="1514">
                  <c:v>1562.976239</c:v>
                </c:pt>
                <c:pt idx="1515">
                  <c:v>1505.39511716604</c:v>
                </c:pt>
                <c:pt idx="1516">
                  <c:v>1642.70673960025</c:v>
                </c:pt>
                <c:pt idx="1517">
                  <c:v>1725.73371060512</c:v>
                </c:pt>
                <c:pt idx="1518">
                  <c:v>1819.96183682243</c:v>
                </c:pt>
                <c:pt idx="1519">
                  <c:v>1820.39470373134</c:v>
                </c:pt>
                <c:pt idx="1520">
                  <c:v>1835.03043908189</c:v>
                </c:pt>
                <c:pt idx="1521">
                  <c:v>1858.1110720297</c:v>
                </c:pt>
                <c:pt idx="1522">
                  <c:v>1835.33570204334</c:v>
                </c:pt>
                <c:pt idx="1523">
                  <c:v>1883.50665176689</c:v>
                </c:pt>
                <c:pt idx="1524">
                  <c:v>1881.94402871287</c:v>
                </c:pt>
                <c:pt idx="1525">
                  <c:v>1996.19182742434</c:v>
                </c:pt>
                <c:pt idx="1526">
                  <c:v>2095.82851954377</c:v>
                </c:pt>
                <c:pt idx="1527">
                  <c:v>2160.67265107692</c:v>
                </c:pt>
                <c:pt idx="1528">
                  <c:v>2149.36118783784</c:v>
                </c:pt>
                <c:pt idx="1529">
                  <c:v>2146.66583257669</c:v>
                </c:pt>
                <c:pt idx="1530">
                  <c:v>2237.25235061275</c:v>
                </c:pt>
                <c:pt idx="1531">
                  <c:v>2076.16715532436</c:v>
                </c:pt>
                <c:pt idx="1532">
                  <c:v>1969.4671207824</c:v>
                </c:pt>
                <c:pt idx="1533">
                  <c:v>1987.43549896342</c:v>
                </c:pt>
                <c:pt idx="1534">
                  <c:v>2202.95098945122</c:v>
                </c:pt>
                <c:pt idx="1535">
                  <c:v>2292.16409060403</c:v>
                </c:pt>
                <c:pt idx="1536">
                  <c:v>2399.40932763238</c:v>
                </c:pt>
                <c:pt idx="1537">
                  <c:v>2392.28932291793</c:v>
                </c:pt>
                <c:pt idx="1538">
                  <c:v>2452.157356</c:v>
                </c:pt>
                <c:pt idx="1539">
                  <c:v>2535.31317472924</c:v>
                </c:pt>
                <c:pt idx="1540">
                  <c:v>2530.20364759326</c:v>
                </c:pt>
                <c:pt idx="1541">
                  <c:v>2512.1208601083</c:v>
                </c:pt>
                <c:pt idx="1542">
                  <c:v>2615.25706124775</c:v>
                </c:pt>
                <c:pt idx="1543">
                  <c:v>2507.92334296828</c:v>
                </c:pt>
                <c:pt idx="1544">
                  <c:v>2478.45008415724</c:v>
                </c:pt>
                <c:pt idx="1545">
                  <c:v>2439.94564143876</c:v>
                </c:pt>
                <c:pt idx="1546">
                  <c:v>2609.17052287582</c:v>
                </c:pt>
                <c:pt idx="1547">
                  <c:v>2679.84884444445</c:v>
                </c:pt>
                <c:pt idx="1548">
                  <c:v>2666.13199946683</c:v>
                </c:pt>
                <c:pt idx="1549">
                  <c:v>2582.16125694935</c:v>
                </c:pt>
                <c:pt idx="1550">
                  <c:v>2659.40322832944</c:v>
                </c:pt>
                <c:pt idx="1551">
                  <c:v>2693.1423061296</c:v>
                </c:pt>
                <c:pt idx="1552">
                  <c:v>2611.07016163265</c:v>
                </c:pt>
                <c:pt idx="1553">
                  <c:v>2677.05736914153</c:v>
                </c:pt>
                <c:pt idx="1554">
                  <c:v>2691.02949652778</c:v>
                </c:pt>
                <c:pt idx="1555">
                  <c:v>2713.79271956019</c:v>
                </c:pt>
                <c:pt idx="1556">
                  <c:v>2668.09001986183</c:v>
                </c:pt>
                <c:pt idx="1557">
                  <c:v>2522.13739344828</c:v>
                </c:pt>
                <c:pt idx="1558">
                  <c:v>2498.74824560597</c:v>
                </c:pt>
                <c:pt idx="1559">
                  <c:v>2414.71241821839</c:v>
                </c:pt>
                <c:pt idx="1560">
                  <c:v>2408.01655665334</c:v>
                </c:pt>
                <c:pt idx="1561">
                  <c:v>2344.77196672355</c:v>
                </c:pt>
                <c:pt idx="1562">
                  <c:v>2124.62996963678</c:v>
                </c:pt>
                <c:pt idx="1563">
                  <c:v>2123.34313035613</c:v>
                </c:pt>
                <c:pt idx="1564">
                  <c:v>2256.84769234665</c:v>
                </c:pt>
                <c:pt idx="1565">
                  <c:v>2196.89393926966</c:v>
                </c:pt>
                <c:pt idx="1566">
                  <c:v>2142.14994957747</c:v>
                </c:pt>
                <c:pt idx="1567">
                  <c:v>2095.99710704225</c:v>
                </c:pt>
                <c:pt idx="1568">
                  <c:v>1849.58697117218</c:v>
                </c:pt>
                <c:pt idx="1569">
                  <c:v>1912.59212442319</c:v>
                </c:pt>
                <c:pt idx="1570">
                  <c:v>2010.30185749718</c:v>
                </c:pt>
                <c:pt idx="1571">
                  <c:v>2045.51107396718</c:v>
                </c:pt>
                <c:pt idx="1572">
                  <c:v>2032.47744037267</c:v>
                </c:pt>
                <c:pt idx="1573">
                  <c:v>1954.27115652419</c:v>
                </c:pt>
                <c:pt idx="1574">
                  <c:v>2037.12981717002</c:v>
                </c:pt>
                <c:pt idx="1575">
                  <c:v>1952.30294644049</c:v>
                </c:pt>
                <c:pt idx="1576">
                  <c:v>1894.92410038932</c:v>
                </c:pt>
                <c:pt idx="1577">
                  <c:v>1779.40500155642</c:v>
                </c:pt>
                <c:pt idx="1578">
                  <c:v>1583.86131876735</c:v>
                </c:pt>
                <c:pt idx="1579">
                  <c:v>1594.25565550636</c:v>
                </c:pt>
                <c:pt idx="1580">
                  <c:v>1513.58050325967</c:v>
                </c:pt>
                <c:pt idx="1581">
                  <c:v>1488.12625521236</c:v>
                </c:pt>
                <c:pt idx="1582">
                  <c:v>1584.41749459459</c:v>
                </c:pt>
                <c:pt idx="1583">
                  <c:v>1569.16105594251</c:v>
                </c:pt>
                <c:pt idx="1584">
                  <c:v>1556.44927771051</c:v>
                </c:pt>
                <c:pt idx="1585">
                  <c:v>1443.15217733479</c:v>
                </c:pt>
                <c:pt idx="1586">
                  <c:v>1450.98685162866</c:v>
                </c:pt>
                <c:pt idx="1587">
                  <c:v>1528.68705478781</c:v>
                </c:pt>
                <c:pt idx="1588">
                  <c:v>1610.2031413624</c:v>
                </c:pt>
                <c:pt idx="1589">
                  <c:v>1697.88095808383</c:v>
                </c:pt>
                <c:pt idx="1590">
                  <c:v>1703.82795029908</c:v>
                </c:pt>
                <c:pt idx="1591">
                  <c:v>1692.21958921994</c:v>
                </c:pt>
                <c:pt idx="1592">
                  <c:v>1737.72135075594</c:v>
                </c:pt>
                <c:pt idx="1593">
                  <c:v>1772.51694578378</c:v>
                </c:pt>
                <c:pt idx="1594">
                  <c:v>1796.4329598916</c:v>
                </c:pt>
                <c:pt idx="1595">
                  <c:v>1851.03722712968</c:v>
                </c:pt>
                <c:pt idx="1596">
                  <c:v>1930.47573585313</c:v>
                </c:pt>
                <c:pt idx="1597">
                  <c:v>1938.48643952739</c:v>
                </c:pt>
                <c:pt idx="1598">
                  <c:v>1893.42647929562</c:v>
                </c:pt>
                <c:pt idx="1599">
                  <c:v>1903.13449489362</c:v>
                </c:pt>
                <c:pt idx="1600">
                  <c:v>1841.01277324167</c:v>
                </c:pt>
                <c:pt idx="1601">
                  <c:v>1885.0810313126</c:v>
                </c:pt>
                <c:pt idx="1602">
                  <c:v>1843.21373099261</c:v>
                </c:pt>
                <c:pt idx="1603">
                  <c:v>1814.07060506596</c:v>
                </c:pt>
                <c:pt idx="1604">
                  <c:v>1857.99351100579</c:v>
                </c:pt>
                <c:pt idx="1605">
                  <c:v>1847.51654106862</c:v>
                </c:pt>
                <c:pt idx="1606">
                  <c:v>1932.04973643979</c:v>
                </c:pt>
                <c:pt idx="1607">
                  <c:v>1989.37154855491</c:v>
                </c:pt>
                <c:pt idx="1608">
                  <c:v>1955.73225742003</c:v>
                </c:pt>
                <c:pt idx="1609">
                  <c:v>1974.50466668405</c:v>
                </c:pt>
                <c:pt idx="1610">
                  <c:v>1951.45776564925</c:v>
                </c:pt>
                <c:pt idx="1611">
                  <c:v>1888.99148134635</c:v>
                </c:pt>
                <c:pt idx="1612">
                  <c:v>1913.42610555556</c:v>
                </c:pt>
                <c:pt idx="1613">
                  <c:v>1951.34755912596</c:v>
                </c:pt>
                <c:pt idx="1614">
                  <c:v>1974.65569785056</c:v>
                </c:pt>
                <c:pt idx="1615">
                  <c:v>1967.86441970468</c:v>
                </c:pt>
                <c:pt idx="1616">
                  <c:v>1946.72766036217</c:v>
                </c:pt>
                <c:pt idx="1617">
                  <c:v>1888.99929939759</c:v>
                </c:pt>
                <c:pt idx="1618">
                  <c:v>1976.84260086032</c:v>
                </c:pt>
                <c:pt idx="1619">
                  <c:v>2024.50008246951</c:v>
                </c:pt>
                <c:pt idx="1620">
                  <c:v>2035.70849707514</c:v>
                </c:pt>
                <c:pt idx="1621">
                  <c:v>2028.30579693005</c:v>
                </c:pt>
                <c:pt idx="1622">
                  <c:v>2044.14157587588</c:v>
                </c:pt>
                <c:pt idx="1623">
                  <c:v>2040.10295349876</c:v>
                </c:pt>
                <c:pt idx="1624">
                  <c:v>2011.0714414321</c:v>
                </c:pt>
                <c:pt idx="1625">
                  <c:v>1949.78799472647</c:v>
                </c:pt>
                <c:pt idx="1626">
                  <c:v>1955.00690594595</c:v>
                </c:pt>
                <c:pt idx="1627">
                  <c:v>1992.83519543894</c:v>
                </c:pt>
                <c:pt idx="1628">
                  <c:v>2050.2514680138</c:v>
                </c:pt>
                <c:pt idx="1629">
                  <c:v>2132.82491982161</c:v>
                </c:pt>
                <c:pt idx="1630">
                  <c:v>2175.57505191067</c:v>
                </c:pt>
                <c:pt idx="1631">
                  <c:v>2215.79887700694</c:v>
                </c:pt>
                <c:pt idx="1632">
                  <c:v>2221.12701683661</c:v>
                </c:pt>
                <c:pt idx="1633">
                  <c:v>2241.32534901891</c:v>
                </c:pt>
                <c:pt idx="1634">
                  <c:v>2162.91362416728</c:v>
                </c:pt>
                <c:pt idx="1635">
                  <c:v>2235.54110080025</c:v>
                </c:pt>
                <c:pt idx="1636">
                  <c:v>2294.07342886958</c:v>
                </c:pt>
                <c:pt idx="1637">
                  <c:v>2294.25744370104</c:v>
                </c:pt>
                <c:pt idx="1638">
                  <c:v>2304.72263040149</c:v>
                </c:pt>
                <c:pt idx="1639">
                  <c:v>2208.60984517861</c:v>
                </c:pt>
                <c:pt idx="1640">
                  <c:v>2266.89201247062</c:v>
                </c:pt>
                <c:pt idx="1641">
                  <c:v>2326.32828110043</c:v>
                </c:pt>
                <c:pt idx="1642">
                  <c:v>2198.03368451353</c:v>
                </c:pt>
                <c:pt idx="1643">
                  <c:v>2223.30211287589</c:v>
                </c:pt>
                <c:pt idx="1644">
                  <c:v>2062.05877221906</c:v>
                </c:pt>
                <c:pt idx="1645">
                  <c:v>2020.46149579816</c:v>
                </c:pt>
                <c:pt idx="1646">
                  <c:v>1947.02086686524</c:v>
                </c:pt>
                <c:pt idx="1647">
                  <c:v>2013.94777947427</c:v>
                </c:pt>
                <c:pt idx="1648">
                  <c:v>2044.85541646664</c:v>
                </c:pt>
                <c:pt idx="1649">
                  <c:v>1935.04956812833</c:v>
                </c:pt>
                <c:pt idx="1650">
                  <c:v>1804.50096547617</c:v>
                </c:pt>
                <c:pt idx="1651">
                  <c:v>1846.51681453858</c:v>
                </c:pt>
                <c:pt idx="1652">
                  <c:v>1755.9761432561</c:v>
                </c:pt>
                <c:pt idx="1653">
                  <c:v>1412.17743301335</c:v>
                </c:pt>
                <c:pt idx="1654">
                  <c:v>1312.30323436507</c:v>
                </c:pt>
                <c:pt idx="1655">
                  <c:v>1317.78849078144</c:v>
                </c:pt>
                <c:pt idx="1656">
                  <c:v>1294.16596628825</c:v>
                </c:pt>
                <c:pt idx="1657">
                  <c:v>1197.97662255588</c:v>
                </c:pt>
                <c:pt idx="1658">
                  <c:v>1123.68358917582</c:v>
                </c:pt>
                <c:pt idx="1659">
                  <c:v>1255.63508417745</c:v>
                </c:pt>
                <c:pt idx="1660">
                  <c:v>1332.11558473926</c:v>
                </c:pt>
                <c:pt idx="1661">
                  <c:v>1355.47234578776</c:v>
                </c:pt>
                <c:pt idx="1662">
                  <c:v>1371.84447706303</c:v>
                </c:pt>
                <c:pt idx="1663">
                  <c:v>1476.87877706941</c:v>
                </c:pt>
                <c:pt idx="1664">
                  <c:v>1526.85313609824</c:v>
                </c:pt>
                <c:pt idx="1665">
                  <c:v>1559.13218214704</c:v>
                </c:pt>
                <c:pt idx="1666">
                  <c:v>1587.81366537235</c:v>
                </c:pt>
                <c:pt idx="1667">
                  <c:v>1623.22933572279</c:v>
                </c:pt>
                <c:pt idx="1668">
                  <c:v>1636.93182618247</c:v>
                </c:pt>
                <c:pt idx="1669">
                  <c:v>1586.39035180238</c:v>
                </c:pt>
                <c:pt idx="1670">
                  <c:v>1671.12917024689</c:v>
                </c:pt>
                <c:pt idx="1671">
                  <c:v>1733.78508905596</c:v>
                </c:pt>
                <c:pt idx="1672">
                  <c:v>1627.8867087424</c:v>
                </c:pt>
                <c:pt idx="1673">
                  <c:v>1569.08143527631</c:v>
                </c:pt>
                <c:pt idx="1674">
                  <c:v>1563.595333263</c:v>
                </c:pt>
                <c:pt idx="1675">
                  <c:v>1572.25592693027</c:v>
                </c:pt>
                <c:pt idx="1676">
                  <c:v>1621.63493295611</c:v>
                </c:pt>
                <c:pt idx="1677">
                  <c:v>1691.0668353215</c:v>
                </c:pt>
                <c:pt idx="1678">
                  <c:v>1729.75866514627</c:v>
                </c:pt>
                <c:pt idx="1679">
                  <c:v>1788.20673590992</c:v>
                </c:pt>
                <c:pt idx="1680">
                  <c:v>1838.63186488241</c:v>
                </c:pt>
                <c:pt idx="1681">
                  <c:v>1884.52820120284</c:v>
                </c:pt>
                <c:pt idx="1682">
                  <c:v>1842.83649760367</c:v>
                </c:pt>
                <c:pt idx="1683">
                  <c:v>1868.97219456128</c:v>
                </c:pt>
                <c:pt idx="1684">
                  <c:v>1869.72148479404</c:v>
                </c:pt>
                <c:pt idx="1685">
                  <c:v>1800.37077825821</c:v>
                </c:pt>
                <c:pt idx="1686">
                  <c:v>1851.7360235391</c:v>
                </c:pt>
                <c:pt idx="1687">
                  <c:v>1651.72185918912</c:v>
                </c:pt>
                <c:pt idx="1688">
                  <c:v>1633.31410213805</c:v>
                </c:pt>
                <c:pt idx="1689">
                  <c:v>1683.17459325769</c:v>
                </c:pt>
                <c:pt idx="1690">
                  <c:v>1711.38798293772</c:v>
                </c:pt>
                <c:pt idx="1691">
                  <c:v>1739.26073008614</c:v>
                </c:pt>
                <c:pt idx="1692">
                  <c:v>1811.39037619394</c:v>
                </c:pt>
                <c:pt idx="1693">
                  <c:v>1875.43085881325</c:v>
                </c:pt>
                <c:pt idx="1694">
                  <c:v>1911.87045040804</c:v>
                </c:pt>
                <c:pt idx="1695">
                  <c:v>1902.25655853272</c:v>
                </c:pt>
                <c:pt idx="1696">
                  <c:v>1842.45669355786</c:v>
                </c:pt>
                <c:pt idx="1697">
                  <c:v>1820.68903215123</c:v>
                </c:pt>
                <c:pt idx="1698">
                  <c:v>1873.68002487953</c:v>
                </c:pt>
                <c:pt idx="1699">
                  <c:v>1923.15153312585</c:v>
                </c:pt>
                <c:pt idx="1700">
                  <c:v>1969.13583590816</c:v>
                </c:pt>
                <c:pt idx="1701">
                  <c:v>1962.25940151394</c:v>
                </c:pt>
                <c:pt idx="1702">
                  <c:v>1912.21247145134</c:v>
                </c:pt>
                <c:pt idx="1703">
                  <c:v>1955.57209162852</c:v>
                </c:pt>
                <c:pt idx="1704">
                  <c:v>2029.46845405593</c:v>
                </c:pt>
                <c:pt idx="1705">
                  <c:v>2056.37187008434</c:v>
                </c:pt>
                <c:pt idx="1706">
                  <c:v>2103.25068573245</c:v>
                </c:pt>
                <c:pt idx="1707">
                  <c:v>2132.41551578069</c:v>
                </c:pt>
                <c:pt idx="1708">
                  <c:v>2222.32479666874</c:v>
                </c:pt>
                <c:pt idx="1709">
                  <c:v>2188.51875141325</c:v>
                </c:pt>
                <c:pt idx="1710">
                  <c:v>2255.10676775287</c:v>
                </c:pt>
                <c:pt idx="1711">
                  <c:v>2254.30051698115</c:v>
                </c:pt>
                <c:pt idx="1712">
                  <c:v>2274.70973666341</c:v>
                </c:pt>
                <c:pt idx="1713">
                  <c:v>2325.00043104999</c:v>
                </c:pt>
                <c:pt idx="1714">
                  <c:v>2415.78227503443</c:v>
                </c:pt>
                <c:pt idx="1715">
                  <c:v>2448.8251844891</c:v>
                </c:pt>
                <c:pt idx="1716">
                  <c:v>2459.42563159425</c:v>
                </c:pt>
                <c:pt idx="1717">
                  <c:v>2443.21107994259</c:v>
                </c:pt>
                <c:pt idx="1718">
                  <c:v>2489.67495981684</c:v>
                </c:pt>
                <c:pt idx="1719">
                  <c:v>2482.47947939866</c:v>
                </c:pt>
                <c:pt idx="1720">
                  <c:v>2507.69063274485</c:v>
                </c:pt>
                <c:pt idx="1721">
                  <c:v>2578.95090273262</c:v>
                </c:pt>
                <c:pt idx="1722">
                  <c:v>2614.42168268625</c:v>
                </c:pt>
                <c:pt idx="1723">
                  <c:v>2603.44013996098</c:v>
                </c:pt>
                <c:pt idx="1724">
                  <c:v>2643.52452189001</c:v>
                </c:pt>
                <c:pt idx="1725">
                  <c:v>2575.77855239162</c:v>
                </c:pt>
                <c:pt idx="1726">
                  <c:v>2733.20146317399</c:v>
                </c:pt>
                <c:pt idx="1727">
                  <c:v>2761.82836494728</c:v>
                </c:pt>
                <c:pt idx="1728">
                  <c:v>2739.64458069292</c:v>
                </c:pt>
                <c:pt idx="1729">
                  <c:v>2800.45175058154</c:v>
                </c:pt>
                <c:pt idx="1730">
                  <c:v>2780.9281045151</c:v>
                </c:pt>
                <c:pt idx="1731">
                  <c:v>2795.12702310661</c:v>
                </c:pt>
                <c:pt idx="1732">
                  <c:v>2803.62577178781</c:v>
                </c:pt>
                <c:pt idx="1733">
                  <c:v>2777.10490705588</c:v>
                </c:pt>
                <c:pt idx="1734">
                  <c:v>2770.10635673402</c:v>
                </c:pt>
                <c:pt idx="1735">
                  <c:v>2702.14555644606</c:v>
                </c:pt>
                <c:pt idx="1736">
                  <c:v>2579.70896001177</c:v>
                </c:pt>
                <c:pt idx="1737">
                  <c:v>2687.58669384203</c:v>
                </c:pt>
                <c:pt idx="1738">
                  <c:v>2767.50618186874</c:v>
                </c:pt>
                <c:pt idx="1739">
                  <c:v>2741.57260805412</c:v>
                </c:pt>
                <c:pt idx="1740">
                  <c:v>2556.52178578062</c:v>
                </c:pt>
                <c:pt idx="1741">
                  <c:v>2535.54008620435</c:v>
                </c:pt>
                <c:pt idx="1742">
                  <c:v>2680.47710324526</c:v>
                </c:pt>
                <c:pt idx="1743">
                  <c:v>2738.53719185325</c:v>
                </c:pt>
                <c:pt idx="1744">
                  <c:v>2714.37425935254</c:v>
                </c:pt>
                <c:pt idx="1745">
                  <c:v>2729.51045237285</c:v>
                </c:pt>
                <c:pt idx="1746">
                  <c:v>2819.22341581196</c:v>
                </c:pt>
                <c:pt idx="1747">
                  <c:v>2845.53821917467</c:v>
                </c:pt>
                <c:pt idx="1748">
                  <c:v>2821.37531027884</c:v>
                </c:pt>
                <c:pt idx="1749">
                  <c:v>2798.70367552094</c:v>
                </c:pt>
                <c:pt idx="1750">
                  <c:v>2831.80042555924</c:v>
                </c:pt>
                <c:pt idx="1751">
                  <c:v>2937.62375356208</c:v>
                </c:pt>
                <c:pt idx="1752">
                  <c:v>2957.64007297016</c:v>
                </c:pt>
                <c:pt idx="1753">
                  <c:v>3019.36740512227</c:v>
                </c:pt>
                <c:pt idx="1754">
                  <c:v>3064.70867215475</c:v>
                </c:pt>
                <c:pt idx="1755">
                  <c:v>3045.95137732902</c:v>
                </c:pt>
                <c:pt idx="1756">
                  <c:v>3089.83931938071</c:v>
                </c:pt>
                <c:pt idx="1757">
                  <c:v>3136.83684395093</c:v>
                </c:pt>
                <c:pt idx="1758">
                  <c:v>3164.93743473892</c:v>
                </c:pt>
                <c:pt idx="1759">
                  <c:v>3158.21437680994</c:v>
                </c:pt>
                <c:pt idx="1760">
                  <c:v>3188.4180989308</c:v>
                </c:pt>
                <c:pt idx="1761">
                  <c:v>3272.54907708088</c:v>
                </c:pt>
                <c:pt idx="1762">
                  <c:v>3319.32325217194</c:v>
                </c:pt>
                <c:pt idx="1763">
                  <c:v>3411.84967897649</c:v>
                </c:pt>
                <c:pt idx="1764">
                  <c:v>3553.1521832273</c:v>
                </c:pt>
                <c:pt idx="1765">
                  <c:v>3429.79969251901</c:v>
                </c:pt>
                <c:pt idx="1766">
                  <c:v>3419.03859898058</c:v>
                </c:pt>
                <c:pt idx="1767">
                  <c:v>3343.58481504395</c:v>
                </c:pt>
                <c:pt idx="1768">
                  <c:v>3389.79075556068</c:v>
                </c:pt>
                <c:pt idx="1769">
                  <c:v>3450.61886491077</c:v>
                </c:pt>
                <c:pt idx="1770">
                  <c:v>3499.60484258311</c:v>
                </c:pt>
                <c:pt idx="1771">
                  <c:v>3578.0156654478</c:v>
                </c:pt>
                <c:pt idx="1772">
                  <c:v>3628.48701468474</c:v>
                </c:pt>
                <c:pt idx="1773">
                  <c:v>3477.22910390098</c:v>
                </c:pt>
                <c:pt idx="1774">
                  <c:v>3410.96880418826</c:v>
                </c:pt>
                <c:pt idx="1775">
                  <c:v>3225.97559472681</c:v>
                </c:pt>
                <c:pt idx="1776">
                  <c:v>3270.10369672483</c:v>
                </c:pt>
                <c:pt idx="1777">
                  <c:v>3440.51254288382</c:v>
                </c:pt>
                <c:pt idx="1778">
                  <c:v>3482.21352396913</c:v>
                </c:pt>
                <c:pt idx="1779">
                  <c:v>3587.18408361639</c:v>
                </c:pt>
                <c:pt idx="1780">
                  <c:v>3519.04997106509</c:v>
                </c:pt>
                <c:pt idx="1781">
                  <c:v>3562.05274838664</c:v>
                </c:pt>
                <c:pt idx="1782">
                  <c:v>3686.46541405693</c:v>
                </c:pt>
                <c:pt idx="1783">
                  <c:v>3565.30805322773</c:v>
                </c:pt>
                <c:pt idx="1784">
                  <c:v>3666.605047862</c:v>
                </c:pt>
                <c:pt idx="1785">
                  <c:v>3652.75085495792</c:v>
                </c:pt>
                <c:pt idx="1786">
                  <c:v>3810.86201323637</c:v>
                </c:pt>
                <c:pt idx="1787">
                  <c:v>3902.59279313045</c:v>
                </c:pt>
                <c:pt idx="1788">
                  <c:v>4011.6624805446</c:v>
                </c:pt>
                <c:pt idx="1789">
                  <c:v>3999.61359608023</c:v>
                </c:pt>
                <c:pt idx="1790">
                  <c:v>3244.02492946942</c:v>
                </c:pt>
                <c:pt idx="1791">
                  <c:v>3400.79020917063</c:v>
                </c:pt>
                <c:pt idx="1792">
                  <c:v>3594.8202365695</c:v>
                </c:pt>
                <c:pt idx="1793">
                  <c:v>3801.85687859052</c:v>
                </c:pt>
                <c:pt idx="1794">
                  <c:v>3908.16732930402</c:v>
                </c:pt>
                <c:pt idx="1795">
                  <c:v>4119.47436572304</c:v>
                </c:pt>
                <c:pt idx="1796">
                  <c:v>4081.97553013422</c:v>
                </c:pt>
                <c:pt idx="1797">
                  <c:v>4144.76248822911</c:v>
                </c:pt>
                <c:pt idx="1798">
                  <c:v>4305.35372050195</c:v>
                </c:pt>
                <c:pt idx="1799">
                  <c:v>4478.6378624738</c:v>
                </c:pt>
                <c:pt idx="1800">
                  <c:v>4578.46734597061</c:v>
                </c:pt>
                <c:pt idx="1801">
                  <c:v>4661.1845676596</c:v>
                </c:pt>
                <c:pt idx="1802">
                  <c:v>4660.67058433028</c:v>
                </c:pt>
                <c:pt idx="1803">
                  <c:v>4895.35363782321</c:v>
                </c:pt>
                <c:pt idx="1804">
                  <c:v>4887.69940305541</c:v>
                </c:pt>
                <c:pt idx="1805">
                  <c:v>4924.78551806063</c:v>
                </c:pt>
                <c:pt idx="1806">
                  <c:v>5046.01102610071</c:v>
                </c:pt>
                <c:pt idx="1807">
                  <c:v>5140.0349922688</c:v>
                </c:pt>
                <c:pt idx="1808">
                  <c:v>5116.14279230311</c:v>
                </c:pt>
                <c:pt idx="1809">
                  <c:v>5091.2949438388</c:v>
                </c:pt>
                <c:pt idx="1810">
                  <c:v>5301.1449242784</c:v>
                </c:pt>
                <c:pt idx="1811">
                  <c:v>5293.27023299689</c:v>
                </c:pt>
                <c:pt idx="1812">
                  <c:v>5135.74075355151</c:v>
                </c:pt>
                <c:pt idx="1813">
                  <c:v>4935.88749443847</c:v>
                </c:pt>
                <c:pt idx="1814">
                  <c:v>4821.75595891899</c:v>
                </c:pt>
                <c:pt idx="1815">
                  <c:v>4795.02140349834</c:v>
                </c:pt>
                <c:pt idx="1816">
                  <c:v>4363.717628842</c:v>
                </c:pt>
                <c:pt idx="1817">
                  <c:v>4153.92804942555</c:v>
                </c:pt>
                <c:pt idx="1818">
                  <c:v>4168.03917335694</c:v>
                </c:pt>
                <c:pt idx="1819">
                  <c:v>4432.61699704768</c:v>
                </c:pt>
                <c:pt idx="1820">
                  <c:v>4095.46561618317</c:v>
                </c:pt>
                <c:pt idx="1821">
                  <c:v>3947.0668936358</c:v>
                </c:pt>
                <c:pt idx="1822">
                  <c:v>4154.05560972122</c:v>
                </c:pt>
                <c:pt idx="1823">
                  <c:v>4161.41548087141</c:v>
                </c:pt>
                <c:pt idx="1824">
                  <c:v>4179.34849693653</c:v>
                </c:pt>
                <c:pt idx="1825">
                  <c:v>4281.05170485623</c:v>
                </c:pt>
                <c:pt idx="1826">
                  <c:v>4150.69926492475</c:v>
                </c:pt>
                <c:pt idx="1827">
                  <c:v>4288.92749633104</c:v>
                </c:pt>
                <c:pt idx="1828">
                  <c:v>4303.79830003584</c:v>
                </c:pt>
                <c:pt idx="1829">
                  <c:v>4496.053580519</c:v>
                </c:pt>
                <c:pt idx="1830">
                  <c:v>4655.51765187559</c:v>
                </c:pt>
                <c:pt idx="1831">
                  <c:v>4583.12686636226</c:v>
                </c:pt>
                <c:pt idx="1832">
                  <c:v>4522.26295109637</c:v>
                </c:pt>
                <c:pt idx="1833">
                  <c:v>4380.66279756623</c:v>
                </c:pt>
                <c:pt idx="1834">
                  <c:v>4585.5344344642</c:v>
                </c:pt>
                <c:pt idx="1835">
                  <c:v>4821.64143292333</c:v>
                </c:pt>
                <c:pt idx="1836">
                  <c:v>4929.158705891</c:v>
                </c:pt>
                <c:pt idx="1837">
                  <c:v>5098.57734760703</c:v>
                </c:pt>
                <c:pt idx="1838">
                  <c:v>5226.14673473259</c:v>
                </c:pt>
                <c:pt idx="1839">
                  <c:v>5147.40236448646</c:v>
                </c:pt>
                <c:pt idx="1840">
                  <c:v>5262.22928248251</c:v>
                </c:pt>
                <c:pt idx="1841">
                  <c:v>5441.2359277858</c:v>
                </c:pt>
                <c:pt idx="1842">
                  <c:v>5558.23461864946</c:v>
                </c:pt>
                <c:pt idx="1843">
                  <c:v>5493.75491315011</c:v>
                </c:pt>
                <c:pt idx="1844">
                  <c:v>5628.17785539691</c:v>
                </c:pt>
                <c:pt idx="1845">
                  <c:v>5792.77830612269</c:v>
                </c:pt>
                <c:pt idx="1846">
                  <c:v>5933.59995982161</c:v>
                </c:pt>
                <c:pt idx="1847">
                  <c:v>6012.50840767958</c:v>
                </c:pt>
                <c:pt idx="1848">
                  <c:v>5980.04589949186</c:v>
                </c:pt>
                <c:pt idx="1849">
                  <c:v>6037.88</c:v>
                </c:pt>
              </c:numCache>
            </c:numRef>
          </c:yVal>
          <c:smooth val="0"/>
        </c:ser>
        <c:dLbls>
          <c:showLegendKey val="0"/>
          <c:showVal val="0"/>
          <c:showCatName val="0"/>
          <c:showSerName val="0"/>
          <c:showPercent val="0"/>
          <c:showBubbleSize val="0"/>
        </c:dLbls>
        <c:axId val="254257922"/>
        <c:axId val="353175262"/>
      </c:scatterChart>
      <c:scatterChart>
        <c:scatterStyle val="line"/>
        <c:varyColors val="0"/>
        <c:ser>
          <c:idx val="2"/>
          <c:order val="1"/>
          <c:tx>
            <c:strRef>
              <c:f>"Real Earnings"</c:f>
              <c:strCache>
                <c:ptCount val="1"/>
                <c:pt idx="0">
                  <c:v>Real Earnings</c:v>
                </c:pt>
              </c:strCache>
            </c:strRef>
          </c:tx>
          <c:spPr>
            <a:ln w="25400" cap="rnd" cmpd="sng" algn="ctr">
              <a:solidFill>
                <a:srgbClr val="00FF00"/>
              </a:solidFill>
              <a:prstDash val="sysDash"/>
              <a:round/>
            </a:ln>
          </c:spPr>
          <c:marker>
            <c:symbol val="none"/>
          </c:marker>
          <c:dLbls>
            <c:delete val="1"/>
          </c:dLbls>
          <c:xVal>
            <c:numRef>
              <c:f>Data!$F$9:$F$1882</c:f>
              <c:numCache>
                <c:formatCode>0.00</c:formatCode>
                <c:ptCount val="1874"/>
                <c:pt idx="0">
                  <c:v>1871.04166666667</c:v>
                </c:pt>
                <c:pt idx="1">
                  <c:v>1871.125</c:v>
                </c:pt>
                <c:pt idx="2">
                  <c:v>1871.20833333333</c:v>
                </c:pt>
                <c:pt idx="3">
                  <c:v>1871.29166666667</c:v>
                </c:pt>
                <c:pt idx="4">
                  <c:v>1871.375</c:v>
                </c:pt>
                <c:pt idx="5">
                  <c:v>1871.45833333333</c:v>
                </c:pt>
                <c:pt idx="6">
                  <c:v>1871.54166666667</c:v>
                </c:pt>
                <c:pt idx="7">
                  <c:v>1871.625</c:v>
                </c:pt>
                <c:pt idx="8">
                  <c:v>1871.70833333333</c:v>
                </c:pt>
                <c:pt idx="9">
                  <c:v>1871.79166666667</c:v>
                </c:pt>
                <c:pt idx="10">
                  <c:v>1871.875</c:v>
                </c:pt>
                <c:pt idx="11">
                  <c:v>1871.95833333333</c:v>
                </c:pt>
                <c:pt idx="12">
                  <c:v>1872.04166666667</c:v>
                </c:pt>
                <c:pt idx="13">
                  <c:v>1872.125</c:v>
                </c:pt>
                <c:pt idx="14">
                  <c:v>1872.20833333333</c:v>
                </c:pt>
                <c:pt idx="15">
                  <c:v>1872.29166666667</c:v>
                </c:pt>
                <c:pt idx="16">
                  <c:v>1872.375</c:v>
                </c:pt>
                <c:pt idx="17">
                  <c:v>1872.45833333333</c:v>
                </c:pt>
                <c:pt idx="18">
                  <c:v>1872.54166666667</c:v>
                </c:pt>
                <c:pt idx="19">
                  <c:v>1872.625</c:v>
                </c:pt>
                <c:pt idx="20">
                  <c:v>1872.70833333333</c:v>
                </c:pt>
                <c:pt idx="21">
                  <c:v>1872.79166666667</c:v>
                </c:pt>
                <c:pt idx="22">
                  <c:v>1872.875</c:v>
                </c:pt>
                <c:pt idx="23">
                  <c:v>1872.95833333333</c:v>
                </c:pt>
                <c:pt idx="24">
                  <c:v>1873.04166666666</c:v>
                </c:pt>
                <c:pt idx="25">
                  <c:v>1873.125</c:v>
                </c:pt>
                <c:pt idx="26">
                  <c:v>1873.20833333333</c:v>
                </c:pt>
                <c:pt idx="27">
                  <c:v>1873.29166666666</c:v>
                </c:pt>
                <c:pt idx="28">
                  <c:v>1873.375</c:v>
                </c:pt>
                <c:pt idx="29">
                  <c:v>1873.45833333333</c:v>
                </c:pt>
                <c:pt idx="30">
                  <c:v>1873.54166666666</c:v>
                </c:pt>
                <c:pt idx="31">
                  <c:v>1873.625</c:v>
                </c:pt>
                <c:pt idx="32">
                  <c:v>1873.70833333333</c:v>
                </c:pt>
                <c:pt idx="33">
                  <c:v>1873.79166666666</c:v>
                </c:pt>
                <c:pt idx="34">
                  <c:v>1873.875</c:v>
                </c:pt>
                <c:pt idx="35">
                  <c:v>1873.95833333333</c:v>
                </c:pt>
                <c:pt idx="36">
                  <c:v>1874.04166666666</c:v>
                </c:pt>
                <c:pt idx="37">
                  <c:v>1874.125</c:v>
                </c:pt>
                <c:pt idx="38">
                  <c:v>1874.20833333333</c:v>
                </c:pt>
                <c:pt idx="39">
                  <c:v>1874.29166666666</c:v>
                </c:pt>
                <c:pt idx="40">
                  <c:v>1874.375</c:v>
                </c:pt>
                <c:pt idx="41">
                  <c:v>1874.45833333333</c:v>
                </c:pt>
                <c:pt idx="42">
                  <c:v>1874.54166666666</c:v>
                </c:pt>
                <c:pt idx="43">
                  <c:v>1874.625</c:v>
                </c:pt>
                <c:pt idx="44">
                  <c:v>1874.70833333333</c:v>
                </c:pt>
                <c:pt idx="45">
                  <c:v>1874.79166666666</c:v>
                </c:pt>
                <c:pt idx="46">
                  <c:v>1874.875</c:v>
                </c:pt>
                <c:pt idx="47">
                  <c:v>1874.95833333333</c:v>
                </c:pt>
                <c:pt idx="48">
                  <c:v>1875.04166666666</c:v>
                </c:pt>
                <c:pt idx="49">
                  <c:v>1875.125</c:v>
                </c:pt>
                <c:pt idx="50">
                  <c:v>1875.20833333333</c:v>
                </c:pt>
                <c:pt idx="51">
                  <c:v>1875.29166666666</c:v>
                </c:pt>
                <c:pt idx="52">
                  <c:v>1875.375</c:v>
                </c:pt>
                <c:pt idx="53">
                  <c:v>1875.45833333333</c:v>
                </c:pt>
                <c:pt idx="54">
                  <c:v>1875.54166666666</c:v>
                </c:pt>
                <c:pt idx="55">
                  <c:v>1875.625</c:v>
                </c:pt>
                <c:pt idx="56">
                  <c:v>1875.70833333333</c:v>
                </c:pt>
                <c:pt idx="57">
                  <c:v>1875.79166666666</c:v>
                </c:pt>
                <c:pt idx="58">
                  <c:v>1875.875</c:v>
                </c:pt>
                <c:pt idx="59">
                  <c:v>1875.95833333333</c:v>
                </c:pt>
                <c:pt idx="60">
                  <c:v>1876.04166666666</c:v>
                </c:pt>
                <c:pt idx="61">
                  <c:v>1876.125</c:v>
                </c:pt>
                <c:pt idx="62">
                  <c:v>1876.20833333333</c:v>
                </c:pt>
                <c:pt idx="63">
                  <c:v>1876.29166666666</c:v>
                </c:pt>
                <c:pt idx="64">
                  <c:v>1876.375</c:v>
                </c:pt>
                <c:pt idx="65">
                  <c:v>1876.45833333333</c:v>
                </c:pt>
                <c:pt idx="66">
                  <c:v>1876.54166666666</c:v>
                </c:pt>
                <c:pt idx="67">
                  <c:v>1876.62499999999</c:v>
                </c:pt>
                <c:pt idx="68">
                  <c:v>1876.70833333333</c:v>
                </c:pt>
                <c:pt idx="69">
                  <c:v>1876.79166666666</c:v>
                </c:pt>
                <c:pt idx="70">
                  <c:v>1876.87499999999</c:v>
                </c:pt>
                <c:pt idx="71">
                  <c:v>1876.95833333333</c:v>
                </c:pt>
                <c:pt idx="72">
                  <c:v>1877.04166666666</c:v>
                </c:pt>
                <c:pt idx="73">
                  <c:v>1877.12499999999</c:v>
                </c:pt>
                <c:pt idx="74">
                  <c:v>1877.20833333333</c:v>
                </c:pt>
                <c:pt idx="75">
                  <c:v>1877.29166666666</c:v>
                </c:pt>
                <c:pt idx="76">
                  <c:v>1877.37499999999</c:v>
                </c:pt>
                <c:pt idx="77">
                  <c:v>1877.45833333333</c:v>
                </c:pt>
                <c:pt idx="78">
                  <c:v>1877.54166666666</c:v>
                </c:pt>
                <c:pt idx="79">
                  <c:v>1877.62499999999</c:v>
                </c:pt>
                <c:pt idx="80">
                  <c:v>1877.70833333333</c:v>
                </c:pt>
                <c:pt idx="81">
                  <c:v>1877.79166666666</c:v>
                </c:pt>
                <c:pt idx="82">
                  <c:v>1877.87499999999</c:v>
                </c:pt>
                <c:pt idx="83">
                  <c:v>1877.95833333333</c:v>
                </c:pt>
                <c:pt idx="84">
                  <c:v>1878.04166666666</c:v>
                </c:pt>
                <c:pt idx="85">
                  <c:v>1878.12499999999</c:v>
                </c:pt>
                <c:pt idx="86">
                  <c:v>1878.20833333333</c:v>
                </c:pt>
                <c:pt idx="87">
                  <c:v>1878.29166666666</c:v>
                </c:pt>
                <c:pt idx="88">
                  <c:v>1878.37499999999</c:v>
                </c:pt>
                <c:pt idx="89">
                  <c:v>1878.45833333333</c:v>
                </c:pt>
                <c:pt idx="90">
                  <c:v>1878.54166666666</c:v>
                </c:pt>
                <c:pt idx="91">
                  <c:v>1878.62499999999</c:v>
                </c:pt>
                <c:pt idx="92">
                  <c:v>1878.70833333333</c:v>
                </c:pt>
                <c:pt idx="93">
                  <c:v>1878.79166666666</c:v>
                </c:pt>
                <c:pt idx="94">
                  <c:v>1878.87499999999</c:v>
                </c:pt>
                <c:pt idx="95">
                  <c:v>1878.95833333333</c:v>
                </c:pt>
                <c:pt idx="96">
                  <c:v>1879.04166666666</c:v>
                </c:pt>
                <c:pt idx="97">
                  <c:v>1879.12499999999</c:v>
                </c:pt>
                <c:pt idx="98">
                  <c:v>1879.20833333333</c:v>
                </c:pt>
                <c:pt idx="99">
                  <c:v>1879.29166666666</c:v>
                </c:pt>
                <c:pt idx="100">
                  <c:v>1879.37499999999</c:v>
                </c:pt>
                <c:pt idx="101">
                  <c:v>1879.45833333333</c:v>
                </c:pt>
                <c:pt idx="102">
                  <c:v>1879.54166666666</c:v>
                </c:pt>
                <c:pt idx="103">
                  <c:v>1879.62499999999</c:v>
                </c:pt>
                <c:pt idx="104">
                  <c:v>1879.70833333333</c:v>
                </c:pt>
                <c:pt idx="105">
                  <c:v>1879.79166666666</c:v>
                </c:pt>
                <c:pt idx="106">
                  <c:v>1879.87499999999</c:v>
                </c:pt>
                <c:pt idx="107">
                  <c:v>1879.95833333333</c:v>
                </c:pt>
                <c:pt idx="108">
                  <c:v>1880.04166666666</c:v>
                </c:pt>
                <c:pt idx="109">
                  <c:v>1880.12499999999</c:v>
                </c:pt>
                <c:pt idx="110">
                  <c:v>1880.20833333333</c:v>
                </c:pt>
                <c:pt idx="111">
                  <c:v>1880.29166666666</c:v>
                </c:pt>
                <c:pt idx="112">
                  <c:v>1880.37499999999</c:v>
                </c:pt>
                <c:pt idx="113">
                  <c:v>1880.45833333332</c:v>
                </c:pt>
                <c:pt idx="114">
                  <c:v>1880.54166666666</c:v>
                </c:pt>
                <c:pt idx="115">
                  <c:v>1880.62499999999</c:v>
                </c:pt>
                <c:pt idx="116">
                  <c:v>1880.70833333332</c:v>
                </c:pt>
                <c:pt idx="117">
                  <c:v>1880.79166666666</c:v>
                </c:pt>
                <c:pt idx="118">
                  <c:v>1880.87499999999</c:v>
                </c:pt>
                <c:pt idx="119">
                  <c:v>1880.95833333332</c:v>
                </c:pt>
                <c:pt idx="120">
                  <c:v>1881.04166666666</c:v>
                </c:pt>
                <c:pt idx="121">
                  <c:v>1881.12499999999</c:v>
                </c:pt>
                <c:pt idx="122">
                  <c:v>1881.20833333332</c:v>
                </c:pt>
                <c:pt idx="123">
                  <c:v>1881.29166666666</c:v>
                </c:pt>
                <c:pt idx="124">
                  <c:v>1881.37499999999</c:v>
                </c:pt>
                <c:pt idx="125">
                  <c:v>1881.45833333332</c:v>
                </c:pt>
                <c:pt idx="126">
                  <c:v>1881.54166666666</c:v>
                </c:pt>
                <c:pt idx="127">
                  <c:v>1881.62499999999</c:v>
                </c:pt>
                <c:pt idx="128">
                  <c:v>1881.70833333332</c:v>
                </c:pt>
                <c:pt idx="129">
                  <c:v>1881.79166666666</c:v>
                </c:pt>
                <c:pt idx="130">
                  <c:v>1881.87499999999</c:v>
                </c:pt>
                <c:pt idx="131">
                  <c:v>1881.95833333332</c:v>
                </c:pt>
                <c:pt idx="132">
                  <c:v>1882.04166666666</c:v>
                </c:pt>
                <c:pt idx="133">
                  <c:v>1882.12499999999</c:v>
                </c:pt>
                <c:pt idx="134">
                  <c:v>1882.20833333332</c:v>
                </c:pt>
                <c:pt idx="135">
                  <c:v>1882.29166666666</c:v>
                </c:pt>
                <c:pt idx="136">
                  <c:v>1882.37499999999</c:v>
                </c:pt>
                <c:pt idx="137">
                  <c:v>1882.45833333332</c:v>
                </c:pt>
                <c:pt idx="138">
                  <c:v>1882.54166666666</c:v>
                </c:pt>
                <c:pt idx="139">
                  <c:v>1882.62499999999</c:v>
                </c:pt>
                <c:pt idx="140">
                  <c:v>1882.70833333332</c:v>
                </c:pt>
                <c:pt idx="141">
                  <c:v>1882.79166666666</c:v>
                </c:pt>
                <c:pt idx="142">
                  <c:v>1882.87499999999</c:v>
                </c:pt>
                <c:pt idx="143">
                  <c:v>1882.95833333332</c:v>
                </c:pt>
                <c:pt idx="144">
                  <c:v>1883.04166666666</c:v>
                </c:pt>
                <c:pt idx="145">
                  <c:v>1883.12499999999</c:v>
                </c:pt>
                <c:pt idx="146">
                  <c:v>1883.20833333332</c:v>
                </c:pt>
                <c:pt idx="147">
                  <c:v>1883.29166666666</c:v>
                </c:pt>
                <c:pt idx="148">
                  <c:v>1883.37499999999</c:v>
                </c:pt>
                <c:pt idx="149">
                  <c:v>1883.45833333332</c:v>
                </c:pt>
                <c:pt idx="150">
                  <c:v>1883.54166666666</c:v>
                </c:pt>
                <c:pt idx="151">
                  <c:v>1883.62499999999</c:v>
                </c:pt>
                <c:pt idx="152">
                  <c:v>1883.70833333332</c:v>
                </c:pt>
                <c:pt idx="153">
                  <c:v>1883.79166666666</c:v>
                </c:pt>
                <c:pt idx="154">
                  <c:v>1883.87499999999</c:v>
                </c:pt>
                <c:pt idx="155">
                  <c:v>1883.95833333332</c:v>
                </c:pt>
                <c:pt idx="156">
                  <c:v>1884.04166666665</c:v>
                </c:pt>
                <c:pt idx="157">
                  <c:v>1884.12499999999</c:v>
                </c:pt>
                <c:pt idx="158">
                  <c:v>1884.20833333332</c:v>
                </c:pt>
                <c:pt idx="159">
                  <c:v>1884.29166666665</c:v>
                </c:pt>
                <c:pt idx="160">
                  <c:v>1884.37499999999</c:v>
                </c:pt>
                <c:pt idx="161">
                  <c:v>1884.45833333332</c:v>
                </c:pt>
                <c:pt idx="162">
                  <c:v>1884.54166666665</c:v>
                </c:pt>
                <c:pt idx="163">
                  <c:v>1884.62499999999</c:v>
                </c:pt>
                <c:pt idx="164">
                  <c:v>1884.70833333332</c:v>
                </c:pt>
                <c:pt idx="165">
                  <c:v>1884.79166666665</c:v>
                </c:pt>
                <c:pt idx="166">
                  <c:v>1884.87499999999</c:v>
                </c:pt>
                <c:pt idx="167">
                  <c:v>1884.95833333332</c:v>
                </c:pt>
                <c:pt idx="168">
                  <c:v>1885.04166666665</c:v>
                </c:pt>
                <c:pt idx="169">
                  <c:v>1885.12499999999</c:v>
                </c:pt>
                <c:pt idx="170">
                  <c:v>1885.20833333332</c:v>
                </c:pt>
                <c:pt idx="171">
                  <c:v>1885.29166666665</c:v>
                </c:pt>
                <c:pt idx="172">
                  <c:v>1885.37499999999</c:v>
                </c:pt>
                <c:pt idx="173">
                  <c:v>1885.45833333332</c:v>
                </c:pt>
                <c:pt idx="174">
                  <c:v>1885.54166666665</c:v>
                </c:pt>
                <c:pt idx="175">
                  <c:v>1885.62499999999</c:v>
                </c:pt>
                <c:pt idx="176">
                  <c:v>1885.70833333332</c:v>
                </c:pt>
                <c:pt idx="177">
                  <c:v>1885.79166666665</c:v>
                </c:pt>
                <c:pt idx="178">
                  <c:v>1885.87499999999</c:v>
                </c:pt>
                <c:pt idx="179">
                  <c:v>1885.95833333332</c:v>
                </c:pt>
                <c:pt idx="180">
                  <c:v>1886.04166666665</c:v>
                </c:pt>
                <c:pt idx="181">
                  <c:v>1886.12499999999</c:v>
                </c:pt>
                <c:pt idx="182">
                  <c:v>1886.20833333332</c:v>
                </c:pt>
                <c:pt idx="183">
                  <c:v>1886.29166666665</c:v>
                </c:pt>
                <c:pt idx="184">
                  <c:v>1886.37499999999</c:v>
                </c:pt>
                <c:pt idx="185">
                  <c:v>1886.45833333332</c:v>
                </c:pt>
                <c:pt idx="186">
                  <c:v>1886.54166666665</c:v>
                </c:pt>
                <c:pt idx="187">
                  <c:v>1886.62499999999</c:v>
                </c:pt>
                <c:pt idx="188">
                  <c:v>1886.70833333332</c:v>
                </c:pt>
                <c:pt idx="189">
                  <c:v>1886.79166666665</c:v>
                </c:pt>
                <c:pt idx="190">
                  <c:v>1886.87499999999</c:v>
                </c:pt>
                <c:pt idx="191">
                  <c:v>1886.95833333332</c:v>
                </c:pt>
                <c:pt idx="192">
                  <c:v>1887.04166666665</c:v>
                </c:pt>
                <c:pt idx="193">
                  <c:v>1887.12499999999</c:v>
                </c:pt>
                <c:pt idx="194">
                  <c:v>1887.20833333332</c:v>
                </c:pt>
                <c:pt idx="195">
                  <c:v>1887.29166666665</c:v>
                </c:pt>
                <c:pt idx="196">
                  <c:v>1887.37499999999</c:v>
                </c:pt>
                <c:pt idx="197">
                  <c:v>1887.45833333332</c:v>
                </c:pt>
                <c:pt idx="198">
                  <c:v>1887.54166666665</c:v>
                </c:pt>
                <c:pt idx="199">
                  <c:v>1887.62499999998</c:v>
                </c:pt>
                <c:pt idx="200">
                  <c:v>1887.70833333332</c:v>
                </c:pt>
                <c:pt idx="201">
                  <c:v>1887.79166666665</c:v>
                </c:pt>
                <c:pt idx="202">
                  <c:v>1887.87499999998</c:v>
                </c:pt>
                <c:pt idx="203">
                  <c:v>1887.95833333332</c:v>
                </c:pt>
                <c:pt idx="204">
                  <c:v>1888.04166666665</c:v>
                </c:pt>
                <c:pt idx="205">
                  <c:v>1888.12499999998</c:v>
                </c:pt>
                <c:pt idx="206">
                  <c:v>1888.20833333332</c:v>
                </c:pt>
                <c:pt idx="207">
                  <c:v>1888.29166666665</c:v>
                </c:pt>
                <c:pt idx="208">
                  <c:v>1888.37499999998</c:v>
                </c:pt>
                <c:pt idx="209">
                  <c:v>1888.45833333332</c:v>
                </c:pt>
                <c:pt idx="210">
                  <c:v>1888.54166666665</c:v>
                </c:pt>
                <c:pt idx="211">
                  <c:v>1888.62499999998</c:v>
                </c:pt>
                <c:pt idx="212">
                  <c:v>1888.70833333332</c:v>
                </c:pt>
                <c:pt idx="213">
                  <c:v>1888.79166666665</c:v>
                </c:pt>
                <c:pt idx="214">
                  <c:v>1888.87499999998</c:v>
                </c:pt>
                <c:pt idx="215">
                  <c:v>1888.95833333332</c:v>
                </c:pt>
                <c:pt idx="216">
                  <c:v>1889.04166666665</c:v>
                </c:pt>
                <c:pt idx="217">
                  <c:v>1889.12499999998</c:v>
                </c:pt>
                <c:pt idx="218">
                  <c:v>1889.20833333332</c:v>
                </c:pt>
                <c:pt idx="219">
                  <c:v>1889.29166666665</c:v>
                </c:pt>
                <c:pt idx="220">
                  <c:v>1889.37499999998</c:v>
                </c:pt>
                <c:pt idx="221">
                  <c:v>1889.45833333332</c:v>
                </c:pt>
                <c:pt idx="222">
                  <c:v>1889.54166666665</c:v>
                </c:pt>
                <c:pt idx="223">
                  <c:v>1889.62499999998</c:v>
                </c:pt>
                <c:pt idx="224">
                  <c:v>1889.70833333332</c:v>
                </c:pt>
                <c:pt idx="225">
                  <c:v>1889.79166666665</c:v>
                </c:pt>
                <c:pt idx="226">
                  <c:v>1889.87499999998</c:v>
                </c:pt>
                <c:pt idx="227">
                  <c:v>1889.95833333332</c:v>
                </c:pt>
                <c:pt idx="228">
                  <c:v>1890.04166666665</c:v>
                </c:pt>
                <c:pt idx="229">
                  <c:v>1890.12499999998</c:v>
                </c:pt>
                <c:pt idx="230">
                  <c:v>1890.20833333332</c:v>
                </c:pt>
                <c:pt idx="231">
                  <c:v>1890.29166666665</c:v>
                </c:pt>
                <c:pt idx="232">
                  <c:v>1890.37499999998</c:v>
                </c:pt>
                <c:pt idx="233">
                  <c:v>1890.45833333332</c:v>
                </c:pt>
                <c:pt idx="234">
                  <c:v>1890.54166666665</c:v>
                </c:pt>
                <c:pt idx="235">
                  <c:v>1890.62499999998</c:v>
                </c:pt>
                <c:pt idx="236">
                  <c:v>1890.70833333332</c:v>
                </c:pt>
                <c:pt idx="237">
                  <c:v>1890.79166666665</c:v>
                </c:pt>
                <c:pt idx="238">
                  <c:v>1890.87499999998</c:v>
                </c:pt>
                <c:pt idx="239">
                  <c:v>1890.95833333332</c:v>
                </c:pt>
                <c:pt idx="240">
                  <c:v>1891.04166666665</c:v>
                </c:pt>
                <c:pt idx="241">
                  <c:v>1891.12499999998</c:v>
                </c:pt>
                <c:pt idx="242">
                  <c:v>1891.20833333332</c:v>
                </c:pt>
                <c:pt idx="243">
                  <c:v>1891.29166666665</c:v>
                </c:pt>
                <c:pt idx="244">
                  <c:v>1891.37499999998</c:v>
                </c:pt>
                <c:pt idx="245">
                  <c:v>1891.45833333331</c:v>
                </c:pt>
                <c:pt idx="246">
                  <c:v>1891.54166666665</c:v>
                </c:pt>
                <c:pt idx="247">
                  <c:v>1891.62499999998</c:v>
                </c:pt>
                <c:pt idx="248">
                  <c:v>1891.70833333331</c:v>
                </c:pt>
                <c:pt idx="249">
                  <c:v>1891.79166666665</c:v>
                </c:pt>
                <c:pt idx="250">
                  <c:v>1891.87499999998</c:v>
                </c:pt>
                <c:pt idx="251">
                  <c:v>1891.95833333331</c:v>
                </c:pt>
                <c:pt idx="252">
                  <c:v>1892.04166666665</c:v>
                </c:pt>
                <c:pt idx="253">
                  <c:v>1892.12499999998</c:v>
                </c:pt>
                <c:pt idx="254">
                  <c:v>1892.20833333331</c:v>
                </c:pt>
                <c:pt idx="255">
                  <c:v>1892.29166666665</c:v>
                </c:pt>
                <c:pt idx="256">
                  <c:v>1892.37499999998</c:v>
                </c:pt>
                <c:pt idx="257">
                  <c:v>1892.45833333331</c:v>
                </c:pt>
                <c:pt idx="258">
                  <c:v>1892.54166666665</c:v>
                </c:pt>
                <c:pt idx="259">
                  <c:v>1892.62499999998</c:v>
                </c:pt>
                <c:pt idx="260">
                  <c:v>1892.70833333331</c:v>
                </c:pt>
                <c:pt idx="261">
                  <c:v>1892.79166666665</c:v>
                </c:pt>
                <c:pt idx="262">
                  <c:v>1892.87499999998</c:v>
                </c:pt>
                <c:pt idx="263">
                  <c:v>1892.95833333331</c:v>
                </c:pt>
                <c:pt idx="264">
                  <c:v>1893.04166666665</c:v>
                </c:pt>
                <c:pt idx="265">
                  <c:v>1893.12499999998</c:v>
                </c:pt>
                <c:pt idx="266">
                  <c:v>1893.20833333331</c:v>
                </c:pt>
                <c:pt idx="267">
                  <c:v>1893.29166666665</c:v>
                </c:pt>
                <c:pt idx="268">
                  <c:v>1893.37499999998</c:v>
                </c:pt>
                <c:pt idx="269">
                  <c:v>1893.45833333331</c:v>
                </c:pt>
                <c:pt idx="270">
                  <c:v>1893.54166666665</c:v>
                </c:pt>
                <c:pt idx="271">
                  <c:v>1893.62499999998</c:v>
                </c:pt>
                <c:pt idx="272">
                  <c:v>1893.70833333331</c:v>
                </c:pt>
                <c:pt idx="273">
                  <c:v>1893.79166666665</c:v>
                </c:pt>
                <c:pt idx="274">
                  <c:v>1893.87499999998</c:v>
                </c:pt>
                <c:pt idx="275">
                  <c:v>1893.95833333331</c:v>
                </c:pt>
                <c:pt idx="276">
                  <c:v>1894.04166666665</c:v>
                </c:pt>
                <c:pt idx="277">
                  <c:v>1894.12499999998</c:v>
                </c:pt>
                <c:pt idx="278">
                  <c:v>1894.20833333331</c:v>
                </c:pt>
                <c:pt idx="279">
                  <c:v>1894.29166666665</c:v>
                </c:pt>
                <c:pt idx="280">
                  <c:v>1894.37499999998</c:v>
                </c:pt>
                <c:pt idx="281">
                  <c:v>1894.45833333331</c:v>
                </c:pt>
                <c:pt idx="282">
                  <c:v>1894.54166666665</c:v>
                </c:pt>
                <c:pt idx="283">
                  <c:v>1894.62499999998</c:v>
                </c:pt>
                <c:pt idx="284">
                  <c:v>1894.70833333331</c:v>
                </c:pt>
                <c:pt idx="285">
                  <c:v>1894.79166666665</c:v>
                </c:pt>
                <c:pt idx="286">
                  <c:v>1894.87499999998</c:v>
                </c:pt>
                <c:pt idx="287">
                  <c:v>1894.95833333331</c:v>
                </c:pt>
                <c:pt idx="288">
                  <c:v>1895.04166666664</c:v>
                </c:pt>
                <c:pt idx="289">
                  <c:v>1895.12499999998</c:v>
                </c:pt>
                <c:pt idx="290">
                  <c:v>1895.20833333331</c:v>
                </c:pt>
                <c:pt idx="291">
                  <c:v>1895.29166666664</c:v>
                </c:pt>
                <c:pt idx="292">
                  <c:v>1895.37499999998</c:v>
                </c:pt>
                <c:pt idx="293">
                  <c:v>1895.45833333331</c:v>
                </c:pt>
                <c:pt idx="294">
                  <c:v>1895.54166666664</c:v>
                </c:pt>
                <c:pt idx="295">
                  <c:v>1895.62499999998</c:v>
                </c:pt>
                <c:pt idx="296">
                  <c:v>1895.70833333331</c:v>
                </c:pt>
                <c:pt idx="297">
                  <c:v>1895.79166666664</c:v>
                </c:pt>
                <c:pt idx="298">
                  <c:v>1895.87499999998</c:v>
                </c:pt>
                <c:pt idx="299">
                  <c:v>1895.95833333331</c:v>
                </c:pt>
                <c:pt idx="300">
                  <c:v>1896.04166666664</c:v>
                </c:pt>
                <c:pt idx="301">
                  <c:v>1896.12499999998</c:v>
                </c:pt>
                <c:pt idx="302">
                  <c:v>1896.20833333331</c:v>
                </c:pt>
                <c:pt idx="303">
                  <c:v>1896.29166666664</c:v>
                </c:pt>
                <c:pt idx="304">
                  <c:v>1896.37499999998</c:v>
                </c:pt>
                <c:pt idx="305">
                  <c:v>1896.45833333331</c:v>
                </c:pt>
                <c:pt idx="306">
                  <c:v>1896.54166666664</c:v>
                </c:pt>
                <c:pt idx="307">
                  <c:v>1896.62499999998</c:v>
                </c:pt>
                <c:pt idx="308">
                  <c:v>1896.70833333331</c:v>
                </c:pt>
                <c:pt idx="309">
                  <c:v>1896.79166666664</c:v>
                </c:pt>
                <c:pt idx="310">
                  <c:v>1896.87499999998</c:v>
                </c:pt>
                <c:pt idx="311">
                  <c:v>1896.95833333331</c:v>
                </c:pt>
                <c:pt idx="312">
                  <c:v>1897.04166666664</c:v>
                </c:pt>
                <c:pt idx="313">
                  <c:v>1897.12499999998</c:v>
                </c:pt>
                <c:pt idx="314">
                  <c:v>1897.20833333331</c:v>
                </c:pt>
                <c:pt idx="315">
                  <c:v>1897.29166666664</c:v>
                </c:pt>
                <c:pt idx="316">
                  <c:v>1897.37499999998</c:v>
                </c:pt>
                <c:pt idx="317">
                  <c:v>1897.45833333331</c:v>
                </c:pt>
                <c:pt idx="318">
                  <c:v>1897.54166666664</c:v>
                </c:pt>
                <c:pt idx="319">
                  <c:v>1897.62499999998</c:v>
                </c:pt>
                <c:pt idx="320">
                  <c:v>1897.70833333331</c:v>
                </c:pt>
                <c:pt idx="321">
                  <c:v>1897.79166666664</c:v>
                </c:pt>
                <c:pt idx="322">
                  <c:v>1897.87499999998</c:v>
                </c:pt>
                <c:pt idx="323">
                  <c:v>1897.95833333331</c:v>
                </c:pt>
                <c:pt idx="324">
                  <c:v>1898.04166666664</c:v>
                </c:pt>
                <c:pt idx="325">
                  <c:v>1898.12499999998</c:v>
                </c:pt>
                <c:pt idx="326">
                  <c:v>1898.20833333331</c:v>
                </c:pt>
                <c:pt idx="327">
                  <c:v>1898.29166666664</c:v>
                </c:pt>
                <c:pt idx="328">
                  <c:v>1898.37499999998</c:v>
                </c:pt>
                <c:pt idx="329">
                  <c:v>1898.45833333331</c:v>
                </c:pt>
                <c:pt idx="330">
                  <c:v>1898.54166666664</c:v>
                </c:pt>
                <c:pt idx="331">
                  <c:v>1898.62499999997</c:v>
                </c:pt>
                <c:pt idx="332">
                  <c:v>1898.70833333331</c:v>
                </c:pt>
                <c:pt idx="333">
                  <c:v>1898.79166666664</c:v>
                </c:pt>
                <c:pt idx="334">
                  <c:v>1898.87499999997</c:v>
                </c:pt>
                <c:pt idx="335">
                  <c:v>1898.95833333331</c:v>
                </c:pt>
                <c:pt idx="336">
                  <c:v>1899.04166666664</c:v>
                </c:pt>
                <c:pt idx="337">
                  <c:v>1899.12499999997</c:v>
                </c:pt>
                <c:pt idx="338">
                  <c:v>1899.20833333331</c:v>
                </c:pt>
                <c:pt idx="339">
                  <c:v>1899.29166666664</c:v>
                </c:pt>
                <c:pt idx="340">
                  <c:v>1899.37499999997</c:v>
                </c:pt>
                <c:pt idx="341">
                  <c:v>1899.45833333331</c:v>
                </c:pt>
                <c:pt idx="342">
                  <c:v>1899.54166666664</c:v>
                </c:pt>
                <c:pt idx="343">
                  <c:v>1899.62499999997</c:v>
                </c:pt>
                <c:pt idx="344">
                  <c:v>1899.70833333331</c:v>
                </c:pt>
                <c:pt idx="345">
                  <c:v>1899.79166666664</c:v>
                </c:pt>
                <c:pt idx="346">
                  <c:v>1899.87499999997</c:v>
                </c:pt>
                <c:pt idx="347">
                  <c:v>1899.95833333331</c:v>
                </c:pt>
                <c:pt idx="348">
                  <c:v>1900.04166666664</c:v>
                </c:pt>
                <c:pt idx="349">
                  <c:v>1900.12499999997</c:v>
                </c:pt>
                <c:pt idx="350">
                  <c:v>1900.20833333331</c:v>
                </c:pt>
                <c:pt idx="351">
                  <c:v>1900.29166666664</c:v>
                </c:pt>
                <c:pt idx="352">
                  <c:v>1900.37499999997</c:v>
                </c:pt>
                <c:pt idx="353">
                  <c:v>1900.45833333331</c:v>
                </c:pt>
                <c:pt idx="354">
                  <c:v>1900.54166666664</c:v>
                </c:pt>
                <c:pt idx="355">
                  <c:v>1900.62499999997</c:v>
                </c:pt>
                <c:pt idx="356">
                  <c:v>1900.70833333331</c:v>
                </c:pt>
                <c:pt idx="357">
                  <c:v>1900.79166666664</c:v>
                </c:pt>
                <c:pt idx="358">
                  <c:v>1900.87499999997</c:v>
                </c:pt>
                <c:pt idx="359">
                  <c:v>1900.95833333331</c:v>
                </c:pt>
                <c:pt idx="360">
                  <c:v>1901.04166666664</c:v>
                </c:pt>
                <c:pt idx="361">
                  <c:v>1901.12499999997</c:v>
                </c:pt>
                <c:pt idx="362">
                  <c:v>1901.20833333331</c:v>
                </c:pt>
                <c:pt idx="363">
                  <c:v>1901.29166666664</c:v>
                </c:pt>
                <c:pt idx="364">
                  <c:v>1901.37499999997</c:v>
                </c:pt>
                <c:pt idx="365">
                  <c:v>1901.45833333331</c:v>
                </c:pt>
                <c:pt idx="366">
                  <c:v>1901.54166666664</c:v>
                </c:pt>
                <c:pt idx="367">
                  <c:v>1901.62499999997</c:v>
                </c:pt>
                <c:pt idx="368">
                  <c:v>1901.70833333331</c:v>
                </c:pt>
                <c:pt idx="369">
                  <c:v>1901.79166666664</c:v>
                </c:pt>
                <c:pt idx="370">
                  <c:v>1901.87499999997</c:v>
                </c:pt>
                <c:pt idx="371">
                  <c:v>1901.95833333331</c:v>
                </c:pt>
                <c:pt idx="372">
                  <c:v>1902.04166666664</c:v>
                </c:pt>
                <c:pt idx="373">
                  <c:v>1902.12499999997</c:v>
                </c:pt>
                <c:pt idx="374">
                  <c:v>1902.20833333331</c:v>
                </c:pt>
                <c:pt idx="375">
                  <c:v>1902.29166666664</c:v>
                </c:pt>
                <c:pt idx="376">
                  <c:v>1902.37499999997</c:v>
                </c:pt>
                <c:pt idx="377">
                  <c:v>1902.4583333333</c:v>
                </c:pt>
                <c:pt idx="378">
                  <c:v>1902.54166666664</c:v>
                </c:pt>
                <c:pt idx="379">
                  <c:v>1902.62499999997</c:v>
                </c:pt>
                <c:pt idx="380">
                  <c:v>1902.7083333333</c:v>
                </c:pt>
                <c:pt idx="381">
                  <c:v>1902.79166666664</c:v>
                </c:pt>
                <c:pt idx="382">
                  <c:v>1902.87499999997</c:v>
                </c:pt>
                <c:pt idx="383">
                  <c:v>1902.9583333333</c:v>
                </c:pt>
                <c:pt idx="384">
                  <c:v>1903.04166666664</c:v>
                </c:pt>
                <c:pt idx="385">
                  <c:v>1903.12499999997</c:v>
                </c:pt>
                <c:pt idx="386">
                  <c:v>1903.2083333333</c:v>
                </c:pt>
                <c:pt idx="387">
                  <c:v>1903.29166666664</c:v>
                </c:pt>
                <c:pt idx="388">
                  <c:v>1903.37499999997</c:v>
                </c:pt>
                <c:pt idx="389">
                  <c:v>1903.4583333333</c:v>
                </c:pt>
                <c:pt idx="390">
                  <c:v>1903.54166666664</c:v>
                </c:pt>
                <c:pt idx="391">
                  <c:v>1903.62499999997</c:v>
                </c:pt>
                <c:pt idx="392">
                  <c:v>1903.7083333333</c:v>
                </c:pt>
                <c:pt idx="393">
                  <c:v>1903.79166666664</c:v>
                </c:pt>
                <c:pt idx="394">
                  <c:v>1903.87499999997</c:v>
                </c:pt>
                <c:pt idx="395">
                  <c:v>1903.9583333333</c:v>
                </c:pt>
                <c:pt idx="396">
                  <c:v>1904.04166666664</c:v>
                </c:pt>
                <c:pt idx="397">
                  <c:v>1904.12499999997</c:v>
                </c:pt>
                <c:pt idx="398">
                  <c:v>1904.2083333333</c:v>
                </c:pt>
                <c:pt idx="399">
                  <c:v>1904.29166666664</c:v>
                </c:pt>
                <c:pt idx="400">
                  <c:v>1904.37499999997</c:v>
                </c:pt>
                <c:pt idx="401">
                  <c:v>1904.4583333333</c:v>
                </c:pt>
                <c:pt idx="402">
                  <c:v>1904.54166666664</c:v>
                </c:pt>
                <c:pt idx="403">
                  <c:v>1904.62499999997</c:v>
                </c:pt>
                <c:pt idx="404">
                  <c:v>1904.7083333333</c:v>
                </c:pt>
                <c:pt idx="405">
                  <c:v>1904.79166666664</c:v>
                </c:pt>
                <c:pt idx="406">
                  <c:v>1904.87499999997</c:v>
                </c:pt>
                <c:pt idx="407">
                  <c:v>1904.9583333333</c:v>
                </c:pt>
                <c:pt idx="408">
                  <c:v>1905.04166666664</c:v>
                </c:pt>
                <c:pt idx="409">
                  <c:v>1905.12499999997</c:v>
                </c:pt>
                <c:pt idx="410">
                  <c:v>1905.2083333333</c:v>
                </c:pt>
                <c:pt idx="411">
                  <c:v>1905.29166666664</c:v>
                </c:pt>
                <c:pt idx="412">
                  <c:v>1905.37499999997</c:v>
                </c:pt>
                <c:pt idx="413">
                  <c:v>1905.4583333333</c:v>
                </c:pt>
                <c:pt idx="414">
                  <c:v>1905.54166666664</c:v>
                </c:pt>
                <c:pt idx="415">
                  <c:v>1905.62499999997</c:v>
                </c:pt>
                <c:pt idx="416">
                  <c:v>1905.7083333333</c:v>
                </c:pt>
                <c:pt idx="417">
                  <c:v>1905.79166666664</c:v>
                </c:pt>
                <c:pt idx="418">
                  <c:v>1905.87499999997</c:v>
                </c:pt>
                <c:pt idx="419">
                  <c:v>1905.9583333333</c:v>
                </c:pt>
                <c:pt idx="420">
                  <c:v>1906.04166666663</c:v>
                </c:pt>
                <c:pt idx="421">
                  <c:v>1906.12499999997</c:v>
                </c:pt>
                <c:pt idx="422">
                  <c:v>1906.2083333333</c:v>
                </c:pt>
                <c:pt idx="423">
                  <c:v>1906.29166666663</c:v>
                </c:pt>
                <c:pt idx="424">
                  <c:v>1906.37499999997</c:v>
                </c:pt>
                <c:pt idx="425">
                  <c:v>1906.4583333333</c:v>
                </c:pt>
                <c:pt idx="426">
                  <c:v>1906.54166666663</c:v>
                </c:pt>
                <c:pt idx="427">
                  <c:v>1906.62499999997</c:v>
                </c:pt>
                <c:pt idx="428">
                  <c:v>1906.7083333333</c:v>
                </c:pt>
                <c:pt idx="429">
                  <c:v>1906.79166666663</c:v>
                </c:pt>
                <c:pt idx="430">
                  <c:v>1906.87499999997</c:v>
                </c:pt>
                <c:pt idx="431">
                  <c:v>1906.9583333333</c:v>
                </c:pt>
                <c:pt idx="432">
                  <c:v>1907.04166666663</c:v>
                </c:pt>
                <c:pt idx="433">
                  <c:v>1907.12499999997</c:v>
                </c:pt>
                <c:pt idx="434">
                  <c:v>1907.2083333333</c:v>
                </c:pt>
                <c:pt idx="435">
                  <c:v>1907.29166666663</c:v>
                </c:pt>
                <c:pt idx="436">
                  <c:v>1907.37499999997</c:v>
                </c:pt>
                <c:pt idx="437">
                  <c:v>1907.4583333333</c:v>
                </c:pt>
                <c:pt idx="438">
                  <c:v>1907.54166666663</c:v>
                </c:pt>
                <c:pt idx="439">
                  <c:v>1907.62499999997</c:v>
                </c:pt>
                <c:pt idx="440">
                  <c:v>1907.7083333333</c:v>
                </c:pt>
                <c:pt idx="441">
                  <c:v>1907.79166666663</c:v>
                </c:pt>
                <c:pt idx="442">
                  <c:v>1907.87499999997</c:v>
                </c:pt>
                <c:pt idx="443">
                  <c:v>1907.9583333333</c:v>
                </c:pt>
                <c:pt idx="444">
                  <c:v>1908.04166666663</c:v>
                </c:pt>
                <c:pt idx="445">
                  <c:v>1908.12499999997</c:v>
                </c:pt>
                <c:pt idx="446">
                  <c:v>1908.2083333333</c:v>
                </c:pt>
                <c:pt idx="447">
                  <c:v>1908.29166666663</c:v>
                </c:pt>
                <c:pt idx="448">
                  <c:v>1908.37499999997</c:v>
                </c:pt>
                <c:pt idx="449">
                  <c:v>1908.4583333333</c:v>
                </c:pt>
                <c:pt idx="450">
                  <c:v>1908.54166666663</c:v>
                </c:pt>
                <c:pt idx="451">
                  <c:v>1908.62499999997</c:v>
                </c:pt>
                <c:pt idx="452">
                  <c:v>1908.7083333333</c:v>
                </c:pt>
                <c:pt idx="453">
                  <c:v>1908.79166666663</c:v>
                </c:pt>
                <c:pt idx="454">
                  <c:v>1908.87499999997</c:v>
                </c:pt>
                <c:pt idx="455">
                  <c:v>1908.9583333333</c:v>
                </c:pt>
                <c:pt idx="456">
                  <c:v>1909.04166666663</c:v>
                </c:pt>
                <c:pt idx="457">
                  <c:v>1909.12499999997</c:v>
                </c:pt>
                <c:pt idx="458">
                  <c:v>1909.2083333333</c:v>
                </c:pt>
                <c:pt idx="459">
                  <c:v>1909.29166666663</c:v>
                </c:pt>
                <c:pt idx="460">
                  <c:v>1909.37499999997</c:v>
                </c:pt>
                <c:pt idx="461">
                  <c:v>1909.4583333333</c:v>
                </c:pt>
                <c:pt idx="462">
                  <c:v>1909.54166666663</c:v>
                </c:pt>
                <c:pt idx="463">
                  <c:v>1909.62499999996</c:v>
                </c:pt>
                <c:pt idx="464">
                  <c:v>1909.7083333333</c:v>
                </c:pt>
                <c:pt idx="465">
                  <c:v>1909.79166666663</c:v>
                </c:pt>
                <c:pt idx="466">
                  <c:v>1909.87499999996</c:v>
                </c:pt>
                <c:pt idx="467">
                  <c:v>1909.9583333333</c:v>
                </c:pt>
                <c:pt idx="468">
                  <c:v>1910.04166666663</c:v>
                </c:pt>
                <c:pt idx="469">
                  <c:v>1910.12499999996</c:v>
                </c:pt>
                <c:pt idx="470">
                  <c:v>1910.2083333333</c:v>
                </c:pt>
                <c:pt idx="471">
                  <c:v>1910.29166666663</c:v>
                </c:pt>
                <c:pt idx="472">
                  <c:v>1910.37499999996</c:v>
                </c:pt>
                <c:pt idx="473">
                  <c:v>1910.4583333333</c:v>
                </c:pt>
                <c:pt idx="474">
                  <c:v>1910.54166666663</c:v>
                </c:pt>
                <c:pt idx="475">
                  <c:v>1910.62499999996</c:v>
                </c:pt>
                <c:pt idx="476">
                  <c:v>1910.7083333333</c:v>
                </c:pt>
                <c:pt idx="477">
                  <c:v>1910.79166666663</c:v>
                </c:pt>
                <c:pt idx="478">
                  <c:v>1910.87499999996</c:v>
                </c:pt>
                <c:pt idx="479">
                  <c:v>1910.9583333333</c:v>
                </c:pt>
                <c:pt idx="480">
                  <c:v>1911.04166666663</c:v>
                </c:pt>
                <c:pt idx="481">
                  <c:v>1911.12499999996</c:v>
                </c:pt>
                <c:pt idx="482">
                  <c:v>1911.2083333333</c:v>
                </c:pt>
                <c:pt idx="483">
                  <c:v>1911.29166666663</c:v>
                </c:pt>
                <c:pt idx="484">
                  <c:v>1911.37499999996</c:v>
                </c:pt>
                <c:pt idx="485">
                  <c:v>1911.4583333333</c:v>
                </c:pt>
                <c:pt idx="486">
                  <c:v>1911.54166666663</c:v>
                </c:pt>
                <c:pt idx="487">
                  <c:v>1911.62499999996</c:v>
                </c:pt>
                <c:pt idx="488">
                  <c:v>1911.7083333333</c:v>
                </c:pt>
                <c:pt idx="489">
                  <c:v>1911.79166666663</c:v>
                </c:pt>
                <c:pt idx="490">
                  <c:v>1911.87499999996</c:v>
                </c:pt>
                <c:pt idx="491">
                  <c:v>1911.9583333333</c:v>
                </c:pt>
                <c:pt idx="492">
                  <c:v>1912.04166666663</c:v>
                </c:pt>
                <c:pt idx="493">
                  <c:v>1912.12499999996</c:v>
                </c:pt>
                <c:pt idx="494">
                  <c:v>1912.2083333333</c:v>
                </c:pt>
                <c:pt idx="495">
                  <c:v>1912.29166666663</c:v>
                </c:pt>
                <c:pt idx="496">
                  <c:v>1912.37499999996</c:v>
                </c:pt>
                <c:pt idx="497">
                  <c:v>1912.4583333333</c:v>
                </c:pt>
                <c:pt idx="498">
                  <c:v>1912.54166666663</c:v>
                </c:pt>
                <c:pt idx="499">
                  <c:v>1912.62499999996</c:v>
                </c:pt>
                <c:pt idx="500">
                  <c:v>1912.7083333333</c:v>
                </c:pt>
                <c:pt idx="501">
                  <c:v>1912.79166666663</c:v>
                </c:pt>
                <c:pt idx="502">
                  <c:v>1912.87499999996</c:v>
                </c:pt>
                <c:pt idx="503">
                  <c:v>1912.9583333333</c:v>
                </c:pt>
                <c:pt idx="504">
                  <c:v>1913.04166666663</c:v>
                </c:pt>
                <c:pt idx="505">
                  <c:v>1913.12499999996</c:v>
                </c:pt>
                <c:pt idx="506">
                  <c:v>1913.2083333333</c:v>
                </c:pt>
                <c:pt idx="507">
                  <c:v>1913.29166666663</c:v>
                </c:pt>
                <c:pt idx="508">
                  <c:v>1913.37499999996</c:v>
                </c:pt>
                <c:pt idx="509">
                  <c:v>1913.45833333329</c:v>
                </c:pt>
                <c:pt idx="510">
                  <c:v>1913.54166666663</c:v>
                </c:pt>
                <c:pt idx="511">
                  <c:v>1913.62499999996</c:v>
                </c:pt>
                <c:pt idx="512">
                  <c:v>1913.70833333329</c:v>
                </c:pt>
                <c:pt idx="513">
                  <c:v>1913.79166666663</c:v>
                </c:pt>
                <c:pt idx="514">
                  <c:v>1913.87499999996</c:v>
                </c:pt>
                <c:pt idx="515">
                  <c:v>1913.95833333329</c:v>
                </c:pt>
                <c:pt idx="516">
                  <c:v>1914.04166666663</c:v>
                </c:pt>
                <c:pt idx="517">
                  <c:v>1914.12499999996</c:v>
                </c:pt>
                <c:pt idx="518">
                  <c:v>1914.20833333329</c:v>
                </c:pt>
                <c:pt idx="519">
                  <c:v>1914.29166666663</c:v>
                </c:pt>
                <c:pt idx="520">
                  <c:v>1914.37499999996</c:v>
                </c:pt>
                <c:pt idx="521">
                  <c:v>1914.45833333329</c:v>
                </c:pt>
                <c:pt idx="522">
                  <c:v>1914.54166666663</c:v>
                </c:pt>
                <c:pt idx="523">
                  <c:v>1914.62499999996</c:v>
                </c:pt>
                <c:pt idx="524">
                  <c:v>1914.70833333329</c:v>
                </c:pt>
                <c:pt idx="525">
                  <c:v>1914.79166666663</c:v>
                </c:pt>
                <c:pt idx="526">
                  <c:v>1914.87499999996</c:v>
                </c:pt>
                <c:pt idx="527">
                  <c:v>1914.95833333329</c:v>
                </c:pt>
                <c:pt idx="528">
                  <c:v>1915.04166666663</c:v>
                </c:pt>
                <c:pt idx="529">
                  <c:v>1915.12499999996</c:v>
                </c:pt>
                <c:pt idx="530">
                  <c:v>1915.20833333329</c:v>
                </c:pt>
                <c:pt idx="531">
                  <c:v>1915.29166666663</c:v>
                </c:pt>
                <c:pt idx="532">
                  <c:v>1915.37499999996</c:v>
                </c:pt>
                <c:pt idx="533">
                  <c:v>1915.45833333329</c:v>
                </c:pt>
                <c:pt idx="534">
                  <c:v>1915.54166666663</c:v>
                </c:pt>
                <c:pt idx="535">
                  <c:v>1915.62499999996</c:v>
                </c:pt>
                <c:pt idx="536">
                  <c:v>1915.70833333329</c:v>
                </c:pt>
                <c:pt idx="537">
                  <c:v>1915.79166666663</c:v>
                </c:pt>
                <c:pt idx="538">
                  <c:v>1915.87499999996</c:v>
                </c:pt>
                <c:pt idx="539">
                  <c:v>1915.95833333329</c:v>
                </c:pt>
                <c:pt idx="540">
                  <c:v>1916.04166666663</c:v>
                </c:pt>
                <c:pt idx="541">
                  <c:v>1916.12499999996</c:v>
                </c:pt>
                <c:pt idx="542">
                  <c:v>1916.20833333329</c:v>
                </c:pt>
                <c:pt idx="543">
                  <c:v>1916.29166666663</c:v>
                </c:pt>
                <c:pt idx="544">
                  <c:v>1916.37499999996</c:v>
                </c:pt>
                <c:pt idx="545">
                  <c:v>1916.45833333329</c:v>
                </c:pt>
                <c:pt idx="546">
                  <c:v>1916.54166666663</c:v>
                </c:pt>
                <c:pt idx="547">
                  <c:v>1916.62499999996</c:v>
                </c:pt>
                <c:pt idx="548">
                  <c:v>1916.70833333329</c:v>
                </c:pt>
                <c:pt idx="549">
                  <c:v>1916.79166666663</c:v>
                </c:pt>
                <c:pt idx="550">
                  <c:v>1916.87499999996</c:v>
                </c:pt>
                <c:pt idx="551">
                  <c:v>1916.95833333329</c:v>
                </c:pt>
                <c:pt idx="552">
                  <c:v>1917.04166666662</c:v>
                </c:pt>
                <c:pt idx="553">
                  <c:v>1917.12499999996</c:v>
                </c:pt>
                <c:pt idx="554">
                  <c:v>1917.20833333329</c:v>
                </c:pt>
                <c:pt idx="555">
                  <c:v>1917.29166666662</c:v>
                </c:pt>
                <c:pt idx="556">
                  <c:v>1917.37499999996</c:v>
                </c:pt>
                <c:pt idx="557">
                  <c:v>1917.45833333329</c:v>
                </c:pt>
                <c:pt idx="558">
                  <c:v>1917.54166666662</c:v>
                </c:pt>
                <c:pt idx="559">
                  <c:v>1917.62499999996</c:v>
                </c:pt>
                <c:pt idx="560">
                  <c:v>1917.70833333329</c:v>
                </c:pt>
                <c:pt idx="561">
                  <c:v>1917.79166666662</c:v>
                </c:pt>
                <c:pt idx="562">
                  <c:v>1917.87499999996</c:v>
                </c:pt>
                <c:pt idx="563">
                  <c:v>1917.95833333329</c:v>
                </c:pt>
                <c:pt idx="564">
                  <c:v>1918.04166666662</c:v>
                </c:pt>
                <c:pt idx="565">
                  <c:v>1918.12499999996</c:v>
                </c:pt>
                <c:pt idx="566">
                  <c:v>1918.20833333329</c:v>
                </c:pt>
                <c:pt idx="567">
                  <c:v>1918.29166666662</c:v>
                </c:pt>
                <c:pt idx="568">
                  <c:v>1918.37499999996</c:v>
                </c:pt>
                <c:pt idx="569">
                  <c:v>1918.45833333329</c:v>
                </c:pt>
                <c:pt idx="570">
                  <c:v>1918.54166666662</c:v>
                </c:pt>
                <c:pt idx="571">
                  <c:v>1918.62499999996</c:v>
                </c:pt>
                <c:pt idx="572">
                  <c:v>1918.70833333329</c:v>
                </c:pt>
                <c:pt idx="573">
                  <c:v>1918.79166666662</c:v>
                </c:pt>
                <c:pt idx="574">
                  <c:v>1918.87499999996</c:v>
                </c:pt>
                <c:pt idx="575">
                  <c:v>1918.95833333329</c:v>
                </c:pt>
                <c:pt idx="576">
                  <c:v>1919.04166666662</c:v>
                </c:pt>
                <c:pt idx="577">
                  <c:v>1919.12499999996</c:v>
                </c:pt>
                <c:pt idx="578">
                  <c:v>1919.20833333329</c:v>
                </c:pt>
                <c:pt idx="579">
                  <c:v>1919.29166666662</c:v>
                </c:pt>
                <c:pt idx="580">
                  <c:v>1919.37499999996</c:v>
                </c:pt>
                <c:pt idx="581">
                  <c:v>1919.45833333329</c:v>
                </c:pt>
                <c:pt idx="582">
                  <c:v>1919.54166666662</c:v>
                </c:pt>
                <c:pt idx="583">
                  <c:v>1919.62499999996</c:v>
                </c:pt>
                <c:pt idx="584">
                  <c:v>1919.70833333329</c:v>
                </c:pt>
                <c:pt idx="585">
                  <c:v>1919.79166666662</c:v>
                </c:pt>
                <c:pt idx="586">
                  <c:v>1919.87499999996</c:v>
                </c:pt>
                <c:pt idx="587">
                  <c:v>1919.95833333329</c:v>
                </c:pt>
                <c:pt idx="588">
                  <c:v>1920.04166666662</c:v>
                </c:pt>
                <c:pt idx="589">
                  <c:v>1920.12499999996</c:v>
                </c:pt>
                <c:pt idx="590">
                  <c:v>1920.20833333329</c:v>
                </c:pt>
                <c:pt idx="591">
                  <c:v>1920.29166666662</c:v>
                </c:pt>
                <c:pt idx="592">
                  <c:v>1920.37499999996</c:v>
                </c:pt>
                <c:pt idx="593">
                  <c:v>1920.45833333329</c:v>
                </c:pt>
                <c:pt idx="594">
                  <c:v>1920.54166666662</c:v>
                </c:pt>
                <c:pt idx="595">
                  <c:v>1920.62499999995</c:v>
                </c:pt>
                <c:pt idx="596">
                  <c:v>1920.70833333329</c:v>
                </c:pt>
                <c:pt idx="597">
                  <c:v>1920.79166666662</c:v>
                </c:pt>
                <c:pt idx="598">
                  <c:v>1920.87499999995</c:v>
                </c:pt>
                <c:pt idx="599">
                  <c:v>1920.95833333329</c:v>
                </c:pt>
                <c:pt idx="600">
                  <c:v>1921.04166666662</c:v>
                </c:pt>
                <c:pt idx="601">
                  <c:v>1921.12499999995</c:v>
                </c:pt>
                <c:pt idx="602">
                  <c:v>1921.20833333329</c:v>
                </c:pt>
                <c:pt idx="603">
                  <c:v>1921.29166666662</c:v>
                </c:pt>
                <c:pt idx="604">
                  <c:v>1921.37499999995</c:v>
                </c:pt>
                <c:pt idx="605">
                  <c:v>1921.45833333329</c:v>
                </c:pt>
                <c:pt idx="606">
                  <c:v>1921.54166666662</c:v>
                </c:pt>
                <c:pt idx="607">
                  <c:v>1921.62499999995</c:v>
                </c:pt>
                <c:pt idx="608">
                  <c:v>1921.70833333329</c:v>
                </c:pt>
                <c:pt idx="609">
                  <c:v>1921.79166666662</c:v>
                </c:pt>
                <c:pt idx="610">
                  <c:v>1921.87499999995</c:v>
                </c:pt>
                <c:pt idx="611">
                  <c:v>1921.95833333329</c:v>
                </c:pt>
                <c:pt idx="612">
                  <c:v>1922.04166666662</c:v>
                </c:pt>
                <c:pt idx="613">
                  <c:v>1922.12499999995</c:v>
                </c:pt>
                <c:pt idx="614">
                  <c:v>1922.20833333329</c:v>
                </c:pt>
                <c:pt idx="615">
                  <c:v>1922.29166666662</c:v>
                </c:pt>
                <c:pt idx="616">
                  <c:v>1922.37499999995</c:v>
                </c:pt>
                <c:pt idx="617">
                  <c:v>1922.45833333329</c:v>
                </c:pt>
                <c:pt idx="618">
                  <c:v>1922.54166666662</c:v>
                </c:pt>
                <c:pt idx="619">
                  <c:v>1922.62499999995</c:v>
                </c:pt>
                <c:pt idx="620">
                  <c:v>1922.70833333329</c:v>
                </c:pt>
                <c:pt idx="621">
                  <c:v>1922.79166666662</c:v>
                </c:pt>
                <c:pt idx="622">
                  <c:v>1922.87499999995</c:v>
                </c:pt>
                <c:pt idx="623">
                  <c:v>1922.95833333329</c:v>
                </c:pt>
                <c:pt idx="624">
                  <c:v>1923.04166666662</c:v>
                </c:pt>
                <c:pt idx="625">
                  <c:v>1923.12499999995</c:v>
                </c:pt>
                <c:pt idx="626">
                  <c:v>1923.20833333329</c:v>
                </c:pt>
                <c:pt idx="627">
                  <c:v>1923.29166666662</c:v>
                </c:pt>
                <c:pt idx="628">
                  <c:v>1923.37499999995</c:v>
                </c:pt>
                <c:pt idx="629">
                  <c:v>1923.45833333329</c:v>
                </c:pt>
                <c:pt idx="630">
                  <c:v>1923.54166666662</c:v>
                </c:pt>
                <c:pt idx="631">
                  <c:v>1923.62499999995</c:v>
                </c:pt>
                <c:pt idx="632">
                  <c:v>1923.70833333329</c:v>
                </c:pt>
                <c:pt idx="633">
                  <c:v>1923.79166666662</c:v>
                </c:pt>
                <c:pt idx="634">
                  <c:v>1923.87499999995</c:v>
                </c:pt>
                <c:pt idx="635">
                  <c:v>1923.95833333329</c:v>
                </c:pt>
                <c:pt idx="636">
                  <c:v>1924.04166666662</c:v>
                </c:pt>
                <c:pt idx="637">
                  <c:v>1924.12499999995</c:v>
                </c:pt>
                <c:pt idx="638">
                  <c:v>1924.20833333329</c:v>
                </c:pt>
                <c:pt idx="639">
                  <c:v>1924.29166666662</c:v>
                </c:pt>
                <c:pt idx="640">
                  <c:v>1924.37499999995</c:v>
                </c:pt>
                <c:pt idx="641">
                  <c:v>1924.45833333328</c:v>
                </c:pt>
                <c:pt idx="642">
                  <c:v>1924.54166666662</c:v>
                </c:pt>
                <c:pt idx="643">
                  <c:v>1924.62499999995</c:v>
                </c:pt>
                <c:pt idx="644">
                  <c:v>1924.70833333328</c:v>
                </c:pt>
                <c:pt idx="645">
                  <c:v>1924.79166666662</c:v>
                </c:pt>
                <c:pt idx="646">
                  <c:v>1924.87499999995</c:v>
                </c:pt>
                <c:pt idx="647">
                  <c:v>1924.95833333328</c:v>
                </c:pt>
                <c:pt idx="648">
                  <c:v>1925.04166666662</c:v>
                </c:pt>
                <c:pt idx="649">
                  <c:v>1925.12499999995</c:v>
                </c:pt>
                <c:pt idx="650">
                  <c:v>1925.20833333328</c:v>
                </c:pt>
                <c:pt idx="651">
                  <c:v>1925.29166666662</c:v>
                </c:pt>
                <c:pt idx="652">
                  <c:v>1925.37499999995</c:v>
                </c:pt>
                <c:pt idx="653">
                  <c:v>1925.45833333328</c:v>
                </c:pt>
                <c:pt idx="654">
                  <c:v>1925.54166666662</c:v>
                </c:pt>
                <c:pt idx="655">
                  <c:v>1925.62499999995</c:v>
                </c:pt>
                <c:pt idx="656">
                  <c:v>1925.70833333328</c:v>
                </c:pt>
                <c:pt idx="657">
                  <c:v>1925.79166666662</c:v>
                </c:pt>
                <c:pt idx="658">
                  <c:v>1925.87499999995</c:v>
                </c:pt>
                <c:pt idx="659">
                  <c:v>1925.95833333328</c:v>
                </c:pt>
                <c:pt idx="660">
                  <c:v>1926.04166666662</c:v>
                </c:pt>
                <c:pt idx="661">
                  <c:v>1926.12499999995</c:v>
                </c:pt>
                <c:pt idx="662">
                  <c:v>1926.20833333328</c:v>
                </c:pt>
                <c:pt idx="663">
                  <c:v>1926.29166666662</c:v>
                </c:pt>
                <c:pt idx="664">
                  <c:v>1926.37499999995</c:v>
                </c:pt>
                <c:pt idx="665">
                  <c:v>1926.45833333328</c:v>
                </c:pt>
                <c:pt idx="666">
                  <c:v>1926.54166666662</c:v>
                </c:pt>
                <c:pt idx="667">
                  <c:v>1926.62499999995</c:v>
                </c:pt>
                <c:pt idx="668">
                  <c:v>1926.70833333328</c:v>
                </c:pt>
                <c:pt idx="669">
                  <c:v>1926.79166666662</c:v>
                </c:pt>
                <c:pt idx="670">
                  <c:v>1926.87499999995</c:v>
                </c:pt>
                <c:pt idx="671">
                  <c:v>1926.95833333328</c:v>
                </c:pt>
                <c:pt idx="672">
                  <c:v>1927.04166666662</c:v>
                </c:pt>
                <c:pt idx="673">
                  <c:v>1927.12499999995</c:v>
                </c:pt>
                <c:pt idx="674">
                  <c:v>1927.20833333328</c:v>
                </c:pt>
                <c:pt idx="675">
                  <c:v>1927.29166666662</c:v>
                </c:pt>
                <c:pt idx="676">
                  <c:v>1927.37499999995</c:v>
                </c:pt>
                <c:pt idx="677">
                  <c:v>1927.45833333328</c:v>
                </c:pt>
                <c:pt idx="678">
                  <c:v>1927.54166666662</c:v>
                </c:pt>
                <c:pt idx="679">
                  <c:v>1927.62499999995</c:v>
                </c:pt>
                <c:pt idx="680">
                  <c:v>1927.70833333328</c:v>
                </c:pt>
                <c:pt idx="681">
                  <c:v>1927.79166666662</c:v>
                </c:pt>
                <c:pt idx="682">
                  <c:v>1927.87499999995</c:v>
                </c:pt>
                <c:pt idx="683">
                  <c:v>1927.95833333328</c:v>
                </c:pt>
                <c:pt idx="684">
                  <c:v>1928.04166666661</c:v>
                </c:pt>
                <c:pt idx="685">
                  <c:v>1928.12499999995</c:v>
                </c:pt>
                <c:pt idx="686">
                  <c:v>1928.20833333328</c:v>
                </c:pt>
                <c:pt idx="687">
                  <c:v>1928.29166666661</c:v>
                </c:pt>
                <c:pt idx="688">
                  <c:v>1928.37499999995</c:v>
                </c:pt>
                <c:pt idx="689">
                  <c:v>1928.45833333328</c:v>
                </c:pt>
                <c:pt idx="690">
                  <c:v>1928.54166666661</c:v>
                </c:pt>
                <c:pt idx="691">
                  <c:v>1928.62499999995</c:v>
                </c:pt>
                <c:pt idx="692">
                  <c:v>1928.70833333328</c:v>
                </c:pt>
                <c:pt idx="693">
                  <c:v>1928.79166666661</c:v>
                </c:pt>
                <c:pt idx="694">
                  <c:v>1928.87499999995</c:v>
                </c:pt>
                <c:pt idx="695">
                  <c:v>1928.95833333328</c:v>
                </c:pt>
                <c:pt idx="696">
                  <c:v>1929.04166666661</c:v>
                </c:pt>
                <c:pt idx="697">
                  <c:v>1929.12499999995</c:v>
                </c:pt>
                <c:pt idx="698">
                  <c:v>1929.20833333328</c:v>
                </c:pt>
                <c:pt idx="699">
                  <c:v>1929.29166666661</c:v>
                </c:pt>
                <c:pt idx="700">
                  <c:v>1929.37499999995</c:v>
                </c:pt>
                <c:pt idx="701">
                  <c:v>1929.45833333328</c:v>
                </c:pt>
                <c:pt idx="702">
                  <c:v>1929.54166666661</c:v>
                </c:pt>
                <c:pt idx="703">
                  <c:v>1929.62499999995</c:v>
                </c:pt>
                <c:pt idx="704">
                  <c:v>1929.70833333328</c:v>
                </c:pt>
                <c:pt idx="705">
                  <c:v>1929.79166666661</c:v>
                </c:pt>
                <c:pt idx="706">
                  <c:v>1929.87499999995</c:v>
                </c:pt>
                <c:pt idx="707">
                  <c:v>1929.95833333328</c:v>
                </c:pt>
                <c:pt idx="708">
                  <c:v>1930.04166666661</c:v>
                </c:pt>
                <c:pt idx="709">
                  <c:v>1930.12499999995</c:v>
                </c:pt>
                <c:pt idx="710">
                  <c:v>1930.20833333328</c:v>
                </c:pt>
                <c:pt idx="711">
                  <c:v>1930.29166666661</c:v>
                </c:pt>
                <c:pt idx="712">
                  <c:v>1930.37499999995</c:v>
                </c:pt>
                <c:pt idx="713">
                  <c:v>1930.45833333328</c:v>
                </c:pt>
                <c:pt idx="714">
                  <c:v>1930.54166666661</c:v>
                </c:pt>
                <c:pt idx="715">
                  <c:v>1930.62499999995</c:v>
                </c:pt>
                <c:pt idx="716">
                  <c:v>1930.70833333328</c:v>
                </c:pt>
                <c:pt idx="717">
                  <c:v>1930.79166666661</c:v>
                </c:pt>
                <c:pt idx="718">
                  <c:v>1930.87499999995</c:v>
                </c:pt>
                <c:pt idx="719">
                  <c:v>1930.95833333328</c:v>
                </c:pt>
                <c:pt idx="720">
                  <c:v>1931.04166666661</c:v>
                </c:pt>
                <c:pt idx="721">
                  <c:v>1931.12499999995</c:v>
                </c:pt>
                <c:pt idx="722">
                  <c:v>1931.20833333328</c:v>
                </c:pt>
                <c:pt idx="723">
                  <c:v>1931.29166666661</c:v>
                </c:pt>
                <c:pt idx="724">
                  <c:v>1931.37499999995</c:v>
                </c:pt>
                <c:pt idx="725">
                  <c:v>1931.45833333328</c:v>
                </c:pt>
                <c:pt idx="726">
                  <c:v>1931.54166666661</c:v>
                </c:pt>
                <c:pt idx="727">
                  <c:v>1931.62499999994</c:v>
                </c:pt>
                <c:pt idx="728">
                  <c:v>1931.70833333328</c:v>
                </c:pt>
                <c:pt idx="729">
                  <c:v>1931.79166666661</c:v>
                </c:pt>
                <c:pt idx="730">
                  <c:v>1931.87499999994</c:v>
                </c:pt>
                <c:pt idx="731">
                  <c:v>1931.95833333328</c:v>
                </c:pt>
                <c:pt idx="732">
                  <c:v>1932.04166666661</c:v>
                </c:pt>
                <c:pt idx="733">
                  <c:v>1932.12499999994</c:v>
                </c:pt>
                <c:pt idx="734">
                  <c:v>1932.20833333328</c:v>
                </c:pt>
                <c:pt idx="735">
                  <c:v>1932.29166666661</c:v>
                </c:pt>
                <c:pt idx="736">
                  <c:v>1932.37499999994</c:v>
                </c:pt>
                <c:pt idx="737">
                  <c:v>1932.45833333328</c:v>
                </c:pt>
                <c:pt idx="738">
                  <c:v>1932.54166666661</c:v>
                </c:pt>
                <c:pt idx="739">
                  <c:v>1932.62499999994</c:v>
                </c:pt>
                <c:pt idx="740">
                  <c:v>1932.70833333328</c:v>
                </c:pt>
                <c:pt idx="741">
                  <c:v>1932.79166666661</c:v>
                </c:pt>
                <c:pt idx="742">
                  <c:v>1932.87499999994</c:v>
                </c:pt>
                <c:pt idx="743">
                  <c:v>1932.95833333328</c:v>
                </c:pt>
                <c:pt idx="744">
                  <c:v>1933.04166666661</c:v>
                </c:pt>
                <c:pt idx="745">
                  <c:v>1933.12499999994</c:v>
                </c:pt>
                <c:pt idx="746">
                  <c:v>1933.20833333328</c:v>
                </c:pt>
                <c:pt idx="747">
                  <c:v>1933.29166666661</c:v>
                </c:pt>
                <c:pt idx="748">
                  <c:v>1933.37499999994</c:v>
                </c:pt>
                <c:pt idx="749">
                  <c:v>1933.45833333328</c:v>
                </c:pt>
                <c:pt idx="750">
                  <c:v>1933.54166666661</c:v>
                </c:pt>
                <c:pt idx="751">
                  <c:v>1933.62499999994</c:v>
                </c:pt>
                <c:pt idx="752">
                  <c:v>1933.70833333328</c:v>
                </c:pt>
                <c:pt idx="753">
                  <c:v>1933.79166666661</c:v>
                </c:pt>
                <c:pt idx="754">
                  <c:v>1933.87499999994</c:v>
                </c:pt>
                <c:pt idx="755">
                  <c:v>1933.95833333328</c:v>
                </c:pt>
                <c:pt idx="756">
                  <c:v>1934.04166666661</c:v>
                </c:pt>
                <c:pt idx="757">
                  <c:v>1934.12499999994</c:v>
                </c:pt>
                <c:pt idx="758">
                  <c:v>1934.20833333328</c:v>
                </c:pt>
                <c:pt idx="759">
                  <c:v>1934.29166666661</c:v>
                </c:pt>
                <c:pt idx="760">
                  <c:v>1934.37499999994</c:v>
                </c:pt>
                <c:pt idx="761">
                  <c:v>1934.45833333328</c:v>
                </c:pt>
                <c:pt idx="762">
                  <c:v>1934.54166666661</c:v>
                </c:pt>
                <c:pt idx="763">
                  <c:v>1934.62499999994</c:v>
                </c:pt>
                <c:pt idx="764">
                  <c:v>1934.70833333328</c:v>
                </c:pt>
                <c:pt idx="765">
                  <c:v>1934.79166666661</c:v>
                </c:pt>
                <c:pt idx="766">
                  <c:v>1934.87499999994</c:v>
                </c:pt>
                <c:pt idx="767">
                  <c:v>1934.95833333328</c:v>
                </c:pt>
                <c:pt idx="768">
                  <c:v>1935.04166666661</c:v>
                </c:pt>
                <c:pt idx="769">
                  <c:v>1935.12499999994</c:v>
                </c:pt>
                <c:pt idx="770">
                  <c:v>1935.20833333328</c:v>
                </c:pt>
                <c:pt idx="771">
                  <c:v>1935.29166666661</c:v>
                </c:pt>
                <c:pt idx="772">
                  <c:v>1935.37499999994</c:v>
                </c:pt>
                <c:pt idx="773">
                  <c:v>1935.45833333327</c:v>
                </c:pt>
                <c:pt idx="774">
                  <c:v>1935.54166666661</c:v>
                </c:pt>
                <c:pt idx="775">
                  <c:v>1935.62499999994</c:v>
                </c:pt>
                <c:pt idx="776">
                  <c:v>1935.70833333327</c:v>
                </c:pt>
                <c:pt idx="777">
                  <c:v>1935.79166666661</c:v>
                </c:pt>
                <c:pt idx="778">
                  <c:v>1935.87499999994</c:v>
                </c:pt>
                <c:pt idx="779">
                  <c:v>1935.95833333327</c:v>
                </c:pt>
                <c:pt idx="780">
                  <c:v>1936.04166666661</c:v>
                </c:pt>
                <c:pt idx="781">
                  <c:v>1936.12499999994</c:v>
                </c:pt>
                <c:pt idx="782">
                  <c:v>1936.20833333327</c:v>
                </c:pt>
                <c:pt idx="783">
                  <c:v>1936.29166666661</c:v>
                </c:pt>
                <c:pt idx="784">
                  <c:v>1936.37499999994</c:v>
                </c:pt>
                <c:pt idx="785">
                  <c:v>1936.45833333327</c:v>
                </c:pt>
                <c:pt idx="786">
                  <c:v>1936.54166666661</c:v>
                </c:pt>
                <c:pt idx="787">
                  <c:v>1936.62499999994</c:v>
                </c:pt>
                <c:pt idx="788">
                  <c:v>1936.70833333327</c:v>
                </c:pt>
                <c:pt idx="789">
                  <c:v>1936.79166666661</c:v>
                </c:pt>
                <c:pt idx="790">
                  <c:v>1936.87499999994</c:v>
                </c:pt>
                <c:pt idx="791">
                  <c:v>1936.95833333327</c:v>
                </c:pt>
                <c:pt idx="792">
                  <c:v>1937.04166666661</c:v>
                </c:pt>
                <c:pt idx="793">
                  <c:v>1937.12499999994</c:v>
                </c:pt>
                <c:pt idx="794">
                  <c:v>1937.20833333327</c:v>
                </c:pt>
                <c:pt idx="795">
                  <c:v>1937.29166666661</c:v>
                </c:pt>
                <c:pt idx="796">
                  <c:v>1937.37499999994</c:v>
                </c:pt>
                <c:pt idx="797">
                  <c:v>1937.45833333327</c:v>
                </c:pt>
                <c:pt idx="798">
                  <c:v>1937.54166666661</c:v>
                </c:pt>
                <c:pt idx="799">
                  <c:v>1937.62499999994</c:v>
                </c:pt>
                <c:pt idx="800">
                  <c:v>1937.70833333327</c:v>
                </c:pt>
                <c:pt idx="801">
                  <c:v>1937.79166666661</c:v>
                </c:pt>
                <c:pt idx="802">
                  <c:v>1937.87499999994</c:v>
                </c:pt>
                <c:pt idx="803">
                  <c:v>1937.95833333327</c:v>
                </c:pt>
                <c:pt idx="804">
                  <c:v>1938.04166666661</c:v>
                </c:pt>
                <c:pt idx="805">
                  <c:v>1938.12499999994</c:v>
                </c:pt>
                <c:pt idx="806">
                  <c:v>1938.20833333327</c:v>
                </c:pt>
                <c:pt idx="807">
                  <c:v>1938.29166666661</c:v>
                </c:pt>
                <c:pt idx="808">
                  <c:v>1938.37499999994</c:v>
                </c:pt>
                <c:pt idx="809">
                  <c:v>1938.45833333327</c:v>
                </c:pt>
                <c:pt idx="810">
                  <c:v>1938.54166666661</c:v>
                </c:pt>
                <c:pt idx="811">
                  <c:v>1938.62499999994</c:v>
                </c:pt>
                <c:pt idx="812">
                  <c:v>1938.70833333327</c:v>
                </c:pt>
                <c:pt idx="813">
                  <c:v>1938.79166666661</c:v>
                </c:pt>
                <c:pt idx="814">
                  <c:v>1938.87499999994</c:v>
                </c:pt>
                <c:pt idx="815">
                  <c:v>1938.95833333327</c:v>
                </c:pt>
                <c:pt idx="816">
                  <c:v>1939.0416666666</c:v>
                </c:pt>
                <c:pt idx="817">
                  <c:v>1939.12499999994</c:v>
                </c:pt>
                <c:pt idx="818">
                  <c:v>1939.20833333327</c:v>
                </c:pt>
                <c:pt idx="819">
                  <c:v>1939.2916666666</c:v>
                </c:pt>
                <c:pt idx="820">
                  <c:v>1939.37499999994</c:v>
                </c:pt>
                <c:pt idx="821">
                  <c:v>1939.45833333327</c:v>
                </c:pt>
                <c:pt idx="822">
                  <c:v>1939.5416666666</c:v>
                </c:pt>
                <c:pt idx="823">
                  <c:v>1939.62499999994</c:v>
                </c:pt>
                <c:pt idx="824">
                  <c:v>1939.70833333327</c:v>
                </c:pt>
                <c:pt idx="825">
                  <c:v>1939.7916666666</c:v>
                </c:pt>
                <c:pt idx="826">
                  <c:v>1939.87499999994</c:v>
                </c:pt>
                <c:pt idx="827">
                  <c:v>1939.95833333327</c:v>
                </c:pt>
                <c:pt idx="828">
                  <c:v>1940.0416666666</c:v>
                </c:pt>
                <c:pt idx="829">
                  <c:v>1940.12499999994</c:v>
                </c:pt>
                <c:pt idx="830">
                  <c:v>1940.20833333327</c:v>
                </c:pt>
                <c:pt idx="831">
                  <c:v>1940.2916666666</c:v>
                </c:pt>
                <c:pt idx="832">
                  <c:v>1940.37499999994</c:v>
                </c:pt>
                <c:pt idx="833">
                  <c:v>1940.45833333327</c:v>
                </c:pt>
                <c:pt idx="834">
                  <c:v>1940.5416666666</c:v>
                </c:pt>
                <c:pt idx="835">
                  <c:v>1940.62499999994</c:v>
                </c:pt>
                <c:pt idx="836">
                  <c:v>1940.70833333327</c:v>
                </c:pt>
                <c:pt idx="837">
                  <c:v>1940.7916666666</c:v>
                </c:pt>
                <c:pt idx="838">
                  <c:v>1940.87499999994</c:v>
                </c:pt>
                <c:pt idx="839">
                  <c:v>1940.95833333327</c:v>
                </c:pt>
                <c:pt idx="840">
                  <c:v>1941.0416666666</c:v>
                </c:pt>
                <c:pt idx="841">
                  <c:v>1941.12499999994</c:v>
                </c:pt>
                <c:pt idx="842">
                  <c:v>1941.20833333327</c:v>
                </c:pt>
                <c:pt idx="843">
                  <c:v>1941.2916666666</c:v>
                </c:pt>
                <c:pt idx="844">
                  <c:v>1941.37499999994</c:v>
                </c:pt>
                <c:pt idx="845">
                  <c:v>1941.45833333327</c:v>
                </c:pt>
                <c:pt idx="846">
                  <c:v>1941.5416666666</c:v>
                </c:pt>
                <c:pt idx="847">
                  <c:v>1941.62499999994</c:v>
                </c:pt>
                <c:pt idx="848">
                  <c:v>1941.70833333327</c:v>
                </c:pt>
                <c:pt idx="849">
                  <c:v>1941.7916666666</c:v>
                </c:pt>
                <c:pt idx="850">
                  <c:v>1941.87499999994</c:v>
                </c:pt>
                <c:pt idx="851">
                  <c:v>1941.95833333327</c:v>
                </c:pt>
                <c:pt idx="852">
                  <c:v>1942.0416666666</c:v>
                </c:pt>
                <c:pt idx="853">
                  <c:v>1942.12499999994</c:v>
                </c:pt>
                <c:pt idx="854">
                  <c:v>1942.20833333327</c:v>
                </c:pt>
                <c:pt idx="855">
                  <c:v>1942.2916666666</c:v>
                </c:pt>
                <c:pt idx="856">
                  <c:v>1942.37499999994</c:v>
                </c:pt>
                <c:pt idx="857">
                  <c:v>1942.45833333327</c:v>
                </c:pt>
                <c:pt idx="858">
                  <c:v>1942.5416666666</c:v>
                </c:pt>
                <c:pt idx="859">
                  <c:v>1942.62499999993</c:v>
                </c:pt>
                <c:pt idx="860">
                  <c:v>1942.70833333327</c:v>
                </c:pt>
                <c:pt idx="861">
                  <c:v>1942.7916666666</c:v>
                </c:pt>
                <c:pt idx="862">
                  <c:v>1942.87499999993</c:v>
                </c:pt>
                <c:pt idx="863">
                  <c:v>1942.95833333327</c:v>
                </c:pt>
                <c:pt idx="864">
                  <c:v>1943.0416666666</c:v>
                </c:pt>
                <c:pt idx="865">
                  <c:v>1943.12499999993</c:v>
                </c:pt>
                <c:pt idx="866">
                  <c:v>1943.20833333327</c:v>
                </c:pt>
                <c:pt idx="867">
                  <c:v>1943.2916666666</c:v>
                </c:pt>
                <c:pt idx="868">
                  <c:v>1943.37499999993</c:v>
                </c:pt>
                <c:pt idx="869">
                  <c:v>1943.45833333327</c:v>
                </c:pt>
                <c:pt idx="870">
                  <c:v>1943.5416666666</c:v>
                </c:pt>
                <c:pt idx="871">
                  <c:v>1943.62499999993</c:v>
                </c:pt>
                <c:pt idx="872">
                  <c:v>1943.70833333327</c:v>
                </c:pt>
                <c:pt idx="873">
                  <c:v>1943.7916666666</c:v>
                </c:pt>
                <c:pt idx="874">
                  <c:v>1943.87499999993</c:v>
                </c:pt>
                <c:pt idx="875">
                  <c:v>1943.95833333327</c:v>
                </c:pt>
                <c:pt idx="876">
                  <c:v>1944.0416666666</c:v>
                </c:pt>
                <c:pt idx="877">
                  <c:v>1944.12499999993</c:v>
                </c:pt>
                <c:pt idx="878">
                  <c:v>1944.20833333327</c:v>
                </c:pt>
                <c:pt idx="879">
                  <c:v>1944.2916666666</c:v>
                </c:pt>
                <c:pt idx="880">
                  <c:v>1944.37499999993</c:v>
                </c:pt>
                <c:pt idx="881">
                  <c:v>1944.45833333327</c:v>
                </c:pt>
                <c:pt idx="882">
                  <c:v>1944.5416666666</c:v>
                </c:pt>
                <c:pt idx="883">
                  <c:v>1944.62499999993</c:v>
                </c:pt>
                <c:pt idx="884">
                  <c:v>1944.70833333327</c:v>
                </c:pt>
                <c:pt idx="885">
                  <c:v>1944.7916666666</c:v>
                </c:pt>
                <c:pt idx="886">
                  <c:v>1944.87499999993</c:v>
                </c:pt>
                <c:pt idx="887">
                  <c:v>1944.95833333327</c:v>
                </c:pt>
                <c:pt idx="888">
                  <c:v>1945.0416666666</c:v>
                </c:pt>
                <c:pt idx="889">
                  <c:v>1945.12499999993</c:v>
                </c:pt>
                <c:pt idx="890">
                  <c:v>1945.20833333327</c:v>
                </c:pt>
                <c:pt idx="891">
                  <c:v>1945.2916666666</c:v>
                </c:pt>
                <c:pt idx="892">
                  <c:v>1945.37499999993</c:v>
                </c:pt>
                <c:pt idx="893">
                  <c:v>1945.45833333327</c:v>
                </c:pt>
                <c:pt idx="894">
                  <c:v>1945.5416666666</c:v>
                </c:pt>
                <c:pt idx="895">
                  <c:v>1945.62499999993</c:v>
                </c:pt>
                <c:pt idx="896">
                  <c:v>1945.70833333327</c:v>
                </c:pt>
                <c:pt idx="897">
                  <c:v>1945.7916666666</c:v>
                </c:pt>
                <c:pt idx="898">
                  <c:v>1945.87499999993</c:v>
                </c:pt>
                <c:pt idx="899">
                  <c:v>1945.95833333327</c:v>
                </c:pt>
                <c:pt idx="900">
                  <c:v>1946.0416666666</c:v>
                </c:pt>
                <c:pt idx="901">
                  <c:v>1946.12499999993</c:v>
                </c:pt>
                <c:pt idx="902">
                  <c:v>1946.20833333327</c:v>
                </c:pt>
                <c:pt idx="903">
                  <c:v>1946.2916666666</c:v>
                </c:pt>
                <c:pt idx="904">
                  <c:v>1946.37499999993</c:v>
                </c:pt>
                <c:pt idx="905">
                  <c:v>1946.45833333326</c:v>
                </c:pt>
                <c:pt idx="906">
                  <c:v>1946.5416666666</c:v>
                </c:pt>
                <c:pt idx="907">
                  <c:v>1946.62499999993</c:v>
                </c:pt>
                <c:pt idx="908">
                  <c:v>1946.70833333326</c:v>
                </c:pt>
                <c:pt idx="909">
                  <c:v>1946.7916666666</c:v>
                </c:pt>
                <c:pt idx="910">
                  <c:v>1946.87499999993</c:v>
                </c:pt>
                <c:pt idx="911">
                  <c:v>1946.95833333326</c:v>
                </c:pt>
                <c:pt idx="912">
                  <c:v>1947.0416666666</c:v>
                </c:pt>
                <c:pt idx="913">
                  <c:v>1947.12499999993</c:v>
                </c:pt>
                <c:pt idx="914">
                  <c:v>1947.20833333326</c:v>
                </c:pt>
                <c:pt idx="915">
                  <c:v>1947.2916666666</c:v>
                </c:pt>
                <c:pt idx="916">
                  <c:v>1947.37499999993</c:v>
                </c:pt>
                <c:pt idx="917">
                  <c:v>1947.45833333326</c:v>
                </c:pt>
                <c:pt idx="918">
                  <c:v>1947.5416666666</c:v>
                </c:pt>
                <c:pt idx="919">
                  <c:v>1947.62499999993</c:v>
                </c:pt>
                <c:pt idx="920">
                  <c:v>1947.70833333326</c:v>
                </c:pt>
                <c:pt idx="921">
                  <c:v>1947.7916666666</c:v>
                </c:pt>
                <c:pt idx="922">
                  <c:v>1947.87499999993</c:v>
                </c:pt>
                <c:pt idx="923">
                  <c:v>1947.95833333326</c:v>
                </c:pt>
                <c:pt idx="924">
                  <c:v>1948.0416666666</c:v>
                </c:pt>
                <c:pt idx="925">
                  <c:v>1948.12499999993</c:v>
                </c:pt>
                <c:pt idx="926">
                  <c:v>1948.20833333326</c:v>
                </c:pt>
                <c:pt idx="927">
                  <c:v>1948.2916666666</c:v>
                </c:pt>
                <c:pt idx="928">
                  <c:v>1948.37499999993</c:v>
                </c:pt>
                <c:pt idx="929">
                  <c:v>1948.45833333326</c:v>
                </c:pt>
                <c:pt idx="930">
                  <c:v>1948.5416666666</c:v>
                </c:pt>
                <c:pt idx="931">
                  <c:v>1948.62499999993</c:v>
                </c:pt>
                <c:pt idx="932">
                  <c:v>1948.70833333326</c:v>
                </c:pt>
                <c:pt idx="933">
                  <c:v>1948.7916666666</c:v>
                </c:pt>
                <c:pt idx="934">
                  <c:v>1948.87499999993</c:v>
                </c:pt>
                <c:pt idx="935">
                  <c:v>1948.95833333326</c:v>
                </c:pt>
                <c:pt idx="936">
                  <c:v>1949.0416666666</c:v>
                </c:pt>
                <c:pt idx="937">
                  <c:v>1949.12499999993</c:v>
                </c:pt>
                <c:pt idx="938">
                  <c:v>1949.20833333326</c:v>
                </c:pt>
                <c:pt idx="939">
                  <c:v>1949.2916666666</c:v>
                </c:pt>
                <c:pt idx="940">
                  <c:v>1949.37499999993</c:v>
                </c:pt>
                <c:pt idx="941">
                  <c:v>1949.45833333326</c:v>
                </c:pt>
                <c:pt idx="942">
                  <c:v>1949.5416666666</c:v>
                </c:pt>
                <c:pt idx="943">
                  <c:v>1949.62499999993</c:v>
                </c:pt>
                <c:pt idx="944">
                  <c:v>1949.70833333326</c:v>
                </c:pt>
                <c:pt idx="945">
                  <c:v>1949.7916666666</c:v>
                </c:pt>
                <c:pt idx="946">
                  <c:v>1949.87499999993</c:v>
                </c:pt>
                <c:pt idx="947">
                  <c:v>1949.95833333326</c:v>
                </c:pt>
                <c:pt idx="948">
                  <c:v>1950.04166666659</c:v>
                </c:pt>
                <c:pt idx="949">
                  <c:v>1950.12499999993</c:v>
                </c:pt>
                <c:pt idx="950">
                  <c:v>1950.20833333326</c:v>
                </c:pt>
                <c:pt idx="951">
                  <c:v>1950.29166666659</c:v>
                </c:pt>
                <c:pt idx="952">
                  <c:v>1950.37499999993</c:v>
                </c:pt>
                <c:pt idx="953">
                  <c:v>1950.45833333326</c:v>
                </c:pt>
                <c:pt idx="954">
                  <c:v>1950.54166666659</c:v>
                </c:pt>
                <c:pt idx="955">
                  <c:v>1950.62499999993</c:v>
                </c:pt>
                <c:pt idx="956">
                  <c:v>1950.70833333326</c:v>
                </c:pt>
                <c:pt idx="957">
                  <c:v>1950.79166666659</c:v>
                </c:pt>
                <c:pt idx="958">
                  <c:v>1950.87499999993</c:v>
                </c:pt>
                <c:pt idx="959">
                  <c:v>1950.95833333326</c:v>
                </c:pt>
                <c:pt idx="960">
                  <c:v>1951.04166666659</c:v>
                </c:pt>
                <c:pt idx="961">
                  <c:v>1951.12499999993</c:v>
                </c:pt>
                <c:pt idx="962">
                  <c:v>1951.20833333326</c:v>
                </c:pt>
                <c:pt idx="963">
                  <c:v>1951.29166666659</c:v>
                </c:pt>
                <c:pt idx="964">
                  <c:v>1951.37499999993</c:v>
                </c:pt>
                <c:pt idx="965">
                  <c:v>1951.45833333326</c:v>
                </c:pt>
                <c:pt idx="966">
                  <c:v>1951.54166666659</c:v>
                </c:pt>
                <c:pt idx="967">
                  <c:v>1951.62499999993</c:v>
                </c:pt>
                <c:pt idx="968">
                  <c:v>1951.70833333326</c:v>
                </c:pt>
                <c:pt idx="969">
                  <c:v>1951.79166666659</c:v>
                </c:pt>
                <c:pt idx="970">
                  <c:v>1951.87499999993</c:v>
                </c:pt>
                <c:pt idx="971">
                  <c:v>1951.95833333326</c:v>
                </c:pt>
                <c:pt idx="972">
                  <c:v>1952.04166666659</c:v>
                </c:pt>
                <c:pt idx="973">
                  <c:v>1952.12499999993</c:v>
                </c:pt>
                <c:pt idx="974">
                  <c:v>1952.20833333326</c:v>
                </c:pt>
                <c:pt idx="975">
                  <c:v>1952.29166666659</c:v>
                </c:pt>
                <c:pt idx="976">
                  <c:v>1952.37499999993</c:v>
                </c:pt>
                <c:pt idx="977">
                  <c:v>1952.45833333326</c:v>
                </c:pt>
                <c:pt idx="978">
                  <c:v>1952.54166666659</c:v>
                </c:pt>
                <c:pt idx="979">
                  <c:v>1952.62499999993</c:v>
                </c:pt>
                <c:pt idx="980">
                  <c:v>1952.70833333326</c:v>
                </c:pt>
                <c:pt idx="981">
                  <c:v>1952.79166666659</c:v>
                </c:pt>
                <c:pt idx="982">
                  <c:v>1952.87499999993</c:v>
                </c:pt>
                <c:pt idx="983">
                  <c:v>1952.95833333326</c:v>
                </c:pt>
                <c:pt idx="984">
                  <c:v>1953.04166666659</c:v>
                </c:pt>
                <c:pt idx="985">
                  <c:v>1953.12499999993</c:v>
                </c:pt>
                <c:pt idx="986">
                  <c:v>1953.20833333326</c:v>
                </c:pt>
                <c:pt idx="987">
                  <c:v>1953.29166666659</c:v>
                </c:pt>
                <c:pt idx="988">
                  <c:v>1953.37499999993</c:v>
                </c:pt>
                <c:pt idx="989">
                  <c:v>1953.45833333326</c:v>
                </c:pt>
                <c:pt idx="990">
                  <c:v>1953.54166666659</c:v>
                </c:pt>
                <c:pt idx="991">
                  <c:v>1953.62499999992</c:v>
                </c:pt>
                <c:pt idx="992">
                  <c:v>1953.70833333326</c:v>
                </c:pt>
                <c:pt idx="993">
                  <c:v>1953.79166666659</c:v>
                </c:pt>
                <c:pt idx="994">
                  <c:v>1953.87499999992</c:v>
                </c:pt>
                <c:pt idx="995">
                  <c:v>1953.95833333326</c:v>
                </c:pt>
                <c:pt idx="996">
                  <c:v>1954.04166666659</c:v>
                </c:pt>
                <c:pt idx="997">
                  <c:v>1954.12499999992</c:v>
                </c:pt>
                <c:pt idx="998">
                  <c:v>1954.20833333326</c:v>
                </c:pt>
                <c:pt idx="999">
                  <c:v>1954.29166666659</c:v>
                </c:pt>
                <c:pt idx="1000">
                  <c:v>1954.37499999992</c:v>
                </c:pt>
                <c:pt idx="1001">
                  <c:v>1954.45833333326</c:v>
                </c:pt>
                <c:pt idx="1002">
                  <c:v>1954.54166666659</c:v>
                </c:pt>
                <c:pt idx="1003">
                  <c:v>1954.62499999992</c:v>
                </c:pt>
                <c:pt idx="1004">
                  <c:v>1954.70833333326</c:v>
                </c:pt>
                <c:pt idx="1005">
                  <c:v>1954.79166666659</c:v>
                </c:pt>
                <c:pt idx="1006">
                  <c:v>1954.87499999992</c:v>
                </c:pt>
                <c:pt idx="1007">
                  <c:v>1954.95833333326</c:v>
                </c:pt>
                <c:pt idx="1008">
                  <c:v>1955.04166666659</c:v>
                </c:pt>
                <c:pt idx="1009">
                  <c:v>1955.12499999992</c:v>
                </c:pt>
                <c:pt idx="1010">
                  <c:v>1955.20833333326</c:v>
                </c:pt>
                <c:pt idx="1011">
                  <c:v>1955.29166666659</c:v>
                </c:pt>
                <c:pt idx="1012">
                  <c:v>1955.37499999992</c:v>
                </c:pt>
                <c:pt idx="1013">
                  <c:v>1955.45833333326</c:v>
                </c:pt>
                <c:pt idx="1014">
                  <c:v>1955.54166666659</c:v>
                </c:pt>
                <c:pt idx="1015">
                  <c:v>1955.62499999992</c:v>
                </c:pt>
                <c:pt idx="1016">
                  <c:v>1955.70833333326</c:v>
                </c:pt>
                <c:pt idx="1017">
                  <c:v>1955.79166666659</c:v>
                </c:pt>
                <c:pt idx="1018">
                  <c:v>1955.87499999992</c:v>
                </c:pt>
                <c:pt idx="1019">
                  <c:v>1955.95833333326</c:v>
                </c:pt>
                <c:pt idx="1020">
                  <c:v>1956.04166666659</c:v>
                </c:pt>
                <c:pt idx="1021">
                  <c:v>1956.12499999992</c:v>
                </c:pt>
                <c:pt idx="1022">
                  <c:v>1956.20833333326</c:v>
                </c:pt>
                <c:pt idx="1023">
                  <c:v>1956.29166666659</c:v>
                </c:pt>
                <c:pt idx="1024">
                  <c:v>1956.37499999992</c:v>
                </c:pt>
                <c:pt idx="1025">
                  <c:v>1956.45833333326</c:v>
                </c:pt>
                <c:pt idx="1026">
                  <c:v>1956.54166666659</c:v>
                </c:pt>
                <c:pt idx="1027">
                  <c:v>1956.62499999992</c:v>
                </c:pt>
                <c:pt idx="1028">
                  <c:v>1956.70833333326</c:v>
                </c:pt>
                <c:pt idx="1029">
                  <c:v>1956.79166666659</c:v>
                </c:pt>
                <c:pt idx="1030">
                  <c:v>1956.87499999992</c:v>
                </c:pt>
                <c:pt idx="1031">
                  <c:v>1956.95833333326</c:v>
                </c:pt>
                <c:pt idx="1032">
                  <c:v>1957.04166666659</c:v>
                </c:pt>
                <c:pt idx="1033">
                  <c:v>1957.12499999992</c:v>
                </c:pt>
                <c:pt idx="1034">
                  <c:v>1957.20833333326</c:v>
                </c:pt>
                <c:pt idx="1035">
                  <c:v>1957.29166666659</c:v>
                </c:pt>
                <c:pt idx="1036">
                  <c:v>1957.37499999992</c:v>
                </c:pt>
                <c:pt idx="1037">
                  <c:v>1957.45833333325</c:v>
                </c:pt>
                <c:pt idx="1038">
                  <c:v>1957.54166666659</c:v>
                </c:pt>
                <c:pt idx="1039">
                  <c:v>1957.62499999992</c:v>
                </c:pt>
                <c:pt idx="1040">
                  <c:v>1957.70833333325</c:v>
                </c:pt>
                <c:pt idx="1041">
                  <c:v>1957.79166666659</c:v>
                </c:pt>
                <c:pt idx="1042">
                  <c:v>1957.87499999992</c:v>
                </c:pt>
                <c:pt idx="1043">
                  <c:v>1957.95833333325</c:v>
                </c:pt>
                <c:pt idx="1044">
                  <c:v>1958.04166666659</c:v>
                </c:pt>
                <c:pt idx="1045">
                  <c:v>1958.12499999992</c:v>
                </c:pt>
                <c:pt idx="1046">
                  <c:v>1958.20833333325</c:v>
                </c:pt>
                <c:pt idx="1047">
                  <c:v>1958.29166666659</c:v>
                </c:pt>
                <c:pt idx="1048">
                  <c:v>1958.37499999992</c:v>
                </c:pt>
                <c:pt idx="1049">
                  <c:v>1958.45833333325</c:v>
                </c:pt>
                <c:pt idx="1050">
                  <c:v>1958.54166666659</c:v>
                </c:pt>
                <c:pt idx="1051">
                  <c:v>1958.62499999992</c:v>
                </c:pt>
                <c:pt idx="1052">
                  <c:v>1958.70833333325</c:v>
                </c:pt>
                <c:pt idx="1053">
                  <c:v>1958.79166666659</c:v>
                </c:pt>
                <c:pt idx="1054">
                  <c:v>1958.87499999992</c:v>
                </c:pt>
                <c:pt idx="1055">
                  <c:v>1958.95833333325</c:v>
                </c:pt>
                <c:pt idx="1056">
                  <c:v>1959.04166666659</c:v>
                </c:pt>
                <c:pt idx="1057">
                  <c:v>1959.12499999992</c:v>
                </c:pt>
                <c:pt idx="1058">
                  <c:v>1959.20833333325</c:v>
                </c:pt>
                <c:pt idx="1059">
                  <c:v>1959.29166666659</c:v>
                </c:pt>
                <c:pt idx="1060">
                  <c:v>1959.37499999992</c:v>
                </c:pt>
                <c:pt idx="1061">
                  <c:v>1959.45833333325</c:v>
                </c:pt>
                <c:pt idx="1062">
                  <c:v>1959.54166666659</c:v>
                </c:pt>
                <c:pt idx="1063">
                  <c:v>1959.62499999992</c:v>
                </c:pt>
                <c:pt idx="1064">
                  <c:v>1959.70833333325</c:v>
                </c:pt>
                <c:pt idx="1065">
                  <c:v>1959.79166666659</c:v>
                </c:pt>
                <c:pt idx="1066">
                  <c:v>1959.87499999992</c:v>
                </c:pt>
                <c:pt idx="1067">
                  <c:v>1959.95833333325</c:v>
                </c:pt>
                <c:pt idx="1068">
                  <c:v>1960.04166666659</c:v>
                </c:pt>
                <c:pt idx="1069">
                  <c:v>1960.12499999992</c:v>
                </c:pt>
                <c:pt idx="1070">
                  <c:v>1960.20833333325</c:v>
                </c:pt>
                <c:pt idx="1071">
                  <c:v>1960.29166666659</c:v>
                </c:pt>
                <c:pt idx="1072">
                  <c:v>1960.37499999992</c:v>
                </c:pt>
                <c:pt idx="1073">
                  <c:v>1960.45833333325</c:v>
                </c:pt>
                <c:pt idx="1074">
                  <c:v>1960.54166666659</c:v>
                </c:pt>
                <c:pt idx="1075">
                  <c:v>1960.62499999992</c:v>
                </c:pt>
                <c:pt idx="1076">
                  <c:v>1960.70833333325</c:v>
                </c:pt>
                <c:pt idx="1077">
                  <c:v>1960.79166666659</c:v>
                </c:pt>
                <c:pt idx="1078">
                  <c:v>1960.87499999992</c:v>
                </c:pt>
                <c:pt idx="1079">
                  <c:v>1960.95833333325</c:v>
                </c:pt>
                <c:pt idx="1080">
                  <c:v>1961.04166666658</c:v>
                </c:pt>
                <c:pt idx="1081">
                  <c:v>1961.12499999992</c:v>
                </c:pt>
                <c:pt idx="1082">
                  <c:v>1961.20833333325</c:v>
                </c:pt>
                <c:pt idx="1083">
                  <c:v>1961.29166666658</c:v>
                </c:pt>
                <c:pt idx="1084">
                  <c:v>1961.37499999992</c:v>
                </c:pt>
                <c:pt idx="1085">
                  <c:v>1961.45833333325</c:v>
                </c:pt>
                <c:pt idx="1086">
                  <c:v>1961.54166666658</c:v>
                </c:pt>
                <c:pt idx="1087">
                  <c:v>1961.62499999992</c:v>
                </c:pt>
                <c:pt idx="1088">
                  <c:v>1961.70833333325</c:v>
                </c:pt>
                <c:pt idx="1089">
                  <c:v>1961.79166666658</c:v>
                </c:pt>
                <c:pt idx="1090">
                  <c:v>1961.87499999992</c:v>
                </c:pt>
                <c:pt idx="1091">
                  <c:v>1961.95833333325</c:v>
                </c:pt>
                <c:pt idx="1092">
                  <c:v>1962.04166666658</c:v>
                </c:pt>
                <c:pt idx="1093">
                  <c:v>1962.12499999992</c:v>
                </c:pt>
                <c:pt idx="1094">
                  <c:v>1962.20833333325</c:v>
                </c:pt>
                <c:pt idx="1095">
                  <c:v>1962.29166666658</c:v>
                </c:pt>
                <c:pt idx="1096">
                  <c:v>1962.37499999992</c:v>
                </c:pt>
                <c:pt idx="1097">
                  <c:v>1962.45833333325</c:v>
                </c:pt>
                <c:pt idx="1098">
                  <c:v>1962.54166666658</c:v>
                </c:pt>
                <c:pt idx="1099">
                  <c:v>1962.62499999992</c:v>
                </c:pt>
                <c:pt idx="1100">
                  <c:v>1962.70833333325</c:v>
                </c:pt>
                <c:pt idx="1101">
                  <c:v>1962.79166666658</c:v>
                </c:pt>
                <c:pt idx="1102">
                  <c:v>1962.87499999992</c:v>
                </c:pt>
                <c:pt idx="1103">
                  <c:v>1962.95833333325</c:v>
                </c:pt>
                <c:pt idx="1104">
                  <c:v>1963.04166666658</c:v>
                </c:pt>
                <c:pt idx="1105">
                  <c:v>1963.12499999992</c:v>
                </c:pt>
                <c:pt idx="1106">
                  <c:v>1963.20833333325</c:v>
                </c:pt>
                <c:pt idx="1107">
                  <c:v>1963.29166666658</c:v>
                </c:pt>
                <c:pt idx="1108">
                  <c:v>1963.37499999992</c:v>
                </c:pt>
                <c:pt idx="1109">
                  <c:v>1963.45833333325</c:v>
                </c:pt>
                <c:pt idx="1110">
                  <c:v>1963.54166666658</c:v>
                </c:pt>
                <c:pt idx="1111">
                  <c:v>1963.62499999992</c:v>
                </c:pt>
                <c:pt idx="1112">
                  <c:v>1963.70833333325</c:v>
                </c:pt>
                <c:pt idx="1113">
                  <c:v>1963.79166666658</c:v>
                </c:pt>
                <c:pt idx="1114">
                  <c:v>1963.87499999992</c:v>
                </c:pt>
                <c:pt idx="1115">
                  <c:v>1963.95833333325</c:v>
                </c:pt>
                <c:pt idx="1116">
                  <c:v>1964.04166666658</c:v>
                </c:pt>
                <c:pt idx="1117">
                  <c:v>1964.12499999992</c:v>
                </c:pt>
                <c:pt idx="1118">
                  <c:v>1964.20833333325</c:v>
                </c:pt>
                <c:pt idx="1119">
                  <c:v>1964.29166666658</c:v>
                </c:pt>
                <c:pt idx="1120">
                  <c:v>1964.37499999992</c:v>
                </c:pt>
                <c:pt idx="1121">
                  <c:v>1964.45833333325</c:v>
                </c:pt>
                <c:pt idx="1122">
                  <c:v>1964.54166666658</c:v>
                </c:pt>
                <c:pt idx="1123">
                  <c:v>1964.62499999991</c:v>
                </c:pt>
                <c:pt idx="1124">
                  <c:v>1964.70833333325</c:v>
                </c:pt>
                <c:pt idx="1125">
                  <c:v>1964.79166666658</c:v>
                </c:pt>
                <c:pt idx="1126">
                  <c:v>1964.87499999991</c:v>
                </c:pt>
                <c:pt idx="1127">
                  <c:v>1964.95833333325</c:v>
                </c:pt>
                <c:pt idx="1128">
                  <c:v>1965.04166666658</c:v>
                </c:pt>
                <c:pt idx="1129">
                  <c:v>1965.12499999991</c:v>
                </c:pt>
                <c:pt idx="1130">
                  <c:v>1965.20833333325</c:v>
                </c:pt>
                <c:pt idx="1131">
                  <c:v>1965.29166666658</c:v>
                </c:pt>
                <c:pt idx="1132">
                  <c:v>1965.37499999991</c:v>
                </c:pt>
                <c:pt idx="1133">
                  <c:v>1965.45833333325</c:v>
                </c:pt>
                <c:pt idx="1134">
                  <c:v>1965.54166666658</c:v>
                </c:pt>
                <c:pt idx="1135">
                  <c:v>1965.62499999991</c:v>
                </c:pt>
                <c:pt idx="1136">
                  <c:v>1965.70833333325</c:v>
                </c:pt>
                <c:pt idx="1137">
                  <c:v>1965.79166666658</c:v>
                </c:pt>
                <c:pt idx="1138">
                  <c:v>1965.87499999991</c:v>
                </c:pt>
                <c:pt idx="1139">
                  <c:v>1965.95833333325</c:v>
                </c:pt>
                <c:pt idx="1140">
                  <c:v>1966.04166666658</c:v>
                </c:pt>
                <c:pt idx="1141">
                  <c:v>1966.12499999991</c:v>
                </c:pt>
                <c:pt idx="1142">
                  <c:v>1966.20833333325</c:v>
                </c:pt>
                <c:pt idx="1143">
                  <c:v>1966.29166666658</c:v>
                </c:pt>
                <c:pt idx="1144">
                  <c:v>1966.37499999991</c:v>
                </c:pt>
                <c:pt idx="1145">
                  <c:v>1966.45833333325</c:v>
                </c:pt>
                <c:pt idx="1146">
                  <c:v>1966.54166666658</c:v>
                </c:pt>
                <c:pt idx="1147">
                  <c:v>1966.62499999991</c:v>
                </c:pt>
                <c:pt idx="1148">
                  <c:v>1966.70833333325</c:v>
                </c:pt>
                <c:pt idx="1149">
                  <c:v>1966.79166666658</c:v>
                </c:pt>
                <c:pt idx="1150">
                  <c:v>1966.87499999991</c:v>
                </c:pt>
                <c:pt idx="1151">
                  <c:v>1966.95833333325</c:v>
                </c:pt>
                <c:pt idx="1152">
                  <c:v>1967.04166666658</c:v>
                </c:pt>
                <c:pt idx="1153">
                  <c:v>1967.12499999991</c:v>
                </c:pt>
                <c:pt idx="1154">
                  <c:v>1967.20833333325</c:v>
                </c:pt>
                <c:pt idx="1155">
                  <c:v>1967.29166666658</c:v>
                </c:pt>
                <c:pt idx="1156">
                  <c:v>1967.37499999991</c:v>
                </c:pt>
                <c:pt idx="1157">
                  <c:v>1967.45833333325</c:v>
                </c:pt>
                <c:pt idx="1158">
                  <c:v>1967.54166666658</c:v>
                </c:pt>
                <c:pt idx="1159">
                  <c:v>1967.62499999991</c:v>
                </c:pt>
                <c:pt idx="1160">
                  <c:v>1967.70833333325</c:v>
                </c:pt>
                <c:pt idx="1161">
                  <c:v>1967.79166666658</c:v>
                </c:pt>
                <c:pt idx="1162">
                  <c:v>1967.87499999991</c:v>
                </c:pt>
                <c:pt idx="1163">
                  <c:v>1967.95833333325</c:v>
                </c:pt>
                <c:pt idx="1164">
                  <c:v>1968.04166666658</c:v>
                </c:pt>
                <c:pt idx="1165">
                  <c:v>1968.12499999991</c:v>
                </c:pt>
                <c:pt idx="1166">
                  <c:v>1968.20833333325</c:v>
                </c:pt>
                <c:pt idx="1167">
                  <c:v>1968.29166666658</c:v>
                </c:pt>
                <c:pt idx="1168">
                  <c:v>1968.37499999991</c:v>
                </c:pt>
                <c:pt idx="1169">
                  <c:v>1968.45833333324</c:v>
                </c:pt>
                <c:pt idx="1170">
                  <c:v>1968.54166666658</c:v>
                </c:pt>
                <c:pt idx="1171">
                  <c:v>1968.62499999991</c:v>
                </c:pt>
                <c:pt idx="1172">
                  <c:v>1968.70833333324</c:v>
                </c:pt>
                <c:pt idx="1173">
                  <c:v>1968.79166666658</c:v>
                </c:pt>
                <c:pt idx="1174">
                  <c:v>1968.87499999991</c:v>
                </c:pt>
                <c:pt idx="1175">
                  <c:v>1968.95833333324</c:v>
                </c:pt>
                <c:pt idx="1176">
                  <c:v>1969.04166666658</c:v>
                </c:pt>
                <c:pt idx="1177">
                  <c:v>1969.12499999991</c:v>
                </c:pt>
                <c:pt idx="1178">
                  <c:v>1969.20833333324</c:v>
                </c:pt>
                <c:pt idx="1179">
                  <c:v>1969.29166666658</c:v>
                </c:pt>
                <c:pt idx="1180">
                  <c:v>1969.37499999991</c:v>
                </c:pt>
                <c:pt idx="1181">
                  <c:v>1969.45833333324</c:v>
                </c:pt>
                <c:pt idx="1182">
                  <c:v>1969.54166666658</c:v>
                </c:pt>
                <c:pt idx="1183">
                  <c:v>1969.62499999991</c:v>
                </c:pt>
                <c:pt idx="1184">
                  <c:v>1969.70833333324</c:v>
                </c:pt>
                <c:pt idx="1185">
                  <c:v>1969.79166666658</c:v>
                </c:pt>
                <c:pt idx="1186">
                  <c:v>1969.87499999991</c:v>
                </c:pt>
                <c:pt idx="1187">
                  <c:v>1969.95833333324</c:v>
                </c:pt>
                <c:pt idx="1188">
                  <c:v>1970.04166666658</c:v>
                </c:pt>
                <c:pt idx="1189">
                  <c:v>1970.12499999991</c:v>
                </c:pt>
                <c:pt idx="1190">
                  <c:v>1970.20833333324</c:v>
                </c:pt>
                <c:pt idx="1191">
                  <c:v>1970.29166666658</c:v>
                </c:pt>
                <c:pt idx="1192">
                  <c:v>1970.37499999991</c:v>
                </c:pt>
                <c:pt idx="1193">
                  <c:v>1970.45833333324</c:v>
                </c:pt>
                <c:pt idx="1194">
                  <c:v>1970.54166666658</c:v>
                </c:pt>
                <c:pt idx="1195">
                  <c:v>1970.62499999991</c:v>
                </c:pt>
                <c:pt idx="1196">
                  <c:v>1970.70833333324</c:v>
                </c:pt>
                <c:pt idx="1197">
                  <c:v>1970.79166666658</c:v>
                </c:pt>
                <c:pt idx="1198">
                  <c:v>1970.87499999991</c:v>
                </c:pt>
                <c:pt idx="1199">
                  <c:v>1970.95833333324</c:v>
                </c:pt>
                <c:pt idx="1200">
                  <c:v>1971.04166666658</c:v>
                </c:pt>
                <c:pt idx="1201">
                  <c:v>1971.12499999991</c:v>
                </c:pt>
                <c:pt idx="1202">
                  <c:v>1971.20833333324</c:v>
                </c:pt>
                <c:pt idx="1203">
                  <c:v>1971.29166666658</c:v>
                </c:pt>
                <c:pt idx="1204">
                  <c:v>1971.37499999991</c:v>
                </c:pt>
                <c:pt idx="1205">
                  <c:v>1971.45833333324</c:v>
                </c:pt>
                <c:pt idx="1206">
                  <c:v>1971.54166666658</c:v>
                </c:pt>
                <c:pt idx="1207">
                  <c:v>1971.62499999991</c:v>
                </c:pt>
                <c:pt idx="1208">
                  <c:v>1971.70833333324</c:v>
                </c:pt>
                <c:pt idx="1209">
                  <c:v>1971.79166666658</c:v>
                </c:pt>
                <c:pt idx="1210">
                  <c:v>1971.87499999991</c:v>
                </c:pt>
                <c:pt idx="1211">
                  <c:v>1971.95833333324</c:v>
                </c:pt>
                <c:pt idx="1212">
                  <c:v>1972.04166666657</c:v>
                </c:pt>
                <c:pt idx="1213">
                  <c:v>1972.12499999991</c:v>
                </c:pt>
                <c:pt idx="1214">
                  <c:v>1972.20833333324</c:v>
                </c:pt>
                <c:pt idx="1215">
                  <c:v>1972.29166666657</c:v>
                </c:pt>
                <c:pt idx="1216">
                  <c:v>1972.37499999991</c:v>
                </c:pt>
                <c:pt idx="1217">
                  <c:v>1972.45833333324</c:v>
                </c:pt>
                <c:pt idx="1218">
                  <c:v>1972.54166666657</c:v>
                </c:pt>
                <c:pt idx="1219">
                  <c:v>1972.62499999991</c:v>
                </c:pt>
                <c:pt idx="1220">
                  <c:v>1972.70833333324</c:v>
                </c:pt>
                <c:pt idx="1221">
                  <c:v>1972.79166666657</c:v>
                </c:pt>
                <c:pt idx="1222">
                  <c:v>1972.87499999991</c:v>
                </c:pt>
                <c:pt idx="1223">
                  <c:v>1972.95833333324</c:v>
                </c:pt>
                <c:pt idx="1224">
                  <c:v>1973.04166666657</c:v>
                </c:pt>
                <c:pt idx="1225">
                  <c:v>1973.12499999991</c:v>
                </c:pt>
                <c:pt idx="1226">
                  <c:v>1973.20833333324</c:v>
                </c:pt>
                <c:pt idx="1227">
                  <c:v>1973.29166666657</c:v>
                </c:pt>
                <c:pt idx="1228">
                  <c:v>1973.37499999991</c:v>
                </c:pt>
                <c:pt idx="1229">
                  <c:v>1973.45833333324</c:v>
                </c:pt>
                <c:pt idx="1230">
                  <c:v>1973.54166666657</c:v>
                </c:pt>
                <c:pt idx="1231">
                  <c:v>1973.62499999991</c:v>
                </c:pt>
                <c:pt idx="1232">
                  <c:v>1973.70833333324</c:v>
                </c:pt>
                <c:pt idx="1233">
                  <c:v>1973.79166666657</c:v>
                </c:pt>
                <c:pt idx="1234">
                  <c:v>1973.87499999991</c:v>
                </c:pt>
                <c:pt idx="1235">
                  <c:v>1973.95833333324</c:v>
                </c:pt>
                <c:pt idx="1236">
                  <c:v>1974.04166666657</c:v>
                </c:pt>
                <c:pt idx="1237">
                  <c:v>1974.12499999991</c:v>
                </c:pt>
                <c:pt idx="1238">
                  <c:v>1974.20833333324</c:v>
                </c:pt>
                <c:pt idx="1239">
                  <c:v>1974.29166666657</c:v>
                </c:pt>
                <c:pt idx="1240">
                  <c:v>1974.37499999991</c:v>
                </c:pt>
                <c:pt idx="1241">
                  <c:v>1974.45833333324</c:v>
                </c:pt>
                <c:pt idx="1242">
                  <c:v>1974.54166666657</c:v>
                </c:pt>
                <c:pt idx="1243">
                  <c:v>1974.62499999991</c:v>
                </c:pt>
                <c:pt idx="1244">
                  <c:v>1974.70833333324</c:v>
                </c:pt>
                <c:pt idx="1245">
                  <c:v>1974.79166666657</c:v>
                </c:pt>
                <c:pt idx="1246">
                  <c:v>1974.87499999991</c:v>
                </c:pt>
                <c:pt idx="1247">
                  <c:v>1974.95833333324</c:v>
                </c:pt>
                <c:pt idx="1248">
                  <c:v>1975.04166666657</c:v>
                </c:pt>
                <c:pt idx="1249">
                  <c:v>1975.12499999991</c:v>
                </c:pt>
                <c:pt idx="1250">
                  <c:v>1975.20833333324</c:v>
                </c:pt>
                <c:pt idx="1251">
                  <c:v>1975.29166666657</c:v>
                </c:pt>
                <c:pt idx="1252">
                  <c:v>1975.37499999991</c:v>
                </c:pt>
                <c:pt idx="1253">
                  <c:v>1975.45833333324</c:v>
                </c:pt>
                <c:pt idx="1254">
                  <c:v>1975.54166666657</c:v>
                </c:pt>
                <c:pt idx="1255">
                  <c:v>1975.6249999999</c:v>
                </c:pt>
                <c:pt idx="1256">
                  <c:v>1975.70833333324</c:v>
                </c:pt>
                <c:pt idx="1257">
                  <c:v>1975.79166666657</c:v>
                </c:pt>
                <c:pt idx="1258">
                  <c:v>1975.8749999999</c:v>
                </c:pt>
                <c:pt idx="1259">
                  <c:v>1975.95833333324</c:v>
                </c:pt>
                <c:pt idx="1260">
                  <c:v>1976.04166666657</c:v>
                </c:pt>
                <c:pt idx="1261">
                  <c:v>1976.1249999999</c:v>
                </c:pt>
                <c:pt idx="1262">
                  <c:v>1976.20833333324</c:v>
                </c:pt>
                <c:pt idx="1263">
                  <c:v>1976.29166666657</c:v>
                </c:pt>
                <c:pt idx="1264">
                  <c:v>1976.3749999999</c:v>
                </c:pt>
                <c:pt idx="1265">
                  <c:v>1976.45833333324</c:v>
                </c:pt>
                <c:pt idx="1266">
                  <c:v>1976.54166666657</c:v>
                </c:pt>
                <c:pt idx="1267">
                  <c:v>1976.6249999999</c:v>
                </c:pt>
                <c:pt idx="1268">
                  <c:v>1976.70833333324</c:v>
                </c:pt>
                <c:pt idx="1269">
                  <c:v>1976.79166666657</c:v>
                </c:pt>
                <c:pt idx="1270">
                  <c:v>1976.8749999999</c:v>
                </c:pt>
                <c:pt idx="1271">
                  <c:v>1976.95833333324</c:v>
                </c:pt>
                <c:pt idx="1272">
                  <c:v>1977.04166666657</c:v>
                </c:pt>
                <c:pt idx="1273">
                  <c:v>1977.1249999999</c:v>
                </c:pt>
                <c:pt idx="1274">
                  <c:v>1977.20833333324</c:v>
                </c:pt>
                <c:pt idx="1275">
                  <c:v>1977.29166666657</c:v>
                </c:pt>
                <c:pt idx="1276">
                  <c:v>1977.3749999999</c:v>
                </c:pt>
                <c:pt idx="1277">
                  <c:v>1977.45833333324</c:v>
                </c:pt>
                <c:pt idx="1278">
                  <c:v>1977.54166666657</c:v>
                </c:pt>
                <c:pt idx="1279">
                  <c:v>1977.6249999999</c:v>
                </c:pt>
                <c:pt idx="1280">
                  <c:v>1977.70833333324</c:v>
                </c:pt>
                <c:pt idx="1281">
                  <c:v>1977.79166666657</c:v>
                </c:pt>
                <c:pt idx="1282">
                  <c:v>1977.8749999999</c:v>
                </c:pt>
                <c:pt idx="1283">
                  <c:v>1977.95833333324</c:v>
                </c:pt>
                <c:pt idx="1284">
                  <c:v>1978.04166666657</c:v>
                </c:pt>
                <c:pt idx="1285">
                  <c:v>1978.1249999999</c:v>
                </c:pt>
                <c:pt idx="1286">
                  <c:v>1978.20833333324</c:v>
                </c:pt>
                <c:pt idx="1287">
                  <c:v>1978.29166666657</c:v>
                </c:pt>
                <c:pt idx="1288">
                  <c:v>1978.3749999999</c:v>
                </c:pt>
                <c:pt idx="1289">
                  <c:v>1978.45833333324</c:v>
                </c:pt>
                <c:pt idx="1290">
                  <c:v>1978.54166666657</c:v>
                </c:pt>
                <c:pt idx="1291">
                  <c:v>1978.6249999999</c:v>
                </c:pt>
                <c:pt idx="1292">
                  <c:v>1978.70833333324</c:v>
                </c:pt>
                <c:pt idx="1293">
                  <c:v>1978.79166666657</c:v>
                </c:pt>
                <c:pt idx="1294">
                  <c:v>1978.8749999999</c:v>
                </c:pt>
                <c:pt idx="1295">
                  <c:v>1978.95833333324</c:v>
                </c:pt>
                <c:pt idx="1296">
                  <c:v>1979.04166666657</c:v>
                </c:pt>
                <c:pt idx="1297">
                  <c:v>1979.1249999999</c:v>
                </c:pt>
                <c:pt idx="1298">
                  <c:v>1979.20833333324</c:v>
                </c:pt>
                <c:pt idx="1299">
                  <c:v>1979.29166666657</c:v>
                </c:pt>
                <c:pt idx="1300">
                  <c:v>1979.3749999999</c:v>
                </c:pt>
                <c:pt idx="1301">
                  <c:v>1979.45833333323</c:v>
                </c:pt>
                <c:pt idx="1302">
                  <c:v>1979.54166666657</c:v>
                </c:pt>
                <c:pt idx="1303">
                  <c:v>1979.6249999999</c:v>
                </c:pt>
                <c:pt idx="1304">
                  <c:v>1979.70833333323</c:v>
                </c:pt>
                <c:pt idx="1305">
                  <c:v>1979.79166666657</c:v>
                </c:pt>
                <c:pt idx="1306">
                  <c:v>1979.8749999999</c:v>
                </c:pt>
                <c:pt idx="1307">
                  <c:v>1979.95833333323</c:v>
                </c:pt>
                <c:pt idx="1308">
                  <c:v>1980.04166666657</c:v>
                </c:pt>
                <c:pt idx="1309">
                  <c:v>1980.1249999999</c:v>
                </c:pt>
                <c:pt idx="1310">
                  <c:v>1980.20833333323</c:v>
                </c:pt>
                <c:pt idx="1311">
                  <c:v>1980.29166666657</c:v>
                </c:pt>
                <c:pt idx="1312">
                  <c:v>1980.3749999999</c:v>
                </c:pt>
                <c:pt idx="1313">
                  <c:v>1980.45833333323</c:v>
                </c:pt>
                <c:pt idx="1314">
                  <c:v>1980.54166666657</c:v>
                </c:pt>
                <c:pt idx="1315">
                  <c:v>1980.6249999999</c:v>
                </c:pt>
                <c:pt idx="1316">
                  <c:v>1980.70833333323</c:v>
                </c:pt>
                <c:pt idx="1317">
                  <c:v>1980.79166666657</c:v>
                </c:pt>
                <c:pt idx="1318">
                  <c:v>1980.8749999999</c:v>
                </c:pt>
                <c:pt idx="1319">
                  <c:v>1980.95833333323</c:v>
                </c:pt>
                <c:pt idx="1320">
                  <c:v>1981.04166666657</c:v>
                </c:pt>
                <c:pt idx="1321">
                  <c:v>1981.1249999999</c:v>
                </c:pt>
                <c:pt idx="1322">
                  <c:v>1981.20833333323</c:v>
                </c:pt>
                <c:pt idx="1323">
                  <c:v>1981.29166666657</c:v>
                </c:pt>
                <c:pt idx="1324">
                  <c:v>1981.3749999999</c:v>
                </c:pt>
                <c:pt idx="1325">
                  <c:v>1981.45833333323</c:v>
                </c:pt>
                <c:pt idx="1326">
                  <c:v>1981.54166666657</c:v>
                </c:pt>
                <c:pt idx="1327">
                  <c:v>1981.6249999999</c:v>
                </c:pt>
                <c:pt idx="1328">
                  <c:v>1981.70833333323</c:v>
                </c:pt>
                <c:pt idx="1329">
                  <c:v>1981.79166666657</c:v>
                </c:pt>
                <c:pt idx="1330">
                  <c:v>1981.8749999999</c:v>
                </c:pt>
                <c:pt idx="1331">
                  <c:v>1981.95833333323</c:v>
                </c:pt>
                <c:pt idx="1332">
                  <c:v>1982.04166666657</c:v>
                </c:pt>
                <c:pt idx="1333">
                  <c:v>1982.1249999999</c:v>
                </c:pt>
                <c:pt idx="1334">
                  <c:v>1982.20833333323</c:v>
                </c:pt>
                <c:pt idx="1335">
                  <c:v>1982.29166666657</c:v>
                </c:pt>
                <c:pt idx="1336">
                  <c:v>1982.3749999999</c:v>
                </c:pt>
                <c:pt idx="1337">
                  <c:v>1982.45833333323</c:v>
                </c:pt>
                <c:pt idx="1338">
                  <c:v>1982.54166666657</c:v>
                </c:pt>
                <c:pt idx="1339">
                  <c:v>1982.6249999999</c:v>
                </c:pt>
                <c:pt idx="1340">
                  <c:v>1982.70833333323</c:v>
                </c:pt>
                <c:pt idx="1341">
                  <c:v>1982.79166666657</c:v>
                </c:pt>
                <c:pt idx="1342">
                  <c:v>1982.8749999999</c:v>
                </c:pt>
                <c:pt idx="1343">
                  <c:v>1982.95833333323</c:v>
                </c:pt>
                <c:pt idx="1344">
                  <c:v>1983.04166666656</c:v>
                </c:pt>
                <c:pt idx="1345">
                  <c:v>1983.1249999999</c:v>
                </c:pt>
                <c:pt idx="1346">
                  <c:v>1983.20833333323</c:v>
                </c:pt>
                <c:pt idx="1347">
                  <c:v>1983.29166666656</c:v>
                </c:pt>
                <c:pt idx="1348">
                  <c:v>1983.3749999999</c:v>
                </c:pt>
                <c:pt idx="1349">
                  <c:v>1983.45833333323</c:v>
                </c:pt>
                <c:pt idx="1350">
                  <c:v>1983.54166666656</c:v>
                </c:pt>
                <c:pt idx="1351">
                  <c:v>1983.6249999999</c:v>
                </c:pt>
                <c:pt idx="1352">
                  <c:v>1983.70833333323</c:v>
                </c:pt>
                <c:pt idx="1353">
                  <c:v>1983.79166666656</c:v>
                </c:pt>
                <c:pt idx="1354">
                  <c:v>1983.8749999999</c:v>
                </c:pt>
                <c:pt idx="1355">
                  <c:v>1983.95833333323</c:v>
                </c:pt>
                <c:pt idx="1356">
                  <c:v>1984.04166666656</c:v>
                </c:pt>
                <c:pt idx="1357">
                  <c:v>1984.1249999999</c:v>
                </c:pt>
                <c:pt idx="1358">
                  <c:v>1984.20833333323</c:v>
                </c:pt>
                <c:pt idx="1359">
                  <c:v>1984.29166666656</c:v>
                </c:pt>
                <c:pt idx="1360">
                  <c:v>1984.3749999999</c:v>
                </c:pt>
                <c:pt idx="1361">
                  <c:v>1984.45833333323</c:v>
                </c:pt>
                <c:pt idx="1362">
                  <c:v>1984.54166666656</c:v>
                </c:pt>
                <c:pt idx="1363">
                  <c:v>1984.6249999999</c:v>
                </c:pt>
                <c:pt idx="1364">
                  <c:v>1984.70833333323</c:v>
                </c:pt>
                <c:pt idx="1365">
                  <c:v>1984.79166666656</c:v>
                </c:pt>
                <c:pt idx="1366">
                  <c:v>1984.8749999999</c:v>
                </c:pt>
                <c:pt idx="1367">
                  <c:v>1984.95833333323</c:v>
                </c:pt>
                <c:pt idx="1368">
                  <c:v>1985.04166666656</c:v>
                </c:pt>
                <c:pt idx="1369">
                  <c:v>1985.1249999999</c:v>
                </c:pt>
                <c:pt idx="1370">
                  <c:v>1985.20833333323</c:v>
                </c:pt>
                <c:pt idx="1371">
                  <c:v>1985.29166666656</c:v>
                </c:pt>
                <c:pt idx="1372">
                  <c:v>1985.3749999999</c:v>
                </c:pt>
                <c:pt idx="1373">
                  <c:v>1985.45833333323</c:v>
                </c:pt>
                <c:pt idx="1374">
                  <c:v>1985.54166666656</c:v>
                </c:pt>
                <c:pt idx="1375">
                  <c:v>1985.6249999999</c:v>
                </c:pt>
                <c:pt idx="1376">
                  <c:v>1985.70833333323</c:v>
                </c:pt>
                <c:pt idx="1377">
                  <c:v>1985.79166666656</c:v>
                </c:pt>
                <c:pt idx="1378">
                  <c:v>1985.8749999999</c:v>
                </c:pt>
                <c:pt idx="1379">
                  <c:v>1985.95833333323</c:v>
                </c:pt>
                <c:pt idx="1380">
                  <c:v>1986.04166666656</c:v>
                </c:pt>
                <c:pt idx="1381">
                  <c:v>1986.1249999999</c:v>
                </c:pt>
                <c:pt idx="1382">
                  <c:v>1986.20833333323</c:v>
                </c:pt>
                <c:pt idx="1383">
                  <c:v>1986.29166666656</c:v>
                </c:pt>
                <c:pt idx="1384">
                  <c:v>1986.3749999999</c:v>
                </c:pt>
                <c:pt idx="1385">
                  <c:v>1986.45833333323</c:v>
                </c:pt>
                <c:pt idx="1386">
                  <c:v>1986.54166666656</c:v>
                </c:pt>
                <c:pt idx="1387">
                  <c:v>1986.62499999989</c:v>
                </c:pt>
                <c:pt idx="1388">
                  <c:v>1986.70833333323</c:v>
                </c:pt>
                <c:pt idx="1389">
                  <c:v>1986.79166666656</c:v>
                </c:pt>
                <c:pt idx="1390">
                  <c:v>1986.87499999989</c:v>
                </c:pt>
                <c:pt idx="1391">
                  <c:v>1986.95833333323</c:v>
                </c:pt>
                <c:pt idx="1392">
                  <c:v>1987.04166666656</c:v>
                </c:pt>
                <c:pt idx="1393">
                  <c:v>1987.12499999989</c:v>
                </c:pt>
                <c:pt idx="1394">
                  <c:v>1987.20833333323</c:v>
                </c:pt>
                <c:pt idx="1395">
                  <c:v>1987.29166666656</c:v>
                </c:pt>
                <c:pt idx="1396">
                  <c:v>1987.37499999989</c:v>
                </c:pt>
                <c:pt idx="1397">
                  <c:v>1987.45833333323</c:v>
                </c:pt>
                <c:pt idx="1398">
                  <c:v>1987.54166666656</c:v>
                </c:pt>
                <c:pt idx="1399">
                  <c:v>1987.62499999989</c:v>
                </c:pt>
                <c:pt idx="1400">
                  <c:v>1987.70833333323</c:v>
                </c:pt>
                <c:pt idx="1401">
                  <c:v>1987.79166666656</c:v>
                </c:pt>
                <c:pt idx="1402">
                  <c:v>1987.87499999989</c:v>
                </c:pt>
                <c:pt idx="1403">
                  <c:v>1987.95833333323</c:v>
                </c:pt>
                <c:pt idx="1404">
                  <c:v>1988.04166666656</c:v>
                </c:pt>
                <c:pt idx="1405">
                  <c:v>1988.12499999989</c:v>
                </c:pt>
                <c:pt idx="1406">
                  <c:v>1988.20833333323</c:v>
                </c:pt>
                <c:pt idx="1407">
                  <c:v>1988.29166666656</c:v>
                </c:pt>
                <c:pt idx="1408">
                  <c:v>1988.37499999989</c:v>
                </c:pt>
                <c:pt idx="1409">
                  <c:v>1988.45833333323</c:v>
                </c:pt>
                <c:pt idx="1410">
                  <c:v>1988.54166666656</c:v>
                </c:pt>
                <c:pt idx="1411">
                  <c:v>1988.62499999989</c:v>
                </c:pt>
                <c:pt idx="1412">
                  <c:v>1988.70833333323</c:v>
                </c:pt>
                <c:pt idx="1413">
                  <c:v>1988.79166666656</c:v>
                </c:pt>
                <c:pt idx="1414">
                  <c:v>1988.87499999989</c:v>
                </c:pt>
                <c:pt idx="1415">
                  <c:v>1988.95833333323</c:v>
                </c:pt>
                <c:pt idx="1416">
                  <c:v>1989.04166666656</c:v>
                </c:pt>
                <c:pt idx="1417">
                  <c:v>1989.12499999989</c:v>
                </c:pt>
                <c:pt idx="1418">
                  <c:v>1989.20833333323</c:v>
                </c:pt>
                <c:pt idx="1419">
                  <c:v>1989.29166666656</c:v>
                </c:pt>
                <c:pt idx="1420">
                  <c:v>1989.37499999989</c:v>
                </c:pt>
                <c:pt idx="1421">
                  <c:v>1989.45833333323</c:v>
                </c:pt>
                <c:pt idx="1422">
                  <c:v>1989.54166666656</c:v>
                </c:pt>
                <c:pt idx="1423">
                  <c:v>1989.62499999989</c:v>
                </c:pt>
                <c:pt idx="1424">
                  <c:v>1989.70833333323</c:v>
                </c:pt>
                <c:pt idx="1425">
                  <c:v>1989.79166666656</c:v>
                </c:pt>
                <c:pt idx="1426">
                  <c:v>1989.87499999989</c:v>
                </c:pt>
                <c:pt idx="1427">
                  <c:v>1989.95833333323</c:v>
                </c:pt>
                <c:pt idx="1428">
                  <c:v>1990.04166666656</c:v>
                </c:pt>
                <c:pt idx="1429">
                  <c:v>1990.12499999989</c:v>
                </c:pt>
                <c:pt idx="1430">
                  <c:v>1990.20833333323</c:v>
                </c:pt>
                <c:pt idx="1431">
                  <c:v>1990.29166666656</c:v>
                </c:pt>
                <c:pt idx="1432">
                  <c:v>1990.37499999989</c:v>
                </c:pt>
                <c:pt idx="1433">
                  <c:v>1990.45833333322</c:v>
                </c:pt>
                <c:pt idx="1434">
                  <c:v>1990.54166666656</c:v>
                </c:pt>
                <c:pt idx="1435">
                  <c:v>1990.62499999989</c:v>
                </c:pt>
                <c:pt idx="1436">
                  <c:v>1990.70833333322</c:v>
                </c:pt>
                <c:pt idx="1437">
                  <c:v>1990.79166666656</c:v>
                </c:pt>
                <c:pt idx="1438">
                  <c:v>1990.87499999989</c:v>
                </c:pt>
                <c:pt idx="1439">
                  <c:v>1990.95833333322</c:v>
                </c:pt>
                <c:pt idx="1440">
                  <c:v>1991.04166666656</c:v>
                </c:pt>
                <c:pt idx="1441">
                  <c:v>1991.12499999989</c:v>
                </c:pt>
                <c:pt idx="1442">
                  <c:v>1991.20833333322</c:v>
                </c:pt>
                <c:pt idx="1443">
                  <c:v>1991.29166666656</c:v>
                </c:pt>
                <c:pt idx="1444">
                  <c:v>1991.37499999989</c:v>
                </c:pt>
                <c:pt idx="1445">
                  <c:v>1991.45833333322</c:v>
                </c:pt>
                <c:pt idx="1446">
                  <c:v>1991.54166666656</c:v>
                </c:pt>
                <c:pt idx="1447">
                  <c:v>1991.62499999989</c:v>
                </c:pt>
                <c:pt idx="1448">
                  <c:v>1991.70833333322</c:v>
                </c:pt>
                <c:pt idx="1449">
                  <c:v>1991.79166666656</c:v>
                </c:pt>
                <c:pt idx="1450">
                  <c:v>1991.87499999989</c:v>
                </c:pt>
                <c:pt idx="1451">
                  <c:v>1991.95833333322</c:v>
                </c:pt>
                <c:pt idx="1452">
                  <c:v>1992.04166666656</c:v>
                </c:pt>
                <c:pt idx="1453">
                  <c:v>1992.12499999989</c:v>
                </c:pt>
                <c:pt idx="1454">
                  <c:v>1992.20833333322</c:v>
                </c:pt>
                <c:pt idx="1455">
                  <c:v>1992.29166666656</c:v>
                </c:pt>
                <c:pt idx="1456">
                  <c:v>1992.37499999989</c:v>
                </c:pt>
                <c:pt idx="1457">
                  <c:v>1992.45833333322</c:v>
                </c:pt>
                <c:pt idx="1458">
                  <c:v>1992.54166666656</c:v>
                </c:pt>
                <c:pt idx="1459">
                  <c:v>1992.62499999989</c:v>
                </c:pt>
                <c:pt idx="1460">
                  <c:v>1992.70833333322</c:v>
                </c:pt>
                <c:pt idx="1461">
                  <c:v>1992.79166666656</c:v>
                </c:pt>
                <c:pt idx="1462">
                  <c:v>1992.87499999989</c:v>
                </c:pt>
                <c:pt idx="1463">
                  <c:v>1992.95833333322</c:v>
                </c:pt>
                <c:pt idx="1464">
                  <c:v>1993.04166666656</c:v>
                </c:pt>
                <c:pt idx="1465">
                  <c:v>1993.12499999989</c:v>
                </c:pt>
                <c:pt idx="1466">
                  <c:v>1993.20833333322</c:v>
                </c:pt>
                <c:pt idx="1467">
                  <c:v>1993.29166666656</c:v>
                </c:pt>
                <c:pt idx="1468">
                  <c:v>1993.37499999989</c:v>
                </c:pt>
                <c:pt idx="1469">
                  <c:v>1993.45833333322</c:v>
                </c:pt>
                <c:pt idx="1470">
                  <c:v>1993.54166666656</c:v>
                </c:pt>
                <c:pt idx="1471">
                  <c:v>1993.62499999989</c:v>
                </c:pt>
                <c:pt idx="1472">
                  <c:v>1993.70833333322</c:v>
                </c:pt>
                <c:pt idx="1473">
                  <c:v>1993.79166666656</c:v>
                </c:pt>
                <c:pt idx="1474">
                  <c:v>1993.87499999989</c:v>
                </c:pt>
                <c:pt idx="1475">
                  <c:v>1993.95833333322</c:v>
                </c:pt>
                <c:pt idx="1476">
                  <c:v>1994.04166666655</c:v>
                </c:pt>
                <c:pt idx="1477">
                  <c:v>1994.12499999989</c:v>
                </c:pt>
                <c:pt idx="1478">
                  <c:v>1994.20833333322</c:v>
                </c:pt>
                <c:pt idx="1479">
                  <c:v>1994.29166666655</c:v>
                </c:pt>
                <c:pt idx="1480">
                  <c:v>1994.37499999989</c:v>
                </c:pt>
                <c:pt idx="1481">
                  <c:v>1994.45833333322</c:v>
                </c:pt>
                <c:pt idx="1482">
                  <c:v>1994.54166666655</c:v>
                </c:pt>
                <c:pt idx="1483">
                  <c:v>1994.62499999989</c:v>
                </c:pt>
                <c:pt idx="1484">
                  <c:v>1994.70833333322</c:v>
                </c:pt>
                <c:pt idx="1485">
                  <c:v>1994.79166666655</c:v>
                </c:pt>
                <c:pt idx="1486">
                  <c:v>1994.87499999989</c:v>
                </c:pt>
                <c:pt idx="1487">
                  <c:v>1994.95833333322</c:v>
                </c:pt>
                <c:pt idx="1488">
                  <c:v>1995.04166666655</c:v>
                </c:pt>
                <c:pt idx="1489">
                  <c:v>1995.12499999989</c:v>
                </c:pt>
                <c:pt idx="1490">
                  <c:v>1995.20833333322</c:v>
                </c:pt>
                <c:pt idx="1491">
                  <c:v>1995.29166666655</c:v>
                </c:pt>
                <c:pt idx="1492">
                  <c:v>1995.37499999989</c:v>
                </c:pt>
                <c:pt idx="1493">
                  <c:v>1995.45833333322</c:v>
                </c:pt>
                <c:pt idx="1494">
                  <c:v>1995.54166666655</c:v>
                </c:pt>
                <c:pt idx="1495">
                  <c:v>1995.62499999989</c:v>
                </c:pt>
                <c:pt idx="1496">
                  <c:v>1995.70833333322</c:v>
                </c:pt>
                <c:pt idx="1497">
                  <c:v>1995.79166666655</c:v>
                </c:pt>
                <c:pt idx="1498">
                  <c:v>1995.87499999989</c:v>
                </c:pt>
                <c:pt idx="1499">
                  <c:v>1995.95833333322</c:v>
                </c:pt>
                <c:pt idx="1500">
                  <c:v>1996.04166666655</c:v>
                </c:pt>
                <c:pt idx="1501">
                  <c:v>1996.12499999989</c:v>
                </c:pt>
                <c:pt idx="1502">
                  <c:v>1996.20833333322</c:v>
                </c:pt>
                <c:pt idx="1503">
                  <c:v>1996.29166666655</c:v>
                </c:pt>
                <c:pt idx="1504">
                  <c:v>1996.37499999989</c:v>
                </c:pt>
                <c:pt idx="1505">
                  <c:v>1996.45833333322</c:v>
                </c:pt>
                <c:pt idx="1506">
                  <c:v>1996.54166666655</c:v>
                </c:pt>
                <c:pt idx="1507">
                  <c:v>1996.62499999989</c:v>
                </c:pt>
                <c:pt idx="1508">
                  <c:v>1996.70833333322</c:v>
                </c:pt>
                <c:pt idx="1509">
                  <c:v>1996.79166666655</c:v>
                </c:pt>
                <c:pt idx="1510">
                  <c:v>1996.87499999989</c:v>
                </c:pt>
                <c:pt idx="1511">
                  <c:v>1996.95833333322</c:v>
                </c:pt>
                <c:pt idx="1512">
                  <c:v>1997.04166666655</c:v>
                </c:pt>
                <c:pt idx="1513">
                  <c:v>1997.12499999989</c:v>
                </c:pt>
                <c:pt idx="1514">
                  <c:v>1997.20833333322</c:v>
                </c:pt>
                <c:pt idx="1515">
                  <c:v>1997.29166666655</c:v>
                </c:pt>
                <c:pt idx="1516">
                  <c:v>1997.37499999989</c:v>
                </c:pt>
                <c:pt idx="1517">
                  <c:v>1997.45833333322</c:v>
                </c:pt>
                <c:pt idx="1518">
                  <c:v>1997.54166666655</c:v>
                </c:pt>
                <c:pt idx="1519">
                  <c:v>1997.62499999988</c:v>
                </c:pt>
                <c:pt idx="1520">
                  <c:v>1997.70833333322</c:v>
                </c:pt>
                <c:pt idx="1521">
                  <c:v>1997.79166666655</c:v>
                </c:pt>
                <c:pt idx="1522">
                  <c:v>1997.87499999988</c:v>
                </c:pt>
                <c:pt idx="1523">
                  <c:v>1997.95833333322</c:v>
                </c:pt>
                <c:pt idx="1524">
                  <c:v>1998.04166666655</c:v>
                </c:pt>
                <c:pt idx="1525">
                  <c:v>1998.12499999988</c:v>
                </c:pt>
                <c:pt idx="1526">
                  <c:v>1998.20833333322</c:v>
                </c:pt>
                <c:pt idx="1527">
                  <c:v>1998.29166666655</c:v>
                </c:pt>
                <c:pt idx="1528">
                  <c:v>1998.37499999988</c:v>
                </c:pt>
                <c:pt idx="1529">
                  <c:v>1998.45833333322</c:v>
                </c:pt>
                <c:pt idx="1530">
                  <c:v>1998.54166666655</c:v>
                </c:pt>
                <c:pt idx="1531">
                  <c:v>1998.62499999988</c:v>
                </c:pt>
                <c:pt idx="1532">
                  <c:v>1998.70833333322</c:v>
                </c:pt>
                <c:pt idx="1533">
                  <c:v>1998.79166666655</c:v>
                </c:pt>
                <c:pt idx="1534">
                  <c:v>1998.87499999988</c:v>
                </c:pt>
                <c:pt idx="1535">
                  <c:v>1998.95833333322</c:v>
                </c:pt>
                <c:pt idx="1536">
                  <c:v>1999.04166666655</c:v>
                </c:pt>
                <c:pt idx="1537">
                  <c:v>1999.12499999988</c:v>
                </c:pt>
                <c:pt idx="1538">
                  <c:v>1999.20833333322</c:v>
                </c:pt>
                <c:pt idx="1539">
                  <c:v>1999.29166666655</c:v>
                </c:pt>
                <c:pt idx="1540">
                  <c:v>1999.37499999988</c:v>
                </c:pt>
                <c:pt idx="1541">
                  <c:v>1999.45833333322</c:v>
                </c:pt>
                <c:pt idx="1542">
                  <c:v>1999.54166666655</c:v>
                </c:pt>
                <c:pt idx="1543">
                  <c:v>1999.62499999988</c:v>
                </c:pt>
                <c:pt idx="1544">
                  <c:v>1999.70833333322</c:v>
                </c:pt>
                <c:pt idx="1545">
                  <c:v>1999.79166666655</c:v>
                </c:pt>
                <c:pt idx="1546">
                  <c:v>1999.87499999988</c:v>
                </c:pt>
                <c:pt idx="1547">
                  <c:v>1999.95833333322</c:v>
                </c:pt>
                <c:pt idx="1548">
                  <c:v>2000.04166666655</c:v>
                </c:pt>
                <c:pt idx="1549">
                  <c:v>2000.12499999988</c:v>
                </c:pt>
                <c:pt idx="1550">
                  <c:v>2000.20833333322</c:v>
                </c:pt>
                <c:pt idx="1551">
                  <c:v>2000.29166666655</c:v>
                </c:pt>
                <c:pt idx="1552">
                  <c:v>2000.37499999988</c:v>
                </c:pt>
                <c:pt idx="1553">
                  <c:v>2000.45833333322</c:v>
                </c:pt>
                <c:pt idx="1554">
                  <c:v>2000.54166666655</c:v>
                </c:pt>
                <c:pt idx="1555">
                  <c:v>2000.62499999988</c:v>
                </c:pt>
                <c:pt idx="1556">
                  <c:v>2000.70833333322</c:v>
                </c:pt>
                <c:pt idx="1557">
                  <c:v>2000.79166666655</c:v>
                </c:pt>
                <c:pt idx="1558">
                  <c:v>2000.87499999988</c:v>
                </c:pt>
                <c:pt idx="1559">
                  <c:v>2000.95833333322</c:v>
                </c:pt>
                <c:pt idx="1560">
                  <c:v>2001.04166666655</c:v>
                </c:pt>
                <c:pt idx="1561">
                  <c:v>2001.12499999988</c:v>
                </c:pt>
                <c:pt idx="1562">
                  <c:v>2001.20833333322</c:v>
                </c:pt>
                <c:pt idx="1563">
                  <c:v>2001.29166666655</c:v>
                </c:pt>
                <c:pt idx="1564">
                  <c:v>2001.37499999988</c:v>
                </c:pt>
                <c:pt idx="1565">
                  <c:v>2001.45833333321</c:v>
                </c:pt>
                <c:pt idx="1566">
                  <c:v>2001.54166666655</c:v>
                </c:pt>
                <c:pt idx="1567">
                  <c:v>2001.62499999988</c:v>
                </c:pt>
                <c:pt idx="1568">
                  <c:v>2001.70833333321</c:v>
                </c:pt>
                <c:pt idx="1569">
                  <c:v>2001.79166666655</c:v>
                </c:pt>
                <c:pt idx="1570">
                  <c:v>2001.87499999988</c:v>
                </c:pt>
                <c:pt idx="1571">
                  <c:v>2001.95833333321</c:v>
                </c:pt>
                <c:pt idx="1572">
                  <c:v>2002.04166666655</c:v>
                </c:pt>
                <c:pt idx="1573">
                  <c:v>2002.12499999988</c:v>
                </c:pt>
                <c:pt idx="1574">
                  <c:v>2002.20833333321</c:v>
                </c:pt>
                <c:pt idx="1575">
                  <c:v>2002.29166666655</c:v>
                </c:pt>
                <c:pt idx="1576">
                  <c:v>2002.37499999988</c:v>
                </c:pt>
                <c:pt idx="1577">
                  <c:v>2002.45833333321</c:v>
                </c:pt>
                <c:pt idx="1578">
                  <c:v>2002.54166666655</c:v>
                </c:pt>
                <c:pt idx="1579">
                  <c:v>2002.62499999988</c:v>
                </c:pt>
                <c:pt idx="1580">
                  <c:v>2002.70833333321</c:v>
                </c:pt>
                <c:pt idx="1581">
                  <c:v>2002.79166666655</c:v>
                </c:pt>
                <c:pt idx="1582">
                  <c:v>2002.87499999988</c:v>
                </c:pt>
                <c:pt idx="1583">
                  <c:v>2002.95833333321</c:v>
                </c:pt>
                <c:pt idx="1584">
                  <c:v>2003.04166666655</c:v>
                </c:pt>
                <c:pt idx="1585">
                  <c:v>2003.12499999988</c:v>
                </c:pt>
                <c:pt idx="1586">
                  <c:v>2003.20833333321</c:v>
                </c:pt>
                <c:pt idx="1587">
                  <c:v>2003.29166666655</c:v>
                </c:pt>
                <c:pt idx="1588">
                  <c:v>2003.37499999988</c:v>
                </c:pt>
                <c:pt idx="1589">
                  <c:v>2003.45833333321</c:v>
                </c:pt>
                <c:pt idx="1590">
                  <c:v>2003.54166666655</c:v>
                </c:pt>
                <c:pt idx="1591">
                  <c:v>2003.62499999988</c:v>
                </c:pt>
                <c:pt idx="1592">
                  <c:v>2003.70833333321</c:v>
                </c:pt>
                <c:pt idx="1593">
                  <c:v>2003.79166666655</c:v>
                </c:pt>
                <c:pt idx="1594">
                  <c:v>2003.87499999988</c:v>
                </c:pt>
                <c:pt idx="1595">
                  <c:v>2003.95833333321</c:v>
                </c:pt>
                <c:pt idx="1596">
                  <c:v>2004.04166666655</c:v>
                </c:pt>
                <c:pt idx="1597">
                  <c:v>2004.12499999988</c:v>
                </c:pt>
                <c:pt idx="1598">
                  <c:v>2004.20833333321</c:v>
                </c:pt>
                <c:pt idx="1599">
                  <c:v>2004.29166666655</c:v>
                </c:pt>
                <c:pt idx="1600">
                  <c:v>2004.37499999988</c:v>
                </c:pt>
                <c:pt idx="1601">
                  <c:v>2004.45833333321</c:v>
                </c:pt>
                <c:pt idx="1602">
                  <c:v>2004.54166666655</c:v>
                </c:pt>
                <c:pt idx="1603">
                  <c:v>2004.62499999988</c:v>
                </c:pt>
                <c:pt idx="1604">
                  <c:v>2004.70833333321</c:v>
                </c:pt>
                <c:pt idx="1605">
                  <c:v>2004.79166666655</c:v>
                </c:pt>
                <c:pt idx="1606">
                  <c:v>2004.87499999988</c:v>
                </c:pt>
                <c:pt idx="1607">
                  <c:v>2004.95833333321</c:v>
                </c:pt>
                <c:pt idx="1608">
                  <c:v>2005.04166666654</c:v>
                </c:pt>
                <c:pt idx="1609">
                  <c:v>2005.12499999988</c:v>
                </c:pt>
                <c:pt idx="1610">
                  <c:v>2005.20833333321</c:v>
                </c:pt>
                <c:pt idx="1611">
                  <c:v>2005.29166666654</c:v>
                </c:pt>
                <c:pt idx="1612">
                  <c:v>2005.37499999988</c:v>
                </c:pt>
                <c:pt idx="1613">
                  <c:v>2005.45833333321</c:v>
                </c:pt>
                <c:pt idx="1614">
                  <c:v>2005.54166666654</c:v>
                </c:pt>
                <c:pt idx="1615">
                  <c:v>2005.62499999988</c:v>
                </c:pt>
                <c:pt idx="1616">
                  <c:v>2005.70833333321</c:v>
                </c:pt>
                <c:pt idx="1617">
                  <c:v>2005.79166666654</c:v>
                </c:pt>
                <c:pt idx="1618">
                  <c:v>2005.87499999988</c:v>
                </c:pt>
                <c:pt idx="1619">
                  <c:v>2005.95833333321</c:v>
                </c:pt>
                <c:pt idx="1620">
                  <c:v>2006.04166666654</c:v>
                </c:pt>
                <c:pt idx="1621">
                  <c:v>2006.12499999988</c:v>
                </c:pt>
                <c:pt idx="1622">
                  <c:v>2006.20833333321</c:v>
                </c:pt>
                <c:pt idx="1623">
                  <c:v>2006.29166666654</c:v>
                </c:pt>
                <c:pt idx="1624">
                  <c:v>2006.37499999988</c:v>
                </c:pt>
                <c:pt idx="1625">
                  <c:v>2006.45833333321</c:v>
                </c:pt>
                <c:pt idx="1626">
                  <c:v>2006.54166666654</c:v>
                </c:pt>
                <c:pt idx="1627">
                  <c:v>2006.62499999988</c:v>
                </c:pt>
                <c:pt idx="1628">
                  <c:v>2006.70833333321</c:v>
                </c:pt>
                <c:pt idx="1629">
                  <c:v>2006.79166666654</c:v>
                </c:pt>
                <c:pt idx="1630">
                  <c:v>2006.87499999988</c:v>
                </c:pt>
                <c:pt idx="1631">
                  <c:v>2006.95833333321</c:v>
                </c:pt>
                <c:pt idx="1632">
                  <c:v>2007.04166666654</c:v>
                </c:pt>
                <c:pt idx="1633">
                  <c:v>2007.12499999988</c:v>
                </c:pt>
                <c:pt idx="1634">
                  <c:v>2007.20833333321</c:v>
                </c:pt>
                <c:pt idx="1635">
                  <c:v>2007.29166666654</c:v>
                </c:pt>
                <c:pt idx="1636">
                  <c:v>2007.37499999988</c:v>
                </c:pt>
                <c:pt idx="1637">
                  <c:v>2007.45833333321</c:v>
                </c:pt>
                <c:pt idx="1638">
                  <c:v>2007.54166666654</c:v>
                </c:pt>
                <c:pt idx="1639">
                  <c:v>2007.62499999988</c:v>
                </c:pt>
                <c:pt idx="1640">
                  <c:v>2007.70833333321</c:v>
                </c:pt>
                <c:pt idx="1641">
                  <c:v>2007.79166666654</c:v>
                </c:pt>
                <c:pt idx="1642">
                  <c:v>2007.87499999988</c:v>
                </c:pt>
                <c:pt idx="1643">
                  <c:v>2007.95833333321</c:v>
                </c:pt>
                <c:pt idx="1644">
                  <c:v>2008.04166666654</c:v>
                </c:pt>
                <c:pt idx="1645">
                  <c:v>2008.12499999988</c:v>
                </c:pt>
                <c:pt idx="1646">
                  <c:v>2008.20833333321</c:v>
                </c:pt>
                <c:pt idx="1647">
                  <c:v>2008.29166666654</c:v>
                </c:pt>
                <c:pt idx="1648">
                  <c:v>2008.37499999988</c:v>
                </c:pt>
                <c:pt idx="1649">
                  <c:v>2008.45833333321</c:v>
                </c:pt>
                <c:pt idx="1650">
                  <c:v>2008.54166666654</c:v>
                </c:pt>
                <c:pt idx="1651">
                  <c:v>2008.62499999987</c:v>
                </c:pt>
                <c:pt idx="1652">
                  <c:v>2008.70833333321</c:v>
                </c:pt>
                <c:pt idx="1653">
                  <c:v>2008.79166666654</c:v>
                </c:pt>
                <c:pt idx="1654">
                  <c:v>2008.87499999987</c:v>
                </c:pt>
                <c:pt idx="1655">
                  <c:v>2008.95833333321</c:v>
                </c:pt>
                <c:pt idx="1656">
                  <c:v>2009.04166666654</c:v>
                </c:pt>
                <c:pt idx="1657">
                  <c:v>2009.12499999987</c:v>
                </c:pt>
                <c:pt idx="1658">
                  <c:v>2009.20833333321</c:v>
                </c:pt>
                <c:pt idx="1659">
                  <c:v>2009.29166666654</c:v>
                </c:pt>
                <c:pt idx="1660">
                  <c:v>2009.37499999987</c:v>
                </c:pt>
                <c:pt idx="1661">
                  <c:v>2009.45833333321</c:v>
                </c:pt>
                <c:pt idx="1662">
                  <c:v>2009.54166666654</c:v>
                </c:pt>
                <c:pt idx="1663">
                  <c:v>2009.62499999987</c:v>
                </c:pt>
                <c:pt idx="1664">
                  <c:v>2009.70833333321</c:v>
                </c:pt>
                <c:pt idx="1665">
                  <c:v>2009.79166666654</c:v>
                </c:pt>
                <c:pt idx="1666">
                  <c:v>2009.87499999987</c:v>
                </c:pt>
                <c:pt idx="1667">
                  <c:v>2009.95833333321</c:v>
                </c:pt>
                <c:pt idx="1668">
                  <c:v>2010.04166666654</c:v>
                </c:pt>
                <c:pt idx="1669">
                  <c:v>2010.12499999987</c:v>
                </c:pt>
                <c:pt idx="1670">
                  <c:v>2010.20833333321</c:v>
                </c:pt>
                <c:pt idx="1671">
                  <c:v>2010.29166666654</c:v>
                </c:pt>
                <c:pt idx="1672">
                  <c:v>2010.37499999987</c:v>
                </c:pt>
                <c:pt idx="1673">
                  <c:v>2010.45833333321</c:v>
                </c:pt>
                <c:pt idx="1674">
                  <c:v>2010.54166666654</c:v>
                </c:pt>
                <c:pt idx="1675">
                  <c:v>2010.62499999987</c:v>
                </c:pt>
                <c:pt idx="1676">
                  <c:v>2010.70833333321</c:v>
                </c:pt>
                <c:pt idx="1677">
                  <c:v>2010.79166666654</c:v>
                </c:pt>
                <c:pt idx="1678">
                  <c:v>2010.87499999987</c:v>
                </c:pt>
                <c:pt idx="1679">
                  <c:v>2010.95833333321</c:v>
                </c:pt>
                <c:pt idx="1680">
                  <c:v>2011.04166666654</c:v>
                </c:pt>
                <c:pt idx="1681">
                  <c:v>2011.12499999987</c:v>
                </c:pt>
                <c:pt idx="1682">
                  <c:v>2011.20833333321</c:v>
                </c:pt>
                <c:pt idx="1683">
                  <c:v>2011.29166666654</c:v>
                </c:pt>
                <c:pt idx="1684">
                  <c:v>2011.37499999987</c:v>
                </c:pt>
                <c:pt idx="1685">
                  <c:v>2011.45833333321</c:v>
                </c:pt>
                <c:pt idx="1686">
                  <c:v>2011.54166666654</c:v>
                </c:pt>
                <c:pt idx="1687">
                  <c:v>2011.62499999987</c:v>
                </c:pt>
                <c:pt idx="1688">
                  <c:v>2011.70833333321</c:v>
                </c:pt>
                <c:pt idx="1689">
                  <c:v>2011.79166666654</c:v>
                </c:pt>
                <c:pt idx="1690">
                  <c:v>2011.87499999987</c:v>
                </c:pt>
                <c:pt idx="1691">
                  <c:v>2011.95833333321</c:v>
                </c:pt>
                <c:pt idx="1692">
                  <c:v>2012.04166666654</c:v>
                </c:pt>
                <c:pt idx="1693">
                  <c:v>2012.12499999987</c:v>
                </c:pt>
                <c:pt idx="1694">
                  <c:v>2012.20833333321</c:v>
                </c:pt>
                <c:pt idx="1695">
                  <c:v>2012.29166666654</c:v>
                </c:pt>
                <c:pt idx="1696">
                  <c:v>2012.37499999987</c:v>
                </c:pt>
                <c:pt idx="1697">
                  <c:v>2012.4583333332</c:v>
                </c:pt>
                <c:pt idx="1698">
                  <c:v>2012.54166666654</c:v>
                </c:pt>
                <c:pt idx="1699">
                  <c:v>2012.62499999987</c:v>
                </c:pt>
                <c:pt idx="1700">
                  <c:v>2012.7083333332</c:v>
                </c:pt>
                <c:pt idx="1701">
                  <c:v>2012.79166666654</c:v>
                </c:pt>
                <c:pt idx="1702">
                  <c:v>2012.87499999987</c:v>
                </c:pt>
                <c:pt idx="1703">
                  <c:v>2012.9583333332</c:v>
                </c:pt>
                <c:pt idx="1704">
                  <c:v>2013.04166666654</c:v>
                </c:pt>
                <c:pt idx="1705">
                  <c:v>2013.12499999987</c:v>
                </c:pt>
                <c:pt idx="1706">
                  <c:v>2013.2083333332</c:v>
                </c:pt>
                <c:pt idx="1707">
                  <c:v>2013.29166666654</c:v>
                </c:pt>
                <c:pt idx="1708">
                  <c:v>2013.37499999987</c:v>
                </c:pt>
                <c:pt idx="1709">
                  <c:v>2013.4583333332</c:v>
                </c:pt>
                <c:pt idx="1710">
                  <c:v>2013.54166666654</c:v>
                </c:pt>
                <c:pt idx="1711">
                  <c:v>2013.62499999987</c:v>
                </c:pt>
                <c:pt idx="1712">
                  <c:v>2013.7083333332</c:v>
                </c:pt>
                <c:pt idx="1713">
                  <c:v>2013.79166666654</c:v>
                </c:pt>
                <c:pt idx="1714">
                  <c:v>2013.87499999987</c:v>
                </c:pt>
                <c:pt idx="1715">
                  <c:v>2013.9583333332</c:v>
                </c:pt>
                <c:pt idx="1716">
                  <c:v>2014.04166666654</c:v>
                </c:pt>
                <c:pt idx="1717">
                  <c:v>2014.12499999987</c:v>
                </c:pt>
                <c:pt idx="1718">
                  <c:v>2014.2083333332</c:v>
                </c:pt>
                <c:pt idx="1719">
                  <c:v>2014.29166666654</c:v>
                </c:pt>
                <c:pt idx="1720">
                  <c:v>2014.37499999987</c:v>
                </c:pt>
                <c:pt idx="1721">
                  <c:v>2014.4583333332</c:v>
                </c:pt>
                <c:pt idx="1722">
                  <c:v>2014.54166666654</c:v>
                </c:pt>
                <c:pt idx="1723">
                  <c:v>2014.62499999987</c:v>
                </c:pt>
                <c:pt idx="1724">
                  <c:v>2014.7083333332</c:v>
                </c:pt>
                <c:pt idx="1725">
                  <c:v>2014.79166666654</c:v>
                </c:pt>
                <c:pt idx="1726">
                  <c:v>2014.87499999987</c:v>
                </c:pt>
                <c:pt idx="1727">
                  <c:v>2014.9583333332</c:v>
                </c:pt>
                <c:pt idx="1728">
                  <c:v>2015.04166666654</c:v>
                </c:pt>
                <c:pt idx="1729">
                  <c:v>2015.12499999987</c:v>
                </c:pt>
                <c:pt idx="1730">
                  <c:v>2015.2083333332</c:v>
                </c:pt>
                <c:pt idx="1731">
                  <c:v>2015.29166666654</c:v>
                </c:pt>
                <c:pt idx="1732">
                  <c:v>2015.37499999987</c:v>
                </c:pt>
                <c:pt idx="1733">
                  <c:v>2015.4583333332</c:v>
                </c:pt>
                <c:pt idx="1734">
                  <c:v>2015.54166666654</c:v>
                </c:pt>
                <c:pt idx="1735">
                  <c:v>2015.62499999987</c:v>
                </c:pt>
                <c:pt idx="1736">
                  <c:v>2015.7083333332</c:v>
                </c:pt>
                <c:pt idx="1737">
                  <c:v>2015.79166666654</c:v>
                </c:pt>
                <c:pt idx="1738">
                  <c:v>2015.87499999987</c:v>
                </c:pt>
                <c:pt idx="1739">
                  <c:v>2015.9583333332</c:v>
                </c:pt>
                <c:pt idx="1740">
                  <c:v>2016.04166666653</c:v>
                </c:pt>
                <c:pt idx="1741">
                  <c:v>2016.12499999987</c:v>
                </c:pt>
                <c:pt idx="1742">
                  <c:v>2016.2083333332</c:v>
                </c:pt>
                <c:pt idx="1743">
                  <c:v>2016.29166666653</c:v>
                </c:pt>
                <c:pt idx="1744">
                  <c:v>2016.37499999987</c:v>
                </c:pt>
                <c:pt idx="1745">
                  <c:v>2016.4583333332</c:v>
                </c:pt>
                <c:pt idx="1746">
                  <c:v>2016.54166666653</c:v>
                </c:pt>
                <c:pt idx="1747">
                  <c:v>2016.62499999987</c:v>
                </c:pt>
                <c:pt idx="1748">
                  <c:v>2016.7083333332</c:v>
                </c:pt>
                <c:pt idx="1749">
                  <c:v>2016.79166666653</c:v>
                </c:pt>
                <c:pt idx="1750">
                  <c:v>2016.87499999987</c:v>
                </c:pt>
                <c:pt idx="1751">
                  <c:v>2016.9583333332</c:v>
                </c:pt>
                <c:pt idx="1752">
                  <c:v>2017.04166666653</c:v>
                </c:pt>
                <c:pt idx="1753">
                  <c:v>2017.12499999987</c:v>
                </c:pt>
                <c:pt idx="1754">
                  <c:v>2017.2083333332</c:v>
                </c:pt>
                <c:pt idx="1755">
                  <c:v>2017.29166666653</c:v>
                </c:pt>
                <c:pt idx="1756">
                  <c:v>2017.37499999987</c:v>
                </c:pt>
                <c:pt idx="1757">
                  <c:v>2017.4583333332</c:v>
                </c:pt>
                <c:pt idx="1758">
                  <c:v>2017.54166666653</c:v>
                </c:pt>
                <c:pt idx="1759">
                  <c:v>2017.62499999987</c:v>
                </c:pt>
                <c:pt idx="1760">
                  <c:v>2017.7083333332</c:v>
                </c:pt>
                <c:pt idx="1761">
                  <c:v>2017.79166666653</c:v>
                </c:pt>
                <c:pt idx="1762">
                  <c:v>2017.87499999987</c:v>
                </c:pt>
                <c:pt idx="1763">
                  <c:v>2017.9583333332</c:v>
                </c:pt>
                <c:pt idx="1764">
                  <c:v>2018.04166666653</c:v>
                </c:pt>
                <c:pt idx="1765">
                  <c:v>2018.12499999987</c:v>
                </c:pt>
                <c:pt idx="1766">
                  <c:v>2018.2083333332</c:v>
                </c:pt>
                <c:pt idx="1767">
                  <c:v>2018.29166666653</c:v>
                </c:pt>
                <c:pt idx="1768">
                  <c:v>2018.37499999987</c:v>
                </c:pt>
                <c:pt idx="1769">
                  <c:v>2018.4583333332</c:v>
                </c:pt>
                <c:pt idx="1770">
                  <c:v>2018.54166666653</c:v>
                </c:pt>
                <c:pt idx="1771">
                  <c:v>2018.62499999987</c:v>
                </c:pt>
                <c:pt idx="1772">
                  <c:v>2018.7083333332</c:v>
                </c:pt>
                <c:pt idx="1773">
                  <c:v>2018.79166666653</c:v>
                </c:pt>
                <c:pt idx="1774">
                  <c:v>2018.87499999987</c:v>
                </c:pt>
                <c:pt idx="1775">
                  <c:v>2018.9583333332</c:v>
                </c:pt>
                <c:pt idx="1776">
                  <c:v>2019.04166666653</c:v>
                </c:pt>
                <c:pt idx="1777">
                  <c:v>2019.12499999987</c:v>
                </c:pt>
                <c:pt idx="1778">
                  <c:v>2019.2083333332</c:v>
                </c:pt>
                <c:pt idx="1779">
                  <c:v>2019.29166666653</c:v>
                </c:pt>
                <c:pt idx="1780">
                  <c:v>2019.37499999987</c:v>
                </c:pt>
                <c:pt idx="1781">
                  <c:v>2019.4583333332</c:v>
                </c:pt>
                <c:pt idx="1782">
                  <c:v>2019.54166666653</c:v>
                </c:pt>
                <c:pt idx="1783">
                  <c:v>2019.62499999986</c:v>
                </c:pt>
                <c:pt idx="1784">
                  <c:v>2019.7083333332</c:v>
                </c:pt>
                <c:pt idx="1785">
                  <c:v>2019.79166666653</c:v>
                </c:pt>
                <c:pt idx="1786">
                  <c:v>2019.87499999986</c:v>
                </c:pt>
                <c:pt idx="1787">
                  <c:v>2019.9583333332</c:v>
                </c:pt>
                <c:pt idx="1788">
                  <c:v>2020.04166666653</c:v>
                </c:pt>
                <c:pt idx="1789">
                  <c:v>2020.12499999986</c:v>
                </c:pt>
                <c:pt idx="1790">
                  <c:v>2020.2083333332</c:v>
                </c:pt>
                <c:pt idx="1791">
                  <c:v>2020.29166666653</c:v>
                </c:pt>
                <c:pt idx="1792">
                  <c:v>2020.37499999986</c:v>
                </c:pt>
                <c:pt idx="1793">
                  <c:v>2020.4583333332</c:v>
                </c:pt>
                <c:pt idx="1794">
                  <c:v>2020.54166666653</c:v>
                </c:pt>
                <c:pt idx="1795">
                  <c:v>2020.62499999986</c:v>
                </c:pt>
                <c:pt idx="1796">
                  <c:v>2020.7083333332</c:v>
                </c:pt>
                <c:pt idx="1797">
                  <c:v>2020.79166666653</c:v>
                </c:pt>
                <c:pt idx="1798">
                  <c:v>2020.87499999986</c:v>
                </c:pt>
                <c:pt idx="1799">
                  <c:v>2020.9583333332</c:v>
                </c:pt>
                <c:pt idx="1800">
                  <c:v>2021.04166666653</c:v>
                </c:pt>
                <c:pt idx="1801">
                  <c:v>2021.12499999986</c:v>
                </c:pt>
                <c:pt idx="1802">
                  <c:v>2021.2083333332</c:v>
                </c:pt>
                <c:pt idx="1803">
                  <c:v>2021.29166666653</c:v>
                </c:pt>
                <c:pt idx="1804">
                  <c:v>2021.37499999986</c:v>
                </c:pt>
                <c:pt idx="1805">
                  <c:v>2021.4583333332</c:v>
                </c:pt>
                <c:pt idx="1806">
                  <c:v>2021.54166666653</c:v>
                </c:pt>
                <c:pt idx="1807">
                  <c:v>2021.62499999986</c:v>
                </c:pt>
                <c:pt idx="1808">
                  <c:v>2021.7083333332</c:v>
                </c:pt>
                <c:pt idx="1809">
                  <c:v>2021.79166666653</c:v>
                </c:pt>
                <c:pt idx="1810">
                  <c:v>2021.87499999986</c:v>
                </c:pt>
                <c:pt idx="1811">
                  <c:v>2021.9583333332</c:v>
                </c:pt>
                <c:pt idx="1812">
                  <c:v>2022.04166666653</c:v>
                </c:pt>
                <c:pt idx="1813">
                  <c:v>2022.12499999986</c:v>
                </c:pt>
                <c:pt idx="1814">
                  <c:v>2022.2083333332</c:v>
                </c:pt>
                <c:pt idx="1815">
                  <c:v>2022.29166666653</c:v>
                </c:pt>
                <c:pt idx="1816">
                  <c:v>2022.37499999986</c:v>
                </c:pt>
                <c:pt idx="1817">
                  <c:v>2022.4583333332</c:v>
                </c:pt>
                <c:pt idx="1818">
                  <c:v>2022.54166666653</c:v>
                </c:pt>
                <c:pt idx="1819">
                  <c:v>2022.62499999986</c:v>
                </c:pt>
                <c:pt idx="1820">
                  <c:v>2022.7083333332</c:v>
                </c:pt>
                <c:pt idx="1821">
                  <c:v>2022.79166666653</c:v>
                </c:pt>
                <c:pt idx="1822">
                  <c:v>2022.87499999986</c:v>
                </c:pt>
                <c:pt idx="1823">
                  <c:v>2022.9583333332</c:v>
                </c:pt>
                <c:pt idx="1824">
                  <c:v>2023.04166666653</c:v>
                </c:pt>
                <c:pt idx="1825">
                  <c:v>2023.12499999986</c:v>
                </c:pt>
                <c:pt idx="1826">
                  <c:v>2023.2083333332</c:v>
                </c:pt>
                <c:pt idx="1827">
                  <c:v>2023.29166666653</c:v>
                </c:pt>
                <c:pt idx="1828">
                  <c:v>2023.37499999986</c:v>
                </c:pt>
                <c:pt idx="1829">
                  <c:v>2023.45833333319</c:v>
                </c:pt>
                <c:pt idx="1830">
                  <c:v>2023.54166666653</c:v>
                </c:pt>
                <c:pt idx="1831">
                  <c:v>2023.62499999986</c:v>
                </c:pt>
                <c:pt idx="1832">
                  <c:v>2023.70833333319</c:v>
                </c:pt>
                <c:pt idx="1833">
                  <c:v>2023.79166666653</c:v>
                </c:pt>
                <c:pt idx="1834">
                  <c:v>2023.87499999986</c:v>
                </c:pt>
                <c:pt idx="1835">
                  <c:v>2023.95833333319</c:v>
                </c:pt>
                <c:pt idx="1836">
                  <c:v>2024.04166666653</c:v>
                </c:pt>
                <c:pt idx="1837">
                  <c:v>2024.12499999986</c:v>
                </c:pt>
                <c:pt idx="1838">
                  <c:v>2024.20833333319</c:v>
                </c:pt>
                <c:pt idx="1839">
                  <c:v>2024.29166666653</c:v>
                </c:pt>
                <c:pt idx="1840">
                  <c:v>2024.37499999986</c:v>
                </c:pt>
                <c:pt idx="1841">
                  <c:v>2024.45833333319</c:v>
                </c:pt>
                <c:pt idx="1842">
                  <c:v>2024.54166666653</c:v>
                </c:pt>
                <c:pt idx="1843">
                  <c:v>2024.62499999986</c:v>
                </c:pt>
                <c:pt idx="1844">
                  <c:v>2024.70833333319</c:v>
                </c:pt>
                <c:pt idx="1845">
                  <c:v>2024.79166666653</c:v>
                </c:pt>
                <c:pt idx="1846">
                  <c:v>2024.87499999986</c:v>
                </c:pt>
                <c:pt idx="1847">
                  <c:v>2024.95833333319</c:v>
                </c:pt>
                <c:pt idx="1848">
                  <c:v>2025.04166666653</c:v>
                </c:pt>
                <c:pt idx="1849">
                  <c:v>2025.12499999986</c:v>
                </c:pt>
              </c:numCache>
            </c:numRef>
          </c:xVal>
          <c:yVal>
            <c:numRef>
              <c:f>Data!$K$9:$K$1882</c:f>
              <c:numCache>
                <c:formatCode>0.00</c:formatCode>
                <c:ptCount val="1874"/>
                <c:pt idx="0">
                  <c:v>10.1311762176879</c:v>
                </c:pt>
                <c:pt idx="1">
                  <c:v>9.83099464236344</c:v>
                </c:pt>
                <c:pt idx="2">
                  <c:v>9.68744704390195</c:v>
                </c:pt>
                <c:pt idx="3">
                  <c:v>10.0544090436398</c:v>
                </c:pt>
                <c:pt idx="4">
                  <c:v>10.2882139977321</c:v>
                </c:pt>
                <c:pt idx="5">
                  <c:v>10.45026678194</c:v>
                </c:pt>
                <c:pt idx="6">
                  <c:v>10.45026678194</c:v>
                </c:pt>
                <c:pt idx="7">
                  <c:v>10.6174340474028</c:v>
                </c:pt>
                <c:pt idx="8">
                  <c:v>10.3686072406399</c:v>
                </c:pt>
                <c:pt idx="9">
                  <c:v>10.2091246726617</c:v>
                </c:pt>
                <c:pt idx="10">
                  <c:v>10.2091246726617</c:v>
                </c:pt>
                <c:pt idx="11">
                  <c:v>9.97879649962536</c:v>
                </c:pt>
                <c:pt idx="12">
                  <c:v>10.041163977748</c:v>
                </c:pt>
                <c:pt idx="13">
                  <c:v>10.1035314558707</c:v>
                </c:pt>
                <c:pt idx="14">
                  <c:v>10.0153257919078</c:v>
                </c:pt>
                <c:pt idx="15">
                  <c:v>9.8576647088331</c:v>
                </c:pt>
                <c:pt idx="16">
                  <c:v>9.91777242047233</c:v>
                </c:pt>
                <c:pt idx="17">
                  <c:v>10.0507263080483</c:v>
                </c:pt>
                <c:pt idx="18">
                  <c:v>10.2611006579668</c:v>
                </c:pt>
                <c:pt idx="19">
                  <c:v>10.2466276348778</c:v>
                </c:pt>
                <c:pt idx="20">
                  <c:v>10.2323659401214</c:v>
                </c:pt>
                <c:pt idx="21">
                  <c:v>10.523399132976</c:v>
                </c:pt>
                <c:pt idx="22">
                  <c:v>10.2784186903077</c:v>
                </c:pt>
                <c:pt idx="23">
                  <c:v>10.4905949595177</c:v>
                </c:pt>
                <c:pt idx="24">
                  <c:v>10.5515867906777</c:v>
                </c:pt>
                <c:pt idx="25">
                  <c:v>10.3835474592116</c:v>
                </c:pt>
                <c:pt idx="26">
                  <c:v>10.443223019322</c:v>
                </c:pt>
                <c:pt idx="27">
                  <c:v>10.5028985794324</c:v>
                </c:pt>
                <c:pt idx="28">
                  <c:v>10.7955541153177</c:v>
                </c:pt>
                <c:pt idx="29">
                  <c:v>11.1855300610493</c:v>
                </c:pt>
                <c:pt idx="30">
                  <c:v>11.248370117572</c:v>
                </c:pt>
                <c:pt idx="31">
                  <c:v>11.3112101740948</c:v>
                </c:pt>
                <c:pt idx="32">
                  <c:v>11.3740502306175</c:v>
                </c:pt>
                <c:pt idx="33">
                  <c:v>11.7028434224202</c:v>
                </c:pt>
                <c:pt idx="34">
                  <c:v>12.1436901917169</c:v>
                </c:pt>
                <c:pt idx="35">
                  <c:v>11.9238983267359</c:v>
                </c:pt>
                <c:pt idx="36">
                  <c:v>11.7404933735609</c:v>
                </c:pt>
                <c:pt idx="37">
                  <c:v>11.7404933735609</c:v>
                </c:pt>
                <c:pt idx="38">
                  <c:v>11.7404933735609</c:v>
                </c:pt>
                <c:pt idx="39">
                  <c:v>11.9238983267359</c:v>
                </c:pt>
                <c:pt idx="40">
                  <c:v>12.017806799231</c:v>
                </c:pt>
                <c:pt idx="41">
                  <c:v>12.308537562256</c:v>
                </c:pt>
                <c:pt idx="42">
                  <c:v>12.2100491545132</c:v>
                </c:pt>
                <c:pt idx="43">
                  <c:v>12.308537562256</c:v>
                </c:pt>
                <c:pt idx="44">
                  <c:v>12.308537562256</c:v>
                </c:pt>
                <c:pt idx="45">
                  <c:v>12.5103591048905</c:v>
                </c:pt>
                <c:pt idx="46">
                  <c:v>12.6136835879691</c:v>
                </c:pt>
                <c:pt idx="47">
                  <c:v>12.6136835879691</c:v>
                </c:pt>
                <c:pt idx="48">
                  <c:v>12.3860888623601</c:v>
                </c:pt>
                <c:pt idx="49">
                  <c:v>12.1557520316233</c:v>
                </c:pt>
                <c:pt idx="50">
                  <c:v>11.9281573060143</c:v>
                </c:pt>
                <c:pt idx="51">
                  <c:v>11.6047178914278</c:v>
                </c:pt>
                <c:pt idx="52">
                  <c:v>11.6630426451815</c:v>
                </c:pt>
                <c:pt idx="53">
                  <c:v>11.6269909872216</c:v>
                </c:pt>
                <c:pt idx="54">
                  <c:v>11.3916153160168</c:v>
                </c:pt>
                <c:pt idx="55">
                  <c:v>11.0589441054471</c:v>
                </c:pt>
                <c:pt idx="56">
                  <c:v>10.9180281221471</c:v>
                </c:pt>
                <c:pt idx="57">
                  <c:v>10.6826524509424</c:v>
                </c:pt>
                <c:pt idx="58">
                  <c:v>10.5344977036358</c:v>
                </c:pt>
                <c:pt idx="59">
                  <c:v>10.386651008585</c:v>
                </c:pt>
                <c:pt idx="60">
                  <c:v>10.2827778852418</c:v>
                </c:pt>
                <c:pt idx="61">
                  <c:v>10.0906852329842</c:v>
                </c:pt>
                <c:pt idx="62">
                  <c:v>9.89568208599551</c:v>
                </c:pt>
                <c:pt idx="63">
                  <c:v>9.78647004222785</c:v>
                </c:pt>
                <c:pt idx="64">
                  <c:v>9.9447000254483</c:v>
                </c:pt>
                <c:pt idx="65">
                  <c:v>10.0164922516306</c:v>
                </c:pt>
                <c:pt idx="66">
                  <c:v>9.80677194511209</c:v>
                </c:pt>
                <c:pt idx="67">
                  <c:v>9.51044190834165</c:v>
                </c:pt>
                <c:pt idx="68">
                  <c:v>9.21652842227617</c:v>
                </c:pt>
                <c:pt idx="69">
                  <c:v>8.84689734192727</c:v>
                </c:pt>
                <c:pt idx="70">
                  <c:v>8.56989511303064</c:v>
                </c:pt>
                <c:pt idx="71">
                  <c:v>8.22145698116951</c:v>
                </c:pt>
                <c:pt idx="72">
                  <c:v>8.12755441421774</c:v>
                </c:pt>
                <c:pt idx="73">
                  <c:v>8.39263897230648</c:v>
                </c:pt>
                <c:pt idx="74">
                  <c:v>8.83754790960995</c:v>
                </c:pt>
                <c:pt idx="75">
                  <c:v>8.6478195292552</c:v>
                </c:pt>
                <c:pt idx="76">
                  <c:v>8.54076179214952</c:v>
                </c:pt>
                <c:pt idx="77">
                  <c:v>9.07744610304024</c:v>
                </c:pt>
                <c:pt idx="78">
                  <c:v>9.04530780783587</c:v>
                </c:pt>
                <c:pt idx="79">
                  <c:v>9.44812078571429</c:v>
                </c:pt>
                <c:pt idx="80">
                  <c:v>9.59606812205089</c:v>
                </c:pt>
                <c:pt idx="81">
                  <c:v>9.65136749766948</c:v>
                </c:pt>
                <c:pt idx="82">
                  <c:v>9.89743929690234</c:v>
                </c:pt>
                <c:pt idx="83">
                  <c:v>9.95384441525546</c:v>
                </c:pt>
                <c:pt idx="84">
                  <c:v>10.2891248059244</c:v>
                </c:pt>
                <c:pt idx="85">
                  <c:v>10.4273395654503</c:v>
                </c:pt>
                <c:pt idx="86">
                  <c:v>10.6774820328376</c:v>
                </c:pt>
                <c:pt idx="87">
                  <c:v>10.8208595047258</c:v>
                </c:pt>
                <c:pt idx="88">
                  <c:v>11.2147071360933</c:v>
                </c:pt>
                <c:pt idx="89">
                  <c:v>11.4996932676869</c:v>
                </c:pt>
                <c:pt idx="90">
                  <c:v>11.4003904666216</c:v>
                </c:pt>
                <c:pt idx="91">
                  <c:v>11.3068727108475</c:v>
                </c:pt>
                <c:pt idx="92">
                  <c:v>11.3363656947689</c:v>
                </c:pt>
                <c:pt idx="93">
                  <c:v>11.4935918275325</c:v>
                </c:pt>
                <c:pt idx="94">
                  <c:v>11.6580496995698</c:v>
                </c:pt>
                <c:pt idx="95">
                  <c:v>11.9600882322958</c:v>
                </c:pt>
                <c:pt idx="96">
                  <c:v>12.0437845097831</c:v>
                </c:pt>
                <c:pt idx="97">
                  <c:v>12.1293486039832</c:v>
                </c:pt>
                <c:pt idx="98">
                  <c:v>12.4899918522925</c:v>
                </c:pt>
                <c:pt idx="99">
                  <c:v>12.8590238962071</c:v>
                </c:pt>
                <c:pt idx="100">
                  <c:v>13.0866513819185</c:v>
                </c:pt>
                <c:pt idx="101">
                  <c:v>13.4669929468739</c:v>
                </c:pt>
                <c:pt idx="102">
                  <c:v>13.5341901673851</c:v>
                </c:pt>
                <c:pt idx="103">
                  <c:v>13.7618176530965</c:v>
                </c:pt>
                <c:pt idx="104">
                  <c:v>13.5141973320809</c:v>
                </c:pt>
                <c:pt idx="105">
                  <c:v>13.0000549841127</c:v>
                </c:pt>
                <c:pt idx="106">
                  <c:v>12.5411995504286</c:v>
                </c:pt>
                <c:pt idx="107">
                  <c:v>12.3610369029808</c:v>
                </c:pt>
                <c:pt idx="108">
                  <c:v>12.2985078249832</c:v>
                </c:pt>
                <c:pt idx="109">
                  <c:v>12.5860628640565</c:v>
                </c:pt>
                <c:pt idx="110">
                  <c:v>12.7553768516859</c:v>
                </c:pt>
                <c:pt idx="111">
                  <c:v>13.5548528354529</c:v>
                </c:pt>
                <c:pt idx="112">
                  <c:v>14.2705579063936</c:v>
                </c:pt>
                <c:pt idx="113">
                  <c:v>14.8795521628229</c:v>
                </c:pt>
                <c:pt idx="114">
                  <c:v>15.1942461395998</c:v>
                </c:pt>
                <c:pt idx="115">
                  <c:v>15.5055195296727</c:v>
                </c:pt>
                <c:pt idx="116">
                  <c:v>15.6587491037869</c:v>
                </c:pt>
                <c:pt idx="117">
                  <c:v>15.9702312481217</c:v>
                </c:pt>
                <c:pt idx="118">
                  <c:v>16.1138662315501</c:v>
                </c:pt>
                <c:pt idx="119">
                  <c:v>16.2579458782506</c:v>
                </c:pt>
                <c:pt idx="120">
                  <c:v>16.2814397156553</c:v>
                </c:pt>
                <c:pt idx="121">
                  <c:v>15.9825561827618</c:v>
                </c:pt>
                <c:pt idx="122">
                  <c:v>15.8432023609483</c:v>
                </c:pt>
                <c:pt idx="123">
                  <c:v>15.5484644844788</c:v>
                </c:pt>
                <c:pt idx="124">
                  <c:v>15.5678126654595</c:v>
                </c:pt>
                <c:pt idx="125">
                  <c:v>15.428458843646</c:v>
                </c:pt>
                <c:pt idx="126">
                  <c:v>15.1378247083199</c:v>
                </c:pt>
                <c:pt idx="127">
                  <c:v>14.7117516632653</c:v>
                </c:pt>
                <c:pt idx="128">
                  <c:v>14.0315453652579</c:v>
                </c:pt>
                <c:pt idx="129">
                  <c:v>13.7725656390214</c:v>
                </c:pt>
                <c:pt idx="130">
                  <c:v>13.774171162978</c:v>
                </c:pt>
                <c:pt idx="131">
                  <c:v>13.6439336148364</c:v>
                </c:pt>
                <c:pt idx="132">
                  <c:v>13.6191264628094</c:v>
                </c:pt>
                <c:pt idx="133">
                  <c:v>13.4653480249455</c:v>
                </c:pt>
                <c:pt idx="134">
                  <c:v>13.4407706158194</c:v>
                </c:pt>
                <c:pt idx="135">
                  <c:v>13.2930838724006</c:v>
                </c:pt>
                <c:pt idx="136">
                  <c:v>13.1451682973471</c:v>
                </c:pt>
                <c:pt idx="137">
                  <c:v>13.0028056301651</c:v>
                </c:pt>
                <c:pt idx="138">
                  <c:v>13.0969070094266</c:v>
                </c:pt>
                <c:pt idx="139">
                  <c:v>12.9519900679322</c:v>
                </c:pt>
                <c:pt idx="140">
                  <c:v>13.2871618087815</c:v>
                </c:pt>
                <c:pt idx="141">
                  <c:v>13.3865594125565</c:v>
                </c:pt>
                <c:pt idx="142">
                  <c:v>13.4847026937577</c:v>
                </c:pt>
                <c:pt idx="143">
                  <c:v>13.5877655825867</c:v>
                </c:pt>
                <c:pt idx="144">
                  <c:v>13.5087669454787</c:v>
                </c:pt>
                <c:pt idx="145">
                  <c:v>13.3031537716969</c:v>
                </c:pt>
                <c:pt idx="146">
                  <c:v>13.3507696712625</c:v>
                </c:pt>
                <c:pt idx="147">
                  <c:v>13.3994103309617</c:v>
                </c:pt>
                <c:pt idx="148">
                  <c:v>13.4489956632653</c:v>
                </c:pt>
                <c:pt idx="149">
                  <c:v>13.7694847744367</c:v>
                </c:pt>
                <c:pt idx="150">
                  <c:v>13.965911362837</c:v>
                </c:pt>
                <c:pt idx="151">
                  <c:v>13.8812694757895</c:v>
                </c:pt>
                <c:pt idx="152">
                  <c:v>13.9388908191961</c:v>
                </c:pt>
                <c:pt idx="153">
                  <c:v>13.8533761515937</c:v>
                </c:pt>
                <c:pt idx="154">
                  <c:v>13.9111838750207</c:v>
                </c:pt>
                <c:pt idx="155">
                  <c:v>13.6823468163888</c:v>
                </c:pt>
                <c:pt idx="156">
                  <c:v>13.4258028135815</c:v>
                </c:pt>
                <c:pt idx="157">
                  <c:v>13.1692588107743</c:v>
                </c:pt>
                <c:pt idx="158">
                  <c:v>12.912714807967</c:v>
                </c:pt>
                <c:pt idx="159">
                  <c:v>12.9225580137901</c:v>
                </c:pt>
                <c:pt idx="160">
                  <c:v>12.9329428633798</c:v>
                </c:pt>
                <c:pt idx="161">
                  <c:v>12.665364735172</c:v>
                </c:pt>
                <c:pt idx="162">
                  <c:v>12.5324578772559</c:v>
                </c:pt>
                <c:pt idx="163">
                  <c:v>12.2619731748691</c:v>
                </c:pt>
                <c:pt idx="164">
                  <c:v>12.1232901891549</c:v>
                </c:pt>
                <c:pt idx="165">
                  <c:v>11.9815247180484</c:v>
                </c:pt>
                <c:pt idx="166">
                  <c:v>11.9709921721003</c:v>
                </c:pt>
                <c:pt idx="167">
                  <c:v>11.8225877075135</c:v>
                </c:pt>
                <c:pt idx="168">
                  <c:v>11.696734354498</c:v>
                </c:pt>
                <c:pt idx="169">
                  <c:v>11.4355966166867</c:v>
                </c:pt>
                <c:pt idx="170">
                  <c:v>11.5742789344798</c:v>
                </c:pt>
                <c:pt idx="171">
                  <c:v>11.3153605574815</c:v>
                </c:pt>
                <c:pt idx="172">
                  <c:v>11.4488957429511</c:v>
                </c:pt>
                <c:pt idx="173">
                  <c:v>11.5928522467487</c:v>
                </c:pt>
                <c:pt idx="174">
                  <c:v>11.3245005340915</c:v>
                </c:pt>
                <c:pt idx="175">
                  <c:v>11.1902023066206</c:v>
                </c:pt>
                <c:pt idx="176">
                  <c:v>11.1930987209987</c:v>
                </c:pt>
                <c:pt idx="177">
                  <c:v>11.0611800575013</c:v>
                </c:pt>
                <c:pt idx="178">
                  <c:v>10.7952075199414</c:v>
                </c:pt>
                <c:pt idx="179">
                  <c:v>10.4168510410318</c:v>
                </c:pt>
                <c:pt idx="180">
                  <c:v>10.8623566336769</c:v>
                </c:pt>
                <c:pt idx="181">
                  <c:v>11.0598540270164</c:v>
                </c:pt>
                <c:pt idx="182">
                  <c:v>11.3929754838737</c:v>
                </c:pt>
                <c:pt idx="183">
                  <c:v>11.7342336304835</c:v>
                </c:pt>
                <c:pt idx="184">
                  <c:v>12.2349597973293</c:v>
                </c:pt>
                <c:pt idx="185">
                  <c:v>12.5998356408517</c:v>
                </c:pt>
                <c:pt idx="186">
                  <c:v>12.6497041972388</c:v>
                </c:pt>
                <c:pt idx="187">
                  <c:v>12.6983547318222</c:v>
                </c:pt>
                <c:pt idx="188">
                  <c:v>12.9031669049161</c:v>
                </c:pt>
                <c:pt idx="189">
                  <c:v>13.10797907801</c:v>
                </c:pt>
                <c:pt idx="190">
                  <c:v>13.3127912511039</c:v>
                </c:pt>
                <c:pt idx="191">
                  <c:v>13.3527486139985</c:v>
                </c:pt>
                <c:pt idx="192">
                  <c:v>13.133576657082</c:v>
                </c:pt>
                <c:pt idx="193">
                  <c:v>13.0766453252254</c:v>
                </c:pt>
                <c:pt idx="194">
                  <c:v>13.1742322306375</c:v>
                </c:pt>
                <c:pt idx="195">
                  <c:v>13.2718191360497</c:v>
                </c:pt>
                <c:pt idx="196">
                  <c:v>13.3694060414618</c:v>
                </c:pt>
                <c:pt idx="197">
                  <c:v>13.627320140431</c:v>
                </c:pt>
                <c:pt idx="198">
                  <c:v>13.8914350198109</c:v>
                </c:pt>
                <c:pt idx="199">
                  <c:v>13.8248175337705</c:v>
                </c:pt>
                <c:pt idx="200">
                  <c:v>14.0913117826859</c:v>
                </c:pt>
                <c:pt idx="201">
                  <c:v>14.0223149271101</c:v>
                </c:pt>
                <c:pt idx="202">
                  <c:v>13.9549274739346</c:v>
                </c:pt>
                <c:pt idx="203">
                  <c:v>13.7294566925963</c:v>
                </c:pt>
                <c:pt idx="204">
                  <c:v>13.2604659745754</c:v>
                </c:pt>
                <c:pt idx="205">
                  <c:v>13.0925624515787</c:v>
                </c:pt>
                <c:pt idx="206">
                  <c:v>12.7760222000549</c:v>
                </c:pt>
                <c:pt idx="207">
                  <c:v>12.6043897596485</c:v>
                </c:pt>
                <c:pt idx="208">
                  <c:v>12.4247647970724</c:v>
                </c:pt>
                <c:pt idx="209">
                  <c:v>12.2448383870539</c:v>
                </c:pt>
                <c:pt idx="210">
                  <c:v>11.7767877451358</c:v>
                </c:pt>
                <c:pt idx="211">
                  <c:v>11.4488957429511</c:v>
                </c:pt>
                <c:pt idx="212">
                  <c:v>11.1249072169828</c:v>
                </c:pt>
                <c:pt idx="213">
                  <c:v>10.6753432705685</c:v>
                </c:pt>
                <c:pt idx="214">
                  <c:v>10.2322589739544</c:v>
                </c:pt>
                <c:pt idx="215">
                  <c:v>9.91571872243069</c:v>
                </c:pt>
                <c:pt idx="216">
                  <c:v>10.4002127332622</c:v>
                </c:pt>
                <c:pt idx="217">
                  <c:v>10.6614265317513</c:v>
                </c:pt>
                <c:pt idx="218">
                  <c:v>10.9249761387261</c:v>
                </c:pt>
                <c:pt idx="219">
                  <c:v>11.058503624866</c:v>
                </c:pt>
                <c:pt idx="220">
                  <c:v>11.475977545495</c:v>
                </c:pt>
                <c:pt idx="221">
                  <c:v>11.6128431974651</c:v>
                </c:pt>
                <c:pt idx="222">
                  <c:v>11.7497088494352</c:v>
                </c:pt>
                <c:pt idx="223">
                  <c:v>11.8907219454044</c:v>
                </c:pt>
                <c:pt idx="224">
                  <c:v>11.8791060394465</c:v>
                </c:pt>
                <c:pt idx="225">
                  <c:v>12.0142820736885</c:v>
                </c:pt>
                <c:pt idx="226">
                  <c:v>12.1535543513924</c:v>
                </c:pt>
                <c:pt idx="227">
                  <c:v>12.1388623763623</c:v>
                </c:pt>
                <c:pt idx="228">
                  <c:v>12.4091524452913</c:v>
                </c:pt>
                <c:pt idx="229">
                  <c:v>12.3718254492994</c:v>
                </c:pt>
                <c:pt idx="230">
                  <c:v>12.3386458973066</c:v>
                </c:pt>
                <c:pt idx="231">
                  <c:v>12.3054663453139</c:v>
                </c:pt>
                <c:pt idx="232">
                  <c:v>12.1166881602355</c:v>
                </c:pt>
                <c:pt idx="233">
                  <c:v>12.0839182125405</c:v>
                </c:pt>
                <c:pt idx="234">
                  <c:v>12.0511482648454</c:v>
                </c:pt>
                <c:pt idx="235">
                  <c:v>11.5851970932997</c:v>
                </c:pt>
                <c:pt idx="236">
                  <c:v>11.4176679332192</c:v>
                </c:pt>
                <c:pt idx="237">
                  <c:v>11.3864401234873</c:v>
                </c:pt>
                <c:pt idx="238">
                  <c:v>11.6248325288087</c:v>
                </c:pt>
                <c:pt idx="239">
                  <c:v>11.5928522467487</c:v>
                </c:pt>
                <c:pt idx="240">
                  <c:v>11.9041777037526</c:v>
                </c:pt>
                <c:pt idx="241">
                  <c:v>11.9246476731212</c:v>
                </c:pt>
                <c:pt idx="242">
                  <c:v>11.9485922970445</c:v>
                </c:pt>
                <c:pt idx="243">
                  <c:v>11.9719615559601</c:v>
                </c:pt>
                <c:pt idx="244">
                  <c:v>12.2764379699882</c:v>
                </c:pt>
                <c:pt idx="245">
                  <c:v>12.7458054951804</c:v>
                </c:pt>
                <c:pt idx="246">
                  <c:v>13.075209130315</c:v>
                </c:pt>
                <c:pt idx="247">
                  <c:v>13.243155112252</c:v>
                </c:pt>
                <c:pt idx="248">
                  <c:v>13.5828790970351</c:v>
                </c:pt>
                <c:pt idx="249">
                  <c:v>13.757071744997</c:v>
                </c:pt>
                <c:pt idx="250">
                  <c:v>14.1034160273267</c:v>
                </c:pt>
                <c:pt idx="251">
                  <c:v>14.2798137262986</c:v>
                </c:pt>
                <c:pt idx="252">
                  <c:v>14.7584415753479</c:v>
                </c:pt>
                <c:pt idx="253">
                  <c:v>14.8661674262629</c:v>
                </c:pt>
                <c:pt idx="254">
                  <c:v>15.3731946039054</c:v>
                </c:pt>
                <c:pt idx="255">
                  <c:v>15.6930412762995</c:v>
                </c:pt>
                <c:pt idx="256">
                  <c:v>15.8051344282731</c:v>
                </c:pt>
                <c:pt idx="257">
                  <c:v>15.9172275802466</c:v>
                </c:pt>
                <c:pt idx="258">
                  <c:v>15.6074813831718</c:v>
                </c:pt>
                <c:pt idx="259">
                  <c:v>15.5125225317526</c:v>
                </c:pt>
                <c:pt idx="260">
                  <c:v>15.6202483826675</c:v>
                </c:pt>
                <c:pt idx="261">
                  <c:v>15.7279742335825</c:v>
                </c:pt>
                <c:pt idx="262">
                  <c:v>15.4347986600433</c:v>
                </c:pt>
                <c:pt idx="263">
                  <c:v>15.3455427966503</c:v>
                </c:pt>
                <c:pt idx="264">
                  <c:v>14.4231072090584</c:v>
                </c:pt>
                <c:pt idx="265">
                  <c:v>13.891966647506</c:v>
                </c:pt>
                <c:pt idx="266">
                  <c:v>13.8585345463469</c:v>
                </c:pt>
                <c:pt idx="267">
                  <c:v>13.6527794584398</c:v>
                </c:pt>
                <c:pt idx="268">
                  <c:v>13.4460134450649</c:v>
                </c:pt>
                <c:pt idx="269">
                  <c:v>13.3994322657616</c:v>
                </c:pt>
                <c:pt idx="270">
                  <c:v>13.350399460067</c:v>
                </c:pt>
                <c:pt idx="271">
                  <c:v>13.4854421773543</c:v>
                </c:pt>
                <c:pt idx="272">
                  <c:v>12.5514710424109</c:v>
                </c:pt>
                <c:pt idx="273">
                  <c:v>11.9920417238521</c:v>
                </c:pt>
                <c:pt idx="274">
                  <c:v>11.9092488845218</c:v>
                </c:pt>
                <c:pt idx="275">
                  <c:v>11.6576878052511</c:v>
                </c:pt>
                <c:pt idx="276">
                  <c:v>11.5990238698293</c:v>
                </c:pt>
                <c:pt idx="277">
                  <c:v>11.3698356432359</c:v>
                </c:pt>
                <c:pt idx="278">
                  <c:v>11.3002776693604</c:v>
                </c:pt>
                <c:pt idx="279">
                  <c:v>10.9011614793362</c:v>
                </c:pt>
                <c:pt idx="280">
                  <c:v>10.4972366605165</c:v>
                </c:pt>
                <c:pt idx="281">
                  <c:v>10.0981204704923</c:v>
                </c:pt>
                <c:pt idx="282">
                  <c:v>9.69900428046805</c:v>
                </c:pt>
                <c:pt idx="283">
                  <c:v>9.03324796480685</c:v>
                </c:pt>
                <c:pt idx="284">
                  <c:v>8.52530558569098</c:v>
                </c:pt>
                <c:pt idx="285">
                  <c:v>8.37546945716406</c:v>
                </c:pt>
                <c:pt idx="286">
                  <c:v>7.97731471217154</c:v>
                </c:pt>
                <c:pt idx="287">
                  <c:v>7.69380607275601</c:v>
                </c:pt>
                <c:pt idx="288">
                  <c:v>8.05445323241645</c:v>
                </c:pt>
                <c:pt idx="289">
                  <c:v>8.41510039207689</c:v>
                </c:pt>
                <c:pt idx="290">
                  <c:v>8.77574755173733</c:v>
                </c:pt>
                <c:pt idx="291">
                  <c:v>8.75571925016911</c:v>
                </c:pt>
                <c:pt idx="292">
                  <c:v>8.97665935297428</c:v>
                </c:pt>
                <c:pt idx="293">
                  <c:v>9.19163846183257</c:v>
                </c:pt>
                <c:pt idx="294">
                  <c:v>9.65843094940271</c:v>
                </c:pt>
                <c:pt idx="295">
                  <c:v>10.1382012370379</c:v>
                </c:pt>
                <c:pt idx="296">
                  <c:v>10.4838217337551</c:v>
                </c:pt>
                <c:pt idx="297">
                  <c:v>10.8294422304723</c:v>
                </c:pt>
                <c:pt idx="298">
                  <c:v>11.1750627271895</c:v>
                </c:pt>
                <c:pt idx="299">
                  <c:v>11.6829383921454</c:v>
                </c:pt>
                <c:pt idx="300">
                  <c:v>11.6934256654351</c:v>
                </c:pt>
                <c:pt idx="301">
                  <c:v>11.6993938593846</c:v>
                </c:pt>
                <c:pt idx="302">
                  <c:v>11.540709109134</c:v>
                </c:pt>
                <c:pt idx="303">
                  <c:v>11.54941314667</c:v>
                </c:pt>
                <c:pt idx="304">
                  <c:v>11.5534248405529</c:v>
                </c:pt>
                <c:pt idx="305">
                  <c:v>11.5625704038683</c:v>
                </c:pt>
                <c:pt idx="306">
                  <c:v>11.3966726545954</c:v>
                </c:pt>
                <c:pt idx="307">
                  <c:v>11.2257477007991</c:v>
                </c:pt>
                <c:pt idx="308">
                  <c:v>11.0598499515262</c:v>
                </c:pt>
                <c:pt idx="309">
                  <c:v>10.573543848261</c:v>
                </c:pt>
                <c:pt idx="310">
                  <c:v>10.1102865603457</c:v>
                </c:pt>
                <c:pt idx="311">
                  <c:v>9.95386862481297</c:v>
                </c:pt>
                <c:pt idx="312">
                  <c:v>10.6516133921337</c:v>
                </c:pt>
                <c:pt idx="313">
                  <c:v>11.0614784974655</c:v>
                </c:pt>
                <c:pt idx="314">
                  <c:v>11.4664642563052</c:v>
                </c:pt>
                <c:pt idx="315">
                  <c:v>12.0486423647943</c:v>
                </c:pt>
                <c:pt idx="316">
                  <c:v>12.6534737854507</c:v>
                </c:pt>
                <c:pt idx="317">
                  <c:v>13.0707317608946</c:v>
                </c:pt>
                <c:pt idx="318">
                  <c:v>13.4879897363386</c:v>
                </c:pt>
                <c:pt idx="319">
                  <c:v>13.3054758770724</c:v>
                </c:pt>
                <c:pt idx="320">
                  <c:v>13.3185497670458</c:v>
                </c:pt>
                <c:pt idx="321">
                  <c:v>13.9022365126555</c:v>
                </c:pt>
                <c:pt idx="322">
                  <c:v>14.300391257648</c:v>
                </c:pt>
                <c:pt idx="323">
                  <c:v>14.6938060652001</c:v>
                </c:pt>
                <c:pt idx="324">
                  <c:v>14.8502240007329</c:v>
                </c:pt>
                <c:pt idx="325">
                  <c:v>14.7999463551698</c:v>
                </c:pt>
                <c:pt idx="326">
                  <c:v>14.9541611419462</c:v>
                </c:pt>
                <c:pt idx="327">
                  <c:v>15.1083759287225</c:v>
                </c:pt>
                <c:pt idx="328">
                  <c:v>14.262836833237</c:v>
                </c:pt>
                <c:pt idx="329">
                  <c:v>15.421478677632</c:v>
                </c:pt>
                <c:pt idx="330">
                  <c:v>15.7982114888103</c:v>
                </c:pt>
                <c:pt idx="331">
                  <c:v>15.9593693617835</c:v>
                </c:pt>
                <c:pt idx="332">
                  <c:v>16.1157872973162</c:v>
                </c:pt>
                <c:pt idx="333">
                  <c:v>16.272205232849</c:v>
                </c:pt>
                <c:pt idx="334">
                  <c:v>16.4333631058222</c:v>
                </c:pt>
                <c:pt idx="335">
                  <c:v>16.3561137490036</c:v>
                </c:pt>
                <c:pt idx="336">
                  <c:v>16.8608166875443</c:v>
                </c:pt>
                <c:pt idx="337">
                  <c:v>16.8943001594964</c:v>
                </c:pt>
                <c:pt idx="338">
                  <c:v>17.3851757089249</c:v>
                </c:pt>
                <c:pt idx="339">
                  <c:v>17.6344946684817</c:v>
                </c:pt>
                <c:pt idx="340">
                  <c:v>18.1232208110865</c:v>
                </c:pt>
                <c:pt idx="341">
                  <c:v>18.3593547068222</c:v>
                </c:pt>
                <c:pt idx="342">
                  <c:v>18.5892743299428</c:v>
                </c:pt>
                <c:pt idx="343">
                  <c:v>18.8175516378232</c:v>
                </c:pt>
                <c:pt idx="344">
                  <c:v>18.5598118959487</c:v>
                </c:pt>
                <c:pt idx="345">
                  <c:v>18.7730837857874</c:v>
                </c:pt>
                <c:pt idx="346">
                  <c:v>18.9851807566306</c:v>
                </c:pt>
                <c:pt idx="347">
                  <c:v>19.1881692359979</c:v>
                </c:pt>
                <c:pt idx="348">
                  <c:v>19.1881692359979</c:v>
                </c:pt>
                <c:pt idx="349">
                  <c:v>18.9597497605996</c:v>
                </c:pt>
                <c:pt idx="350">
                  <c:v>18.9597497605996</c:v>
                </c:pt>
                <c:pt idx="351">
                  <c:v>18.9597497605996</c:v>
                </c:pt>
                <c:pt idx="352">
                  <c:v>19.4221798021796</c:v>
                </c:pt>
                <c:pt idx="353">
                  <c:v>19.661968617015</c:v>
                </c:pt>
                <c:pt idx="354">
                  <c:v>19.4221798021796</c:v>
                </c:pt>
                <c:pt idx="355">
                  <c:v>19.661968617015</c:v>
                </c:pt>
                <c:pt idx="356">
                  <c:v>19.4221798021796</c:v>
                </c:pt>
                <c:pt idx="357">
                  <c:v>19.661968617015</c:v>
                </c:pt>
                <c:pt idx="358">
                  <c:v>19.661968617015</c:v>
                </c:pt>
                <c:pt idx="359">
                  <c:v>19.9077311956544</c:v>
                </c:pt>
                <c:pt idx="360">
                  <c:v>19.7316047558669</c:v>
                </c:pt>
                <c:pt idx="361">
                  <c:v>20.0445968476246</c:v>
                </c:pt>
                <c:pt idx="362">
                  <c:v>20.1151033956092</c:v>
                </c:pt>
                <c:pt idx="363">
                  <c:v>20.4411333546751</c:v>
                </c:pt>
                <c:pt idx="364">
                  <c:v>20.508332478093</c:v>
                </c:pt>
                <c:pt idx="365">
                  <c:v>20.5797315467245</c:v>
                </c:pt>
                <c:pt idx="366">
                  <c:v>20.3929821435485</c:v>
                </c:pt>
                <c:pt idx="367">
                  <c:v>20.2067689974448</c:v>
                </c:pt>
                <c:pt idx="368">
                  <c:v>20.0291229209978</c:v>
                </c:pt>
                <c:pt idx="369">
                  <c:v>20.0979098077971</c:v>
                </c:pt>
                <c:pt idx="370">
                  <c:v>19.9197181881203</c:v>
                </c:pt>
                <c:pt idx="371">
                  <c:v>19.7497393339579</c:v>
                </c:pt>
                <c:pt idx="372">
                  <c:v>20.4194100953077</c:v>
                </c:pt>
                <c:pt idx="373">
                  <c:v>20.8551414383752</c:v>
                </c:pt>
                <c:pt idx="374">
                  <c:v>21.2868752461851</c:v>
                </c:pt>
                <c:pt idx="375">
                  <c:v>21.4600667602787</c:v>
                </c:pt>
                <c:pt idx="376">
                  <c:v>21.6330651917609</c:v>
                </c:pt>
                <c:pt idx="377">
                  <c:v>21.7982253266036</c:v>
                </c:pt>
                <c:pt idx="378">
                  <c:v>22.2148993682449</c:v>
                </c:pt>
                <c:pt idx="379">
                  <c:v>22.9016949621186</c:v>
                </c:pt>
                <c:pt idx="380">
                  <c:v>23.0521055445056</c:v>
                </c:pt>
                <c:pt idx="381">
                  <c:v>21.9381125949202</c:v>
                </c:pt>
                <c:pt idx="382">
                  <c:v>23.0841130704124</c:v>
                </c:pt>
                <c:pt idx="383">
                  <c:v>23.2257248380631</c:v>
                </c:pt>
                <c:pt idx="384">
                  <c:v>22.6678180769852</c:v>
                </c:pt>
                <c:pt idx="385">
                  <c:v>22.3615454827329</c:v>
                </c:pt>
                <c:pt idx="386">
                  <c:v>22.8108669736084</c:v>
                </c:pt>
                <c:pt idx="387">
                  <c:v>22.4979245010779</c:v>
                </c:pt>
                <c:pt idx="388">
                  <c:v>22.6971609905149</c:v>
                </c:pt>
                <c:pt idx="389">
                  <c:v>22.3769392733276</c:v>
                </c:pt>
                <c:pt idx="390">
                  <c:v>22.0567175561403</c:v>
                </c:pt>
                <c:pt idx="391">
                  <c:v>21.7326377459749</c:v>
                </c:pt>
                <c:pt idx="392">
                  <c:v>21.1662457344194</c:v>
                </c:pt>
                <c:pt idx="393">
                  <c:v>21.0921943116004</c:v>
                </c:pt>
                <c:pt idx="394">
                  <c:v>21.0124124733398</c:v>
                </c:pt>
                <c:pt idx="395">
                  <c:v>20.6884239473715</c:v>
                </c:pt>
                <c:pt idx="396">
                  <c:v>20.0869578888625</c:v>
                </c:pt>
                <c:pt idx="397">
                  <c:v>19.5089088658702</c:v>
                </c:pt>
                <c:pt idx="398">
                  <c:v>19.6060344235973</c:v>
                </c:pt>
                <c:pt idx="399">
                  <c:v>19.7055840918459</c:v>
                </c:pt>
                <c:pt idx="400">
                  <c:v>20.0365434192185</c:v>
                </c:pt>
                <c:pt idx="401">
                  <c:v>19.9077287040745</c:v>
                </c:pt>
                <c:pt idx="402">
                  <c:v>19.7789139889305</c:v>
                </c:pt>
                <c:pt idx="403">
                  <c:v>19.417781959079</c:v>
                </c:pt>
                <c:pt idx="404">
                  <c:v>19.0686898508283</c:v>
                </c:pt>
                <c:pt idx="405">
                  <c:v>18.9428364978128</c:v>
                </c:pt>
                <c:pt idx="406">
                  <c:v>18.3904925349394</c:v>
                </c:pt>
                <c:pt idx="407">
                  <c:v>18.267466738537</c:v>
                </c:pt>
                <c:pt idx="408">
                  <c:v>18.8266749040024</c:v>
                </c:pt>
                <c:pt idx="409">
                  <c:v>19.3858830694678</c:v>
                </c:pt>
                <c:pt idx="410">
                  <c:v>20.1715931088934</c:v>
                </c:pt>
                <c:pt idx="411">
                  <c:v>20.7371517941895</c:v>
                </c:pt>
                <c:pt idx="412">
                  <c:v>21.5476195314359</c:v>
                </c:pt>
                <c:pt idx="413">
                  <c:v>22.1196802269608</c:v>
                </c:pt>
                <c:pt idx="414">
                  <c:v>22.6917409224856</c:v>
                </c:pt>
                <c:pt idx="415">
                  <c:v>22.9993865353738</c:v>
                </c:pt>
                <c:pt idx="416">
                  <c:v>23.8358623135353</c:v>
                </c:pt>
                <c:pt idx="417">
                  <c:v>24.4079230090602</c:v>
                </c:pt>
                <c:pt idx="418">
                  <c:v>24.696062591262</c:v>
                </c:pt>
                <c:pt idx="419">
                  <c:v>24.977964724122</c:v>
                </c:pt>
                <c:pt idx="420">
                  <c:v>25.2575688068547</c:v>
                </c:pt>
                <c:pt idx="421">
                  <c:v>25.5371728895874</c:v>
                </c:pt>
                <c:pt idx="422">
                  <c:v>25.8167769723201</c:v>
                </c:pt>
                <c:pt idx="423">
                  <c:v>26.0963810550528</c:v>
                </c:pt>
                <c:pt idx="424">
                  <c:v>26.0828576554439</c:v>
                </c:pt>
                <c:pt idx="425">
                  <c:v>26.3593543797065</c:v>
                </c:pt>
                <c:pt idx="426">
                  <c:v>27.5542568344468</c:v>
                </c:pt>
                <c:pt idx="427">
                  <c:v>27.2147973859836</c:v>
                </c:pt>
                <c:pt idx="428">
                  <c:v>27.1888445524945</c:v>
                </c:pt>
                <c:pt idx="429">
                  <c:v>26.8681471037573</c:v>
                </c:pt>
                <c:pt idx="430">
                  <c:v>26.8470055301885</c:v>
                </c:pt>
                <c:pt idx="431">
                  <c:v>26.8260705618399</c:v>
                </c:pt>
                <c:pt idx="432">
                  <c:v>26.8184638631796</c:v>
                </c:pt>
                <c:pt idx="433">
                  <c:v>25.9603712747303</c:v>
                </c:pt>
                <c:pt idx="434">
                  <c:v>25.9436340302005</c:v>
                </c:pt>
                <c:pt idx="435">
                  <c:v>25.6506651016962</c:v>
                </c:pt>
                <c:pt idx="436">
                  <c:v>24.8258469004407</c:v>
                </c:pt>
                <c:pt idx="437">
                  <c:v>24.2861655990902</c:v>
                </c:pt>
                <c:pt idx="438">
                  <c:v>24.0022569026501</c:v>
                </c:pt>
                <c:pt idx="439">
                  <c:v>23.714927619506</c:v>
                </c:pt>
                <c:pt idx="440">
                  <c:v>23.4310189230659</c:v>
                </c:pt>
                <c:pt idx="441">
                  <c:v>22.9108659860165</c:v>
                </c:pt>
                <c:pt idx="442">
                  <c:v>23.5892933637864</c:v>
                </c:pt>
                <c:pt idx="443">
                  <c:v>23.80265381004</c:v>
                </c:pt>
                <c:pt idx="444">
                  <c:v>23.819986407744</c:v>
                </c:pt>
                <c:pt idx="445">
                  <c:v>23.8413908774213</c:v>
                </c:pt>
                <c:pt idx="446">
                  <c:v>23.59438713708</c:v>
                </c:pt>
                <c:pt idx="447">
                  <c:v>23.0907659452384</c:v>
                </c:pt>
                <c:pt idx="448">
                  <c:v>22.8501231926116</c:v>
                </c:pt>
                <c:pt idx="449">
                  <c:v>22.6058343376722</c:v>
                </c:pt>
                <c:pt idx="450">
                  <c:v>22.1184357298447</c:v>
                </c:pt>
                <c:pt idx="451">
                  <c:v>21.8804091917443</c:v>
                </c:pt>
                <c:pt idx="452">
                  <c:v>21.6387761909455</c:v>
                </c:pt>
                <c:pt idx="453">
                  <c:v>21.1672137954297</c:v>
                </c:pt>
                <c:pt idx="454">
                  <c:v>20.7090205245151</c:v>
                </c:pt>
                <c:pt idx="455">
                  <c:v>20.2569828324278</c:v>
                </c:pt>
                <c:pt idx="456">
                  <c:v>21.0019894530194</c:v>
                </c:pt>
                <c:pt idx="457">
                  <c:v>21.3047578065189</c:v>
                </c:pt>
                <c:pt idx="458">
                  <c:v>21.8286452935644</c:v>
                </c:pt>
                <c:pt idx="459">
                  <c:v>21.8917549062221</c:v>
                </c:pt>
                <c:pt idx="460">
                  <c:v>22.1761744064442</c:v>
                </c:pt>
                <c:pt idx="461">
                  <c:v>22.4548468700886</c:v>
                </c:pt>
                <c:pt idx="462">
                  <c:v>22.957567322404</c:v>
                </c:pt>
                <c:pt idx="463">
                  <c:v>23.2256369689294</c:v>
                </c:pt>
                <c:pt idx="464">
                  <c:v>23.4885951962863</c:v>
                </c:pt>
                <c:pt idx="465">
                  <c:v>23.5156091836735</c:v>
                </c:pt>
                <c:pt idx="466">
                  <c:v>23.7680016584916</c:v>
                </c:pt>
                <c:pt idx="467">
                  <c:v>24.015585680851</c:v>
                </c:pt>
                <c:pt idx="468">
                  <c:v>24.1667936326273</c:v>
                </c:pt>
                <c:pt idx="469">
                  <c:v>24.0870352378002</c:v>
                </c:pt>
                <c:pt idx="470">
                  <c:v>23.5544075604751</c:v>
                </c:pt>
                <c:pt idx="471">
                  <c:v>23.2567050252893</c:v>
                </c:pt>
                <c:pt idx="472">
                  <c:v>23.6205924953107</c:v>
                </c:pt>
                <c:pt idx="473">
                  <c:v>23.7680016584916</c:v>
                </c:pt>
                <c:pt idx="474">
                  <c:v>23.6882432636644</c:v>
                </c:pt>
                <c:pt idx="475">
                  <c:v>23.8377408163265</c:v>
                </c:pt>
                <c:pt idx="476">
                  <c:v>23.9901703051272</c:v>
                </c:pt>
                <c:pt idx="477">
                  <c:v>24.6333021634554</c:v>
                </c:pt>
                <c:pt idx="478">
                  <c:v>25.0557976075121</c:v>
                </c:pt>
                <c:pt idx="479">
                  <c:v>24.9702829399096</c:v>
                </c:pt>
                <c:pt idx="480">
                  <c:v>24.5700742955303</c:v>
                </c:pt>
                <c:pt idx="481">
                  <c:v>24.9447158763846</c:v>
                </c:pt>
                <c:pt idx="482">
                  <c:v>24.2734535664436</c:v>
                </c:pt>
                <c:pt idx="483">
                  <c:v>24.6429596187884</c:v>
                </c:pt>
                <c:pt idx="484">
                  <c:v>24.2246099457634</c:v>
                </c:pt>
                <c:pt idx="485">
                  <c:v>23.80265381004</c:v>
                </c:pt>
                <c:pt idx="486">
                  <c:v>23.1294534022873</c:v>
                </c:pt>
                <c:pt idx="487">
                  <c:v>22.0055919831694</c:v>
                </c:pt>
                <c:pt idx="488">
                  <c:v>21.3786669006076</c:v>
                </c:pt>
                <c:pt idx="489">
                  <c:v>20.9784582562282</c:v>
                </c:pt>
                <c:pt idx="490">
                  <c:v>20.7959238201241</c:v>
                </c:pt>
                <c:pt idx="491">
                  <c:v>20.6062411571248</c:v>
                </c:pt>
                <c:pt idx="492">
                  <c:v>20.7095189513352</c:v>
                </c:pt>
                <c:pt idx="493">
                  <c:v>20.8074289210233</c:v>
                </c:pt>
                <c:pt idx="494">
                  <c:v>20.6953252869846</c:v>
                </c:pt>
                <c:pt idx="495">
                  <c:v>20.3859521765739</c:v>
                </c:pt>
                <c:pt idx="496">
                  <c:v>20.6819664813558</c:v>
                </c:pt>
                <c:pt idx="497">
                  <c:v>21.1890124497967</c:v>
                </c:pt>
                <c:pt idx="498">
                  <c:v>21.4912433250497</c:v>
                </c:pt>
                <c:pt idx="499">
                  <c:v>21.5765152045978</c:v>
                </c:pt>
                <c:pt idx="500">
                  <c:v>21.6633522959184</c:v>
                </c:pt>
                <c:pt idx="501">
                  <c:v>21.9597133979592</c:v>
                </c:pt>
                <c:pt idx="502">
                  <c:v>22.2528531836735</c:v>
                </c:pt>
                <c:pt idx="503">
                  <c:v>22.7703311370699</c:v>
                </c:pt>
                <c:pt idx="504">
                  <c:v>22.3623779387755</c:v>
                </c:pt>
                <c:pt idx="505">
                  <c:v>22.1723202755102</c:v>
                </c:pt>
                <c:pt idx="506">
                  <c:v>21.9854839285714</c:v>
                </c:pt>
                <c:pt idx="507">
                  <c:v>21.7986475816327</c:v>
                </c:pt>
                <c:pt idx="508">
                  <c:v>21.8313588865979</c:v>
                </c:pt>
                <c:pt idx="509">
                  <c:v>21.4217535714286</c:v>
                </c:pt>
                <c:pt idx="510">
                  <c:v>21.0204231111111</c:v>
                </c:pt>
                <c:pt idx="511">
                  <c:v>20.8322852222222</c:v>
                </c:pt>
                <c:pt idx="512">
                  <c:v>20.44086275</c:v>
                </c:pt>
                <c:pt idx="513">
                  <c:v>20.25776313</c:v>
                </c:pt>
                <c:pt idx="514">
                  <c:v>19.8727788316832</c:v>
                </c:pt>
                <c:pt idx="515">
                  <c:v>19.888407</c:v>
                </c:pt>
                <c:pt idx="516">
                  <c:v>19.59797312</c:v>
                </c:pt>
                <c:pt idx="517">
                  <c:v>19.5057536666667</c:v>
                </c:pt>
                <c:pt idx="518">
                  <c:v>19.2123861111111</c:v>
                </c:pt>
                <c:pt idx="519">
                  <c:v>19.1120697653061</c:v>
                </c:pt>
                <c:pt idx="520">
                  <c:v>18.6288397777778</c:v>
                </c:pt>
                <c:pt idx="521">
                  <c:v>18.3354722222222</c:v>
                </c:pt>
                <c:pt idx="522">
                  <c:v>17.86168362</c:v>
                </c:pt>
                <c:pt idx="523">
                  <c:v>17.2298104215686</c:v>
                </c:pt>
                <c:pt idx="524">
                  <c:v>16.9450713235294</c:v>
                </c:pt>
                <c:pt idx="525">
                  <c:v>16.825286009901</c:v>
                </c:pt>
                <c:pt idx="526">
                  <c:v>16.3786881176471</c:v>
                </c:pt>
                <c:pt idx="527">
                  <c:v>16.253295049505</c:v>
                </c:pt>
                <c:pt idx="528">
                  <c:v>17.1909851485149</c:v>
                </c:pt>
                <c:pt idx="529">
                  <c:v>18.309962</c:v>
                </c:pt>
                <c:pt idx="530">
                  <c:v>19.4515444444445</c:v>
                </c:pt>
                <c:pt idx="531">
                  <c:v>20.204096</c:v>
                </c:pt>
                <c:pt idx="532">
                  <c:v>20.9417455445545</c:v>
                </c:pt>
                <c:pt idx="533">
                  <c:v>21.8794356435644</c:v>
                </c:pt>
                <c:pt idx="534">
                  <c:v>22.8171257425743</c:v>
                </c:pt>
                <c:pt idx="535">
                  <c:v>23.7548158415842</c:v>
                </c:pt>
                <c:pt idx="536">
                  <c:v>24.6925059405941</c:v>
                </c:pt>
                <c:pt idx="537">
                  <c:v>25.3789196078431</c:v>
                </c:pt>
                <c:pt idx="538">
                  <c:v>26.0520048543689</c:v>
                </c:pt>
                <c:pt idx="539">
                  <c:v>26.9714873786408</c:v>
                </c:pt>
                <c:pt idx="540">
                  <c:v>28.3573715192308</c:v>
                </c:pt>
                <c:pt idx="541">
                  <c:v>29.9995614134615</c:v>
                </c:pt>
                <c:pt idx="542">
                  <c:v>31.3283750476191</c:v>
                </c:pt>
                <c:pt idx="543">
                  <c:v>32.6708333018868</c:v>
                </c:pt>
                <c:pt idx="544">
                  <c:v>33.9586952336449</c:v>
                </c:pt>
                <c:pt idx="545">
                  <c:v>35.2227078703704</c:v>
                </c:pt>
                <c:pt idx="546">
                  <c:v>36.8011528703704</c:v>
                </c:pt>
                <c:pt idx="547">
                  <c:v>38.0274914678899</c:v>
                </c:pt>
                <c:pt idx="548">
                  <c:v>38.9065362162162</c:v>
                </c:pt>
                <c:pt idx="549">
                  <c:v>39.7265272566372</c:v>
                </c:pt>
                <c:pt idx="550">
                  <c:v>40.5179968695652</c:v>
                </c:pt>
                <c:pt idx="551">
                  <c:v>41.6382905172414</c:v>
                </c:pt>
                <c:pt idx="552">
                  <c:v>40.7157864102564</c:v>
                </c:pt>
                <c:pt idx="553">
                  <c:v>39.145436</c:v>
                </c:pt>
                <c:pt idx="554">
                  <c:v>38.6192876666667</c:v>
                </c:pt>
                <c:pt idx="555">
                  <c:v>36.2541256349206</c:v>
                </c:pt>
                <c:pt idx="556">
                  <c:v>35.16972765625</c:v>
                </c:pt>
                <c:pt idx="557">
                  <c:v>34.1186957692308</c:v>
                </c:pt>
                <c:pt idx="558">
                  <c:v>34.133873125</c:v>
                </c:pt>
                <c:pt idx="559">
                  <c:v>33.0987774615385</c:v>
                </c:pt>
                <c:pt idx="560">
                  <c:v>31.8774681954887</c:v>
                </c:pt>
                <c:pt idx="561">
                  <c:v>30.9141376296296</c:v>
                </c:pt>
                <c:pt idx="562">
                  <c:v>30.4230658518519</c:v>
                </c:pt>
                <c:pt idx="563">
                  <c:v>29.4950306569343</c:v>
                </c:pt>
                <c:pt idx="564">
                  <c:v>28.3218131428571</c:v>
                </c:pt>
                <c:pt idx="565">
                  <c:v>27.5836062411348</c:v>
                </c:pt>
                <c:pt idx="566">
                  <c:v>27.2394508571429</c:v>
                </c:pt>
                <c:pt idx="567">
                  <c:v>26.3000061267606</c:v>
                </c:pt>
                <c:pt idx="568">
                  <c:v>25.2333483448276</c:v>
                </c:pt>
                <c:pt idx="569">
                  <c:v>24.3746268707483</c:v>
                </c:pt>
                <c:pt idx="570">
                  <c:v>23.2271840397351</c:v>
                </c:pt>
                <c:pt idx="571">
                  <c:v>22.2827235714286</c:v>
                </c:pt>
                <c:pt idx="572">
                  <c:v>21.374357133758</c:v>
                </c:pt>
                <c:pt idx="573">
                  <c:v>20.480323875</c:v>
                </c:pt>
                <c:pt idx="574">
                  <c:v>19.6385672392638</c:v>
                </c:pt>
                <c:pt idx="575">
                  <c:v>18.94134</c:v>
                </c:pt>
                <c:pt idx="576">
                  <c:v>18.8456766666667</c:v>
                </c:pt>
                <c:pt idx="577">
                  <c:v>19.0972358024691</c:v>
                </c:pt>
                <c:pt idx="578">
                  <c:v>18.7680960365854</c:v>
                </c:pt>
                <c:pt idx="579">
                  <c:v>18.3364269461078</c:v>
                </c:pt>
                <c:pt idx="580">
                  <c:v>18.0260286982249</c:v>
                </c:pt>
                <c:pt idx="581">
                  <c:v>17.9326295857988</c:v>
                </c:pt>
                <c:pt idx="582">
                  <c:v>17.326608908046</c:v>
                </c:pt>
                <c:pt idx="583">
                  <c:v>16.9437598870057</c:v>
                </c:pt>
                <c:pt idx="584">
                  <c:v>16.7598935393258</c:v>
                </c:pt>
                <c:pt idx="585">
                  <c:v>16.3948983425414</c:v>
                </c:pt>
                <c:pt idx="586">
                  <c:v>15.9550927027027</c:v>
                </c:pt>
                <c:pt idx="587">
                  <c:v>15.5339031746032</c:v>
                </c:pt>
                <c:pt idx="588">
                  <c:v>15.0353020103627</c:v>
                </c:pt>
                <c:pt idx="589">
                  <c:v>14.7046317282051</c:v>
                </c:pt>
                <c:pt idx="590">
                  <c:v>14.3822780456853</c:v>
                </c:pt>
                <c:pt idx="591">
                  <c:v>13.7892333152709</c:v>
                </c:pt>
                <c:pt idx="592">
                  <c:v>13.4213799126214</c:v>
                </c:pt>
                <c:pt idx="593">
                  <c:v>13.0655973684211</c:v>
                </c:pt>
                <c:pt idx="594">
                  <c:v>12.9644972980769</c:v>
                </c:pt>
                <c:pt idx="595">
                  <c:v>13.1143120049261</c:v>
                </c:pt>
                <c:pt idx="596">
                  <c:v>13.140554625</c:v>
                </c:pt>
                <c:pt idx="597">
                  <c:v>13.0352588592965</c:v>
                </c:pt>
                <c:pt idx="598">
                  <c:v>12.9273051111111</c:v>
                </c:pt>
                <c:pt idx="599">
                  <c:v>13.0181030927835</c:v>
                </c:pt>
                <c:pt idx="600">
                  <c:v>12.5860219736842</c:v>
                </c:pt>
                <c:pt idx="601">
                  <c:v>12.2672627717391</c:v>
                </c:pt>
                <c:pt idx="602">
                  <c:v>11.6011394808743</c:v>
                </c:pt>
                <c:pt idx="603">
                  <c:v>10.9880701657459</c:v>
                </c:pt>
                <c:pt idx="604">
                  <c:v>10.4783778248588</c:v>
                </c:pt>
                <c:pt idx="605">
                  <c:v>9.775596875</c:v>
                </c:pt>
                <c:pt idx="606">
                  <c:v>8.96235720338983</c:v>
                </c:pt>
                <c:pt idx="607">
                  <c:v>8.20434689265537</c:v>
                </c:pt>
                <c:pt idx="608">
                  <c:v>7.53143757142857</c:v>
                </c:pt>
                <c:pt idx="609">
                  <c:v>6.76476428571429</c:v>
                </c:pt>
                <c:pt idx="610">
                  <c:v>6.03256278735632</c:v>
                </c:pt>
                <c:pt idx="611">
                  <c:v>5.29189653179191</c:v>
                </c:pt>
                <c:pt idx="612">
                  <c:v>6.03918660946746</c:v>
                </c:pt>
                <c:pt idx="613">
                  <c:v>6.66309268047338</c:v>
                </c:pt>
                <c:pt idx="614">
                  <c:v>7.37237784431138</c:v>
                </c:pt>
                <c:pt idx="615">
                  <c:v>8.00186549101797</c:v>
                </c:pt>
                <c:pt idx="616">
                  <c:v>8.63324349101797</c:v>
                </c:pt>
                <c:pt idx="617">
                  <c:v>9.26273113772455</c:v>
                </c:pt>
                <c:pt idx="618">
                  <c:v>9.83333652976191</c:v>
                </c:pt>
                <c:pt idx="619">
                  <c:v>10.5869919457831</c:v>
                </c:pt>
                <c:pt idx="620">
                  <c:v>11.220271686747</c:v>
                </c:pt>
                <c:pt idx="621">
                  <c:v>11.7825720778443</c:v>
                </c:pt>
                <c:pt idx="622">
                  <c:v>12.3400575178571</c:v>
                </c:pt>
                <c:pt idx="623">
                  <c:v>12.8890775147929</c:v>
                </c:pt>
                <c:pt idx="624">
                  <c:v>13.420540702381</c:v>
                </c:pt>
                <c:pt idx="625">
                  <c:v>13.8734040892857</c:v>
                </c:pt>
                <c:pt idx="626">
                  <c:v>14.328146577381</c:v>
                </c:pt>
                <c:pt idx="627">
                  <c:v>14.6954163491124</c:v>
                </c:pt>
                <c:pt idx="628">
                  <c:v>15.1456000710059</c:v>
                </c:pt>
                <c:pt idx="629">
                  <c:v>15.5059008823529</c:v>
                </c:pt>
                <c:pt idx="630">
                  <c:v>15.7697667906977</c:v>
                </c:pt>
                <c:pt idx="631">
                  <c:v>16.3069060643275</c:v>
                </c:pt>
                <c:pt idx="632">
                  <c:v>16.6562655523256</c:v>
                </c:pt>
                <c:pt idx="633">
                  <c:v>17.0015862023121</c:v>
                </c:pt>
                <c:pt idx="634">
                  <c:v>17.4413610520231</c:v>
                </c:pt>
                <c:pt idx="635">
                  <c:v>17.8829606936416</c:v>
                </c:pt>
                <c:pt idx="636">
                  <c:v>17.806319433526</c:v>
                </c:pt>
                <c:pt idx="637">
                  <c:v>17.8345930988372</c:v>
                </c:pt>
                <c:pt idx="638">
                  <c:v>17.8613513157895</c:v>
                </c:pt>
                <c:pt idx="639">
                  <c:v>17.8884243352941</c:v>
                </c:pt>
                <c:pt idx="640">
                  <c:v>17.8122875764706</c:v>
                </c:pt>
                <c:pt idx="641">
                  <c:v>17.7342938235294</c:v>
                </c:pt>
                <c:pt idx="642">
                  <c:v>17.5530468538012</c:v>
                </c:pt>
                <c:pt idx="643">
                  <c:v>17.5801633117647</c:v>
                </c:pt>
                <c:pt idx="644">
                  <c:v>17.3998176900585</c:v>
                </c:pt>
                <c:pt idx="645">
                  <c:v>17.2215691104651</c:v>
                </c:pt>
                <c:pt idx="646">
                  <c:v>17.1463176627907</c:v>
                </c:pt>
                <c:pt idx="647">
                  <c:v>16.9705647398844</c:v>
                </c:pt>
                <c:pt idx="648">
                  <c:v>17.4577841791908</c:v>
                </c:pt>
                <c:pt idx="649">
                  <c:v>18.0474996337209</c:v>
                </c:pt>
                <c:pt idx="650">
                  <c:v>18.430398265896</c:v>
                </c:pt>
                <c:pt idx="651">
                  <c:v>19.0331100581395</c:v>
                </c:pt>
                <c:pt idx="652">
                  <c:v>19.3975379768786</c:v>
                </c:pt>
                <c:pt idx="653">
                  <c:v>19.6629148571429</c:v>
                </c:pt>
                <c:pt idx="654">
                  <c:v>19.922294519774</c:v>
                </c:pt>
                <c:pt idx="655">
                  <c:v>20.3860184745763</c:v>
                </c:pt>
                <c:pt idx="656">
                  <c:v>20.8675779661017</c:v>
                </c:pt>
                <c:pt idx="657">
                  <c:v>21.3491374576271</c:v>
                </c:pt>
                <c:pt idx="658">
                  <c:v>21.4493137222222</c:v>
                </c:pt>
                <c:pt idx="659">
                  <c:v>22.0453212290503</c:v>
                </c:pt>
                <c:pt idx="660">
                  <c:v>22.027684972067</c:v>
                </c:pt>
                <c:pt idx="661">
                  <c:v>22.0100487150838</c:v>
                </c:pt>
                <c:pt idx="662">
                  <c:v>22.1337006741573</c:v>
                </c:pt>
                <c:pt idx="663">
                  <c:v>21.9924124581006</c:v>
                </c:pt>
                <c:pt idx="664">
                  <c:v>22.09823</c:v>
                </c:pt>
                <c:pt idx="665">
                  <c:v>22.205243220339</c:v>
                </c:pt>
                <c:pt idx="666">
                  <c:v>22.4409780571429</c:v>
                </c:pt>
                <c:pt idx="667">
                  <c:v>22.5518061494253</c:v>
                </c:pt>
                <c:pt idx="668">
                  <c:v>22.4048993142857</c:v>
                </c:pt>
                <c:pt idx="669">
                  <c:v>22.27759875</c:v>
                </c:pt>
                <c:pt idx="670">
                  <c:v>22.1339010734463</c:v>
                </c:pt>
                <c:pt idx="671">
                  <c:v>22.1160655367232</c:v>
                </c:pt>
                <c:pt idx="672">
                  <c:v>22.1703874857143</c:v>
                </c:pt>
                <c:pt idx="673">
                  <c:v>22.09823</c:v>
                </c:pt>
                <c:pt idx="674">
                  <c:v>22.0434862427746</c:v>
                </c:pt>
                <c:pt idx="675">
                  <c:v>21.842759132948</c:v>
                </c:pt>
                <c:pt idx="676">
                  <c:v>21.5176525287356</c:v>
                </c:pt>
                <c:pt idx="677">
                  <c:v>21.075828125</c:v>
                </c:pt>
                <c:pt idx="678">
                  <c:v>21.2405778034682</c:v>
                </c:pt>
                <c:pt idx="679">
                  <c:v>21.1621754069768</c:v>
                </c:pt>
                <c:pt idx="680">
                  <c:v>20.8573715028902</c:v>
                </c:pt>
                <c:pt idx="681">
                  <c:v>20.537928045977</c:v>
                </c:pt>
                <c:pt idx="682">
                  <c:v>20.455917283237</c:v>
                </c:pt>
                <c:pt idx="683">
                  <c:v>20.2551901734104</c:v>
                </c:pt>
                <c:pt idx="684">
                  <c:v>20.6748923121387</c:v>
                </c:pt>
                <c:pt idx="685">
                  <c:v>21.3228535087719</c:v>
                </c:pt>
                <c:pt idx="686">
                  <c:v>21.7290030994152</c:v>
                </c:pt>
                <c:pt idx="687">
                  <c:v>22.1536140350877</c:v>
                </c:pt>
                <c:pt idx="688">
                  <c:v>22.4286022093023</c:v>
                </c:pt>
                <c:pt idx="689">
                  <c:v>22.9843745614035</c:v>
                </c:pt>
                <c:pt idx="690">
                  <c:v>23.408985497076</c:v>
                </c:pt>
                <c:pt idx="691">
                  <c:v>23.8151350877193</c:v>
                </c:pt>
                <c:pt idx="692">
                  <c:v>23.9412698265896</c:v>
                </c:pt>
                <c:pt idx="693">
                  <c:v>24.5026055232558</c:v>
                </c:pt>
                <c:pt idx="694">
                  <c:v>24.9063937790698</c:v>
                </c:pt>
                <c:pt idx="695">
                  <c:v>25.4766561403509</c:v>
                </c:pt>
                <c:pt idx="696">
                  <c:v>25.8274216959064</c:v>
                </c:pt>
                <c:pt idx="697">
                  <c:v>26.178187251462</c:v>
                </c:pt>
                <c:pt idx="698">
                  <c:v>26.7035754117647</c:v>
                </c:pt>
                <c:pt idx="699">
                  <c:v>27.2165013609468</c:v>
                </c:pt>
                <c:pt idx="700">
                  <c:v>27.4092331764706</c:v>
                </c:pt>
                <c:pt idx="701">
                  <c:v>27.5997108187135</c:v>
                </c:pt>
                <c:pt idx="702">
                  <c:v>27.6273494797688</c:v>
                </c:pt>
                <c:pt idx="703">
                  <c:v>27.9740599421965</c:v>
                </c:pt>
                <c:pt idx="704">
                  <c:v>28.3207704046243</c:v>
                </c:pt>
                <c:pt idx="705">
                  <c:v>28.6857287861272</c:v>
                </c:pt>
                <c:pt idx="706">
                  <c:v>29.0324392485549</c:v>
                </c:pt>
                <c:pt idx="707">
                  <c:v>29.5499587209302</c:v>
                </c:pt>
                <c:pt idx="708">
                  <c:v>28.7443142105263</c:v>
                </c:pt>
                <c:pt idx="709">
                  <c:v>27.9106215882353</c:v>
                </c:pt>
                <c:pt idx="710">
                  <c:v>27.0857426035503</c:v>
                </c:pt>
                <c:pt idx="711">
                  <c:v>25.9422078235294</c:v>
                </c:pt>
                <c:pt idx="712">
                  <c:v>25.0870015976331</c:v>
                </c:pt>
                <c:pt idx="713">
                  <c:v>24.2404053571429</c:v>
                </c:pt>
                <c:pt idx="714">
                  <c:v>23.5245357228916</c:v>
                </c:pt>
                <c:pt idx="715">
                  <c:v>22.6339446666667</c:v>
                </c:pt>
                <c:pt idx="716">
                  <c:v>21.4896728915663</c:v>
                </c:pt>
                <c:pt idx="717">
                  <c:v>20.605882</c:v>
                </c:pt>
                <c:pt idx="718">
                  <c:v>19.6920638414634</c:v>
                </c:pt>
                <c:pt idx="719">
                  <c:v>19.0197720496894</c:v>
                </c:pt>
                <c:pt idx="720">
                  <c:v>18.6633748427673</c:v>
                </c:pt>
                <c:pt idx="721">
                  <c:v>18.2978974522293</c:v>
                </c:pt>
                <c:pt idx="722">
                  <c:v>17.8080974358974</c:v>
                </c:pt>
                <c:pt idx="723">
                  <c:v>17.3119774193548</c:v>
                </c:pt>
                <c:pt idx="724">
                  <c:v>16.9192797385621</c:v>
                </c:pt>
                <c:pt idx="725">
                  <c:v>16.5161794701987</c:v>
                </c:pt>
                <c:pt idx="726">
                  <c:v>15.888982781457</c:v>
                </c:pt>
                <c:pt idx="727">
                  <c:v>15.2617860927152</c:v>
                </c:pt>
                <c:pt idx="728">
                  <c:v>14.7321533333333</c:v>
                </c:pt>
                <c:pt idx="729">
                  <c:v>14.195411409396</c:v>
                </c:pt>
                <c:pt idx="730">
                  <c:v>13.7442829931973</c:v>
                </c:pt>
                <c:pt idx="731">
                  <c:v>13.189745890411</c:v>
                </c:pt>
                <c:pt idx="732">
                  <c:v>13.0977820769231</c:v>
                </c:pt>
                <c:pt idx="733">
                  <c:v>12.9119039929078</c:v>
                </c:pt>
                <c:pt idx="734">
                  <c:v>12.62756</c:v>
                </c:pt>
                <c:pt idx="735">
                  <c:v>12.3391247266187</c:v>
                </c:pt>
                <c:pt idx="736">
                  <c:v>12.1367442554745</c:v>
                </c:pt>
                <c:pt idx="737">
                  <c:v>11.8383375</c:v>
                </c:pt>
                <c:pt idx="738">
                  <c:v>11.4506899779412</c:v>
                </c:pt>
                <c:pt idx="739">
                  <c:v>11.1473293555556</c:v>
                </c:pt>
                <c:pt idx="740">
                  <c:v>10.8370850746269</c:v>
                </c:pt>
                <c:pt idx="741">
                  <c:v>10.5221754661654</c:v>
                </c:pt>
                <c:pt idx="742">
                  <c:v>10.2048860833333</c:v>
                </c:pt>
                <c:pt idx="743">
                  <c:v>9.88034274809161</c:v>
                </c:pt>
                <c:pt idx="744">
                  <c:v>10.0947063953488</c:v>
                </c:pt>
                <c:pt idx="745">
                  <c:v>10.3158216535433</c:v>
                </c:pt>
                <c:pt idx="746">
                  <c:v>10.4603299603175</c:v>
                </c:pt>
                <c:pt idx="747">
                  <c:v>10.5229666666667</c:v>
                </c:pt>
                <c:pt idx="748">
                  <c:v>10.5856033730159</c:v>
                </c:pt>
                <c:pt idx="749">
                  <c:v>10.5643956692913</c:v>
                </c:pt>
                <c:pt idx="750">
                  <c:v>10.3020646946565</c:v>
                </c:pt>
                <c:pt idx="751">
                  <c:v>10.2838083333333</c:v>
                </c:pt>
                <c:pt idx="752">
                  <c:v>10.3435979166667</c:v>
                </c:pt>
                <c:pt idx="753">
                  <c:v>10.4033875</c:v>
                </c:pt>
                <c:pt idx="754">
                  <c:v>10.4631770833333</c:v>
                </c:pt>
                <c:pt idx="755">
                  <c:v>10.5229666666667</c:v>
                </c:pt>
                <c:pt idx="756">
                  <c:v>10.6234131666667</c:v>
                </c:pt>
                <c:pt idx="757">
                  <c:v>10.6408555413534</c:v>
                </c:pt>
                <c:pt idx="758">
                  <c:v>10.7405468045113</c:v>
                </c:pt>
                <c:pt idx="759">
                  <c:v>10.8402380676692</c:v>
                </c:pt>
                <c:pt idx="760">
                  <c:v>10.9375557293233</c:v>
                </c:pt>
                <c:pt idx="761">
                  <c:v>10.9548794776119</c:v>
                </c:pt>
                <c:pt idx="762">
                  <c:v>11.0538267761194</c:v>
                </c:pt>
                <c:pt idx="763">
                  <c:v>11.1504181865672</c:v>
                </c:pt>
                <c:pt idx="764">
                  <c:v>11.0839336397059</c:v>
                </c:pt>
                <c:pt idx="765">
                  <c:v>11.2642512074074</c:v>
                </c:pt>
                <c:pt idx="766">
                  <c:v>11.3601271259259</c:v>
                </c:pt>
                <c:pt idx="767">
                  <c:v>11.5438514925373</c:v>
                </c:pt>
                <c:pt idx="768">
                  <c:v>13.2310830882353</c:v>
                </c:pt>
                <c:pt idx="769">
                  <c:v>14.9779452554745</c:v>
                </c:pt>
                <c:pt idx="770">
                  <c:v>16.8213846715329</c:v>
                </c:pt>
                <c:pt idx="771">
                  <c:v>17.3095252581884</c:v>
                </c:pt>
                <c:pt idx="772">
                  <c:v>17.9195370606522</c:v>
                </c:pt>
                <c:pt idx="773">
                  <c:v>18.6648240875912</c:v>
                </c:pt>
                <c:pt idx="774">
                  <c:v>18.2807665282482</c:v>
                </c:pt>
                <c:pt idx="775">
                  <c:v>17.8967320118978</c:v>
                </c:pt>
                <c:pt idx="776">
                  <c:v>17.5126744525548</c:v>
                </c:pt>
                <c:pt idx="777">
                  <c:v>17.5126744525548</c:v>
                </c:pt>
                <c:pt idx="778">
                  <c:v>17.3857710144928</c:v>
                </c:pt>
                <c:pt idx="779">
                  <c:v>17.3857710144928</c:v>
                </c:pt>
                <c:pt idx="780">
                  <c:v>17.6145311594203</c:v>
                </c:pt>
                <c:pt idx="781">
                  <c:v>17.8432913043478</c:v>
                </c:pt>
                <c:pt idx="782">
                  <c:v>18.2039642335766</c:v>
                </c:pt>
                <c:pt idx="783">
                  <c:v>18.8952540145985</c:v>
                </c:pt>
                <c:pt idx="784">
                  <c:v>19.5865437956204</c:v>
                </c:pt>
                <c:pt idx="785">
                  <c:v>20.1308927536232</c:v>
                </c:pt>
                <c:pt idx="786">
                  <c:v>20.4402949640288</c:v>
                </c:pt>
                <c:pt idx="787">
                  <c:v>20.7452771428572</c:v>
                </c:pt>
                <c:pt idx="788">
                  <c:v>21.1962614285714</c:v>
                </c:pt>
                <c:pt idx="789">
                  <c:v>21.7975813259286</c:v>
                </c:pt>
                <c:pt idx="790">
                  <c:v>22.3988786740714</c:v>
                </c:pt>
                <c:pt idx="791">
                  <c:v>23.0001985714286</c:v>
                </c:pt>
                <c:pt idx="792">
                  <c:v>23.5087553191489</c:v>
                </c:pt>
                <c:pt idx="793">
                  <c:v>24.1804340425532</c:v>
                </c:pt>
                <c:pt idx="794">
                  <c:v>24.677097887324</c:v>
                </c:pt>
                <c:pt idx="795">
                  <c:v>24.9460538461538</c:v>
                </c:pt>
                <c:pt idx="796">
                  <c:v>25.2112743055556</c:v>
                </c:pt>
                <c:pt idx="797">
                  <c:v>25.64973125</c:v>
                </c:pt>
                <c:pt idx="798">
                  <c:v>25.8357700434483</c:v>
                </c:pt>
                <c:pt idx="799">
                  <c:v>26.1984858186207</c:v>
                </c:pt>
                <c:pt idx="800">
                  <c:v>26.3794917808219</c:v>
                </c:pt>
                <c:pt idx="801">
                  <c:v>25.7308157534247</c:v>
                </c:pt>
                <c:pt idx="802">
                  <c:v>25.25512</c:v>
                </c:pt>
                <c:pt idx="803">
                  <c:v>24.7728173611111</c:v>
                </c:pt>
                <c:pt idx="804">
                  <c:v>23.9361180021127</c:v>
                </c:pt>
                <c:pt idx="805">
                  <c:v>22.9116329340426</c:v>
                </c:pt>
                <c:pt idx="806">
                  <c:v>21.7176120567376</c:v>
                </c:pt>
                <c:pt idx="807">
                  <c:v>20.082555735</c:v>
                </c:pt>
                <c:pt idx="808">
                  <c:v>18.7323807491489</c:v>
                </c:pt>
                <c:pt idx="809">
                  <c:v>17.2397539007092</c:v>
                </c:pt>
                <c:pt idx="810">
                  <c:v>16.1202893617021</c:v>
                </c:pt>
                <c:pt idx="811">
                  <c:v>15.000824822695</c:v>
                </c:pt>
                <c:pt idx="812">
                  <c:v>13.8813602836879</c:v>
                </c:pt>
                <c:pt idx="813">
                  <c:v>14.1308484687857</c:v>
                </c:pt>
                <c:pt idx="814">
                  <c:v>14.2811615312143</c:v>
                </c:pt>
                <c:pt idx="815">
                  <c:v>14.4314971428571</c:v>
                </c:pt>
                <c:pt idx="816">
                  <c:v>14.9576379597857</c:v>
                </c:pt>
                <c:pt idx="817">
                  <c:v>15.5951955800719</c:v>
                </c:pt>
                <c:pt idx="818">
                  <c:v>16.1251215827338</c:v>
                </c:pt>
                <c:pt idx="819">
                  <c:v>16.6232448234058</c:v>
                </c:pt>
                <c:pt idx="820">
                  <c:v>17.004496480942</c:v>
                </c:pt>
                <c:pt idx="821">
                  <c:v>17.3857710144928</c:v>
                </c:pt>
                <c:pt idx="822">
                  <c:v>17.7670455480435</c:v>
                </c:pt>
                <c:pt idx="823">
                  <c:v>18.1482972055797</c:v>
                </c:pt>
                <c:pt idx="824">
                  <c:v>18.1353255319149</c:v>
                </c:pt>
                <c:pt idx="825">
                  <c:v>18.94134</c:v>
                </c:pt>
                <c:pt idx="826">
                  <c:v>19.6178164285714</c:v>
                </c:pt>
                <c:pt idx="827">
                  <c:v>20.2942928571429</c:v>
                </c:pt>
                <c:pt idx="828">
                  <c:v>21.1216381294964</c:v>
                </c:pt>
                <c:pt idx="829">
                  <c:v>21.6472457142857</c:v>
                </c:pt>
                <c:pt idx="830">
                  <c:v>22.3237221428572</c:v>
                </c:pt>
                <c:pt idx="831">
                  <c:v>22.699617545</c:v>
                </c:pt>
                <c:pt idx="832">
                  <c:v>23.075287455</c:v>
                </c:pt>
                <c:pt idx="833">
                  <c:v>23.2848624113475</c:v>
                </c:pt>
                <c:pt idx="834">
                  <c:v>23.7517638835714</c:v>
                </c:pt>
                <c:pt idx="835">
                  <c:v>24.0525704021429</c:v>
                </c:pt>
                <c:pt idx="836">
                  <c:v>24.3531514285714</c:v>
                </c:pt>
                <c:pt idx="837">
                  <c:v>24.1276592857143</c:v>
                </c:pt>
                <c:pt idx="838">
                  <c:v>23.9021671428571</c:v>
                </c:pt>
                <c:pt idx="839">
                  <c:v>23.5087553191489</c:v>
                </c:pt>
                <c:pt idx="840">
                  <c:v>23.5833116574468</c:v>
                </c:pt>
                <c:pt idx="841">
                  <c:v>23.6580918886525</c:v>
                </c:pt>
                <c:pt idx="842">
                  <c:v>23.5655169014085</c:v>
                </c:pt>
                <c:pt idx="843">
                  <c:v>23.6214846153846</c:v>
                </c:pt>
                <c:pt idx="844">
                  <c:v>23.676675</c:v>
                </c:pt>
                <c:pt idx="845">
                  <c:v>23.4082319727891</c:v>
                </c:pt>
                <c:pt idx="846">
                  <c:v>24.1240084605442</c:v>
                </c:pt>
                <c:pt idx="847">
                  <c:v>24.5065768879195</c:v>
                </c:pt>
                <c:pt idx="848">
                  <c:v>24.878801986755</c:v>
                </c:pt>
                <c:pt idx="849">
                  <c:v>24.3472562091503</c:v>
                </c:pt>
                <c:pt idx="850">
                  <c:v>23.9841642857143</c:v>
                </c:pt>
                <c:pt idx="851">
                  <c:v>23.6257574193548</c:v>
                </c:pt>
                <c:pt idx="852">
                  <c:v>22.5204891719745</c:v>
                </c:pt>
                <c:pt idx="853">
                  <c:v>21.5787417721519</c:v>
                </c:pt>
                <c:pt idx="854">
                  <c:v>20.519785</c:v>
                </c:pt>
                <c:pt idx="855">
                  <c:v>20.0001726708075</c:v>
                </c:pt>
                <c:pt idx="856">
                  <c:v>19.3674233128834</c:v>
                </c:pt>
                <c:pt idx="857">
                  <c:v>18.9800748466258</c:v>
                </c:pt>
                <c:pt idx="858">
                  <c:v>18.6076913757927</c:v>
                </c:pt>
                <c:pt idx="859">
                  <c:v>18.2398025113333</c:v>
                </c:pt>
                <c:pt idx="860">
                  <c:v>17.9847066666667</c:v>
                </c:pt>
                <c:pt idx="861">
                  <c:v>18.3364269461078</c:v>
                </c:pt>
                <c:pt idx="862">
                  <c:v>18.7910119047619</c:v>
                </c:pt>
                <c:pt idx="863">
                  <c:v>19.2402171597633</c:v>
                </c:pt>
                <c:pt idx="864">
                  <c:v>19.4892191934911</c:v>
                </c:pt>
                <c:pt idx="865">
                  <c:v>19.7384080254438</c:v>
                </c:pt>
                <c:pt idx="866">
                  <c:v>19.6387924418605</c:v>
                </c:pt>
                <c:pt idx="867">
                  <c:v>19.5944896551724</c:v>
                </c:pt>
                <c:pt idx="868">
                  <c:v>19.6629148571429</c:v>
                </c:pt>
                <c:pt idx="869">
                  <c:v>19.8433085714286</c:v>
                </c:pt>
                <c:pt idx="870">
                  <c:v>19.836336458046</c:v>
                </c:pt>
                <c:pt idx="871">
                  <c:v>19.8294662213873</c:v>
                </c:pt>
                <c:pt idx="872">
                  <c:v>19.5944896551724</c:v>
                </c:pt>
                <c:pt idx="873">
                  <c:v>18.7477536994253</c:v>
                </c:pt>
                <c:pt idx="874">
                  <c:v>17.901144745</c:v>
                </c:pt>
                <c:pt idx="875">
                  <c:v>17.0544632183908</c:v>
                </c:pt>
                <c:pt idx="876">
                  <c:v>16.9939924461494</c:v>
                </c:pt>
                <c:pt idx="877">
                  <c:v>16.9335035308621</c:v>
                </c:pt>
                <c:pt idx="878">
                  <c:v>16.8730327586207</c:v>
                </c:pt>
                <c:pt idx="879">
                  <c:v>16.7164902036</c:v>
                </c:pt>
                <c:pt idx="880">
                  <c:v>16.6563469392571</c:v>
                </c:pt>
                <c:pt idx="881">
                  <c:v>16.501925</c:v>
                </c:pt>
                <c:pt idx="882">
                  <c:v>16.2897842619774</c:v>
                </c:pt>
                <c:pt idx="883">
                  <c:v>16.1708925741808</c:v>
                </c:pt>
                <c:pt idx="884">
                  <c:v>16.0519830508475</c:v>
                </c:pt>
                <c:pt idx="885">
                  <c:v>16.2303384180791</c:v>
                </c:pt>
                <c:pt idx="886">
                  <c:v>16.4086937853107</c:v>
                </c:pt>
                <c:pt idx="887">
                  <c:v>16.4938634831461</c:v>
                </c:pt>
                <c:pt idx="888">
                  <c:v>16.6712168539326</c:v>
                </c:pt>
                <c:pt idx="889">
                  <c:v>16.8485702247191</c:v>
                </c:pt>
                <c:pt idx="890">
                  <c:v>17.0259235955056</c:v>
                </c:pt>
                <c:pt idx="891">
                  <c:v>17.2623888447753</c:v>
                </c:pt>
                <c:pt idx="892">
                  <c:v>17.4011127688827</c:v>
                </c:pt>
                <c:pt idx="893">
                  <c:v>17.4413812154696</c:v>
                </c:pt>
                <c:pt idx="894">
                  <c:v>17.3832490918785</c:v>
                </c:pt>
                <c:pt idx="895">
                  <c:v>17.3250995269061</c:v>
                </c:pt>
                <c:pt idx="896">
                  <c:v>17.2669674033149</c:v>
                </c:pt>
                <c:pt idx="897">
                  <c:v>17.0925535911602</c:v>
                </c:pt>
                <c:pt idx="898">
                  <c:v>16.9181397790055</c:v>
                </c:pt>
                <c:pt idx="899">
                  <c:v>16.6517274725275</c:v>
                </c:pt>
                <c:pt idx="900">
                  <c:v>16.3048164835165</c:v>
                </c:pt>
                <c:pt idx="901">
                  <c:v>16.046070718232</c:v>
                </c:pt>
                <c:pt idx="902">
                  <c:v>15.5256885245902</c:v>
                </c:pt>
                <c:pt idx="903">
                  <c:v>15.0981695652174</c:v>
                </c:pt>
                <c:pt idx="904">
                  <c:v>14.6752724324324</c:v>
                </c:pt>
                <c:pt idx="905">
                  <c:v>14.1806823529412</c:v>
                </c:pt>
                <c:pt idx="906">
                  <c:v>13.6586034627778</c:v>
                </c:pt>
                <c:pt idx="907">
                  <c:v>13.6485951206436</c:v>
                </c:pt>
                <c:pt idx="908">
                  <c:v>13.772706372549</c:v>
                </c:pt>
                <c:pt idx="909">
                  <c:v>14.3679018539904</c:v>
                </c:pt>
                <c:pt idx="910">
                  <c:v>14.8704340079812</c:v>
                </c:pt>
                <c:pt idx="911">
                  <c:v>15.5642018604651</c:v>
                </c:pt>
                <c:pt idx="912">
                  <c:v>16.5920265116279</c:v>
                </c:pt>
                <c:pt idx="913">
                  <c:v>17.6198511627907</c:v>
                </c:pt>
                <c:pt idx="914">
                  <c:v>18.3070789954338</c:v>
                </c:pt>
                <c:pt idx="915">
                  <c:v>19.1239783392694</c:v>
                </c:pt>
                <c:pt idx="916">
                  <c:v>19.9407335328767</c:v>
                </c:pt>
                <c:pt idx="917">
                  <c:v>20.66328</c:v>
                </c:pt>
                <c:pt idx="918">
                  <c:v>20.9985799833333</c:v>
                </c:pt>
                <c:pt idx="919">
                  <c:v>21.2329615275556</c:v>
                </c:pt>
                <c:pt idx="920">
                  <c:v>21.2746934782609</c:v>
                </c:pt>
                <c:pt idx="921">
                  <c:v>21.5492056521739</c:v>
                </c:pt>
                <c:pt idx="922">
                  <c:v>21.7292428571429</c:v>
                </c:pt>
                <c:pt idx="923">
                  <c:v>21.7204824786325</c:v>
                </c:pt>
                <c:pt idx="924">
                  <c:v>21.8895022940928</c:v>
                </c:pt>
                <c:pt idx="925">
                  <c:v>22.5236713034043</c:v>
                </c:pt>
                <c:pt idx="926">
                  <c:v>23.0695807692308</c:v>
                </c:pt>
                <c:pt idx="927">
                  <c:v>23.345068907563</c:v>
                </c:pt>
                <c:pt idx="928">
                  <c:v>23.9078280334728</c:v>
                </c:pt>
                <c:pt idx="929">
                  <c:v>24.364379253112</c:v>
                </c:pt>
                <c:pt idx="930">
                  <c:v>24.9704823770492</c:v>
                </c:pt>
                <c:pt idx="931">
                  <c:v>25.7705306122449</c:v>
                </c:pt>
                <c:pt idx="932">
                  <c:v>26.6724991836735</c:v>
                </c:pt>
                <c:pt idx="933">
                  <c:v>27.7305616545082</c:v>
                </c:pt>
                <c:pt idx="934">
                  <c:v>28.91646015</c:v>
                </c:pt>
                <c:pt idx="935">
                  <c:v>29.9970045643154</c:v>
                </c:pt>
                <c:pt idx="936">
                  <c:v>30.5166033333333</c:v>
                </c:pt>
                <c:pt idx="937">
                  <c:v>31.1709726890756</c:v>
                </c:pt>
                <c:pt idx="938">
                  <c:v>31.5689</c:v>
                </c:pt>
                <c:pt idx="939">
                  <c:v>31.5249148799163</c:v>
                </c:pt>
                <c:pt idx="940">
                  <c:v>31.7457123684874</c:v>
                </c:pt>
                <c:pt idx="941">
                  <c:v>31.7009874476988</c:v>
                </c:pt>
                <c:pt idx="942">
                  <c:v>31.9241500265823</c:v>
                </c:pt>
                <c:pt idx="943">
                  <c:v>31.7457123684874</c:v>
                </c:pt>
                <c:pt idx="944">
                  <c:v>31.5689</c:v>
                </c:pt>
                <c:pt idx="945">
                  <c:v>31.5245436974684</c:v>
                </c:pt>
                <c:pt idx="946">
                  <c:v>31.0825001836135</c:v>
                </c:pt>
                <c:pt idx="947">
                  <c:v>31.0338338983051</c:v>
                </c:pt>
                <c:pt idx="948">
                  <c:v>31.3898304523404</c:v>
                </c:pt>
                <c:pt idx="949">
                  <c:v>31.6136338029787</c:v>
                </c:pt>
                <c:pt idx="950">
                  <c:v>31.7026665254237</c:v>
                </c:pt>
                <c:pt idx="951">
                  <c:v>32.460721425</c:v>
                </c:pt>
                <c:pt idx="952">
                  <c:v>33.0784795092827</c:v>
                </c:pt>
                <c:pt idx="953">
                  <c:v>33.6911789915966</c:v>
                </c:pt>
                <c:pt idx="954">
                  <c:v>34.057734439834</c:v>
                </c:pt>
                <c:pt idx="955">
                  <c:v>34.5569028806584</c:v>
                </c:pt>
                <c:pt idx="956">
                  <c:v>35.1915606557377</c:v>
                </c:pt>
                <c:pt idx="957">
                  <c:v>35.4187658536585</c:v>
                </c:pt>
                <c:pt idx="958">
                  <c:v>35.7866072874494</c:v>
                </c:pt>
                <c:pt idx="959">
                  <c:v>35.8622704</c:v>
                </c:pt>
                <c:pt idx="960">
                  <c:v>35.2561226625984</c:v>
                </c:pt>
                <c:pt idx="961">
                  <c:v>34.8035453062257</c:v>
                </c:pt>
                <c:pt idx="962">
                  <c:v>34.6279019379845</c:v>
                </c:pt>
                <c:pt idx="963">
                  <c:v>34.1792075337209</c:v>
                </c:pt>
                <c:pt idx="964">
                  <c:v>33.6004013756757</c:v>
                </c:pt>
                <c:pt idx="965">
                  <c:v>33.1534393822394</c:v>
                </c:pt>
                <c:pt idx="966">
                  <c:v>32.3002258687259</c:v>
                </c:pt>
                <c:pt idx="967">
                  <c:v>31.4470123552124</c:v>
                </c:pt>
                <c:pt idx="968">
                  <c:v>30.3593636015326</c:v>
                </c:pt>
                <c:pt idx="969">
                  <c:v>29.9623803675573</c:v>
                </c:pt>
                <c:pt idx="970">
                  <c:v>29.4562948625</c:v>
                </c:pt>
                <c:pt idx="971">
                  <c:v>29.0672135849057</c:v>
                </c:pt>
                <c:pt idx="972">
                  <c:v>28.9084160615094</c:v>
                </c:pt>
                <c:pt idx="973">
                  <c:v>28.9681267821293</c:v>
                </c:pt>
                <c:pt idx="974">
                  <c:v>28.8081216730038</c:v>
                </c:pt>
                <c:pt idx="975">
                  <c:v>28.4598416666667</c:v>
                </c:pt>
                <c:pt idx="976">
                  <c:v>28.2206833333333</c:v>
                </c:pt>
                <c:pt idx="977">
                  <c:v>27.8759343396226</c:v>
                </c:pt>
                <c:pt idx="978">
                  <c:v>27.7459889749064</c:v>
                </c:pt>
                <c:pt idx="979">
                  <c:v>27.8247338715356</c:v>
                </c:pt>
                <c:pt idx="980">
                  <c:v>27.9035970037453</c:v>
                </c:pt>
                <c:pt idx="981">
                  <c:v>28.0612050325843</c:v>
                </c:pt>
                <c:pt idx="982">
                  <c:v>28.2189312970038</c:v>
                </c:pt>
                <c:pt idx="983">
                  <c:v>28.3765393258427</c:v>
                </c:pt>
                <c:pt idx="984">
                  <c:v>28.6018981203008</c:v>
                </c:pt>
                <c:pt idx="985">
                  <c:v>28.8289577358491</c:v>
                </c:pt>
                <c:pt idx="986">
                  <c:v>28.8392582706767</c:v>
                </c:pt>
                <c:pt idx="987">
                  <c:v>29.155778031203</c:v>
                </c:pt>
                <c:pt idx="988">
                  <c:v>29.3617964183521</c:v>
                </c:pt>
                <c:pt idx="989">
                  <c:v>29.5663951492537</c:v>
                </c:pt>
                <c:pt idx="990">
                  <c:v>29.7234150884328</c:v>
                </c:pt>
                <c:pt idx="991">
                  <c:v>29.7694727</c:v>
                </c:pt>
                <c:pt idx="992">
                  <c:v>29.9259089219331</c:v>
                </c:pt>
                <c:pt idx="993">
                  <c:v>29.6592153937037</c:v>
                </c:pt>
                <c:pt idx="994">
                  <c:v>29.6129191215613</c:v>
                </c:pt>
                <c:pt idx="995">
                  <c:v>29.4564828996283</c:v>
                </c:pt>
                <c:pt idx="996">
                  <c:v>29.6129191215613</c:v>
                </c:pt>
                <c:pt idx="997">
                  <c:v>29.7694727</c:v>
                </c:pt>
                <c:pt idx="998">
                  <c:v>29.9259089219331</c:v>
                </c:pt>
                <c:pt idx="999">
                  <c:v>30.3123871033582</c:v>
                </c:pt>
                <c:pt idx="1000">
                  <c:v>30.4736117334573</c:v>
                </c:pt>
                <c:pt idx="1001">
                  <c:v>30.7474044609666</c:v>
                </c:pt>
                <c:pt idx="1002">
                  <c:v>30.7864841773234</c:v>
                </c:pt>
                <c:pt idx="1003">
                  <c:v>30.8256812501859</c:v>
                </c:pt>
                <c:pt idx="1004">
                  <c:v>30.9799279850746</c:v>
                </c:pt>
                <c:pt idx="1005">
                  <c:v>31.529674463806</c:v>
                </c:pt>
                <c:pt idx="1006">
                  <c:v>32.0793031481343</c:v>
                </c:pt>
                <c:pt idx="1007">
                  <c:v>32.7512558052435</c:v>
                </c:pt>
                <c:pt idx="1008">
                  <c:v>33.5000417367041</c:v>
                </c:pt>
                <c:pt idx="1009">
                  <c:v>34.2489459037453</c:v>
                </c:pt>
                <c:pt idx="1010">
                  <c:v>34.997731835206</c:v>
                </c:pt>
                <c:pt idx="1011">
                  <c:v>36.0224796116105</c:v>
                </c:pt>
                <c:pt idx="1012">
                  <c:v>37.0471091524345</c:v>
                </c:pt>
                <c:pt idx="1013">
                  <c:v>38.071856928839</c:v>
                </c:pt>
                <c:pt idx="1014">
                  <c:v>38.7935841182836</c:v>
                </c:pt>
                <c:pt idx="1015">
                  <c:v>39.6574882697761</c:v>
                </c:pt>
                <c:pt idx="1016">
                  <c:v>40.3706379182156</c:v>
                </c:pt>
                <c:pt idx="1017">
                  <c:v>41.0747769516729</c:v>
                </c:pt>
                <c:pt idx="1018">
                  <c:v>41.7789159851301</c:v>
                </c:pt>
                <c:pt idx="1019">
                  <c:v>42.641573880597</c:v>
                </c:pt>
                <c:pt idx="1020">
                  <c:v>42.9163882227612</c:v>
                </c:pt>
                <c:pt idx="1021">
                  <c:v>43.1913203593284</c:v>
                </c:pt>
                <c:pt idx="1022">
                  <c:v>43.4661347014925</c:v>
                </c:pt>
                <c:pt idx="1023">
                  <c:v>42.9524810408922</c:v>
                </c:pt>
                <c:pt idx="1024">
                  <c:v>42.4426322222222</c:v>
                </c:pt>
                <c:pt idx="1025">
                  <c:v>41.7823676470588</c:v>
                </c:pt>
                <c:pt idx="1026">
                  <c:v>40.9396786266423</c:v>
                </c:pt>
                <c:pt idx="1027">
                  <c:v>40.5500785945055</c:v>
                </c:pt>
                <c:pt idx="1028">
                  <c:v>39.8643773722628</c:v>
                </c:pt>
                <c:pt idx="1029">
                  <c:v>39.528051068</c:v>
                </c:pt>
                <c:pt idx="1030">
                  <c:v>39.336800932</c:v>
                </c:pt>
                <c:pt idx="1031">
                  <c:v>39.0036047101449</c:v>
                </c:pt>
                <c:pt idx="1032">
                  <c:v>38.9655161460145</c:v>
                </c:pt>
                <c:pt idx="1033">
                  <c:v>38.7867813851986</c:v>
                </c:pt>
                <c:pt idx="1034">
                  <c:v>38.6094460431655</c:v>
                </c:pt>
                <c:pt idx="1035">
                  <c:v>38.5465321014337</c:v>
                </c:pt>
                <c:pt idx="1036">
                  <c:v>38.4839547989286</c:v>
                </c:pt>
                <c:pt idx="1037">
                  <c:v>38.4219352313167</c:v>
                </c:pt>
                <c:pt idx="1038">
                  <c:v>38.3363574427562</c:v>
                </c:pt>
                <c:pt idx="1039">
                  <c:v>38.5222012144876</c:v>
                </c:pt>
                <c:pt idx="1040">
                  <c:v>38.7081565371025</c:v>
                </c:pt>
                <c:pt idx="1041">
                  <c:v>38.3363574427562</c:v>
                </c:pt>
                <c:pt idx="1042">
                  <c:v>37.8307691679578</c:v>
                </c:pt>
                <c:pt idx="1043">
                  <c:v>37.4602792253521</c:v>
                </c:pt>
                <c:pt idx="1044">
                  <c:v>36.3520298730769</c:v>
                </c:pt>
                <c:pt idx="1045">
                  <c:v>35.5058508961539</c:v>
                </c:pt>
                <c:pt idx="1046">
                  <c:v>34.4188701388889</c:v>
                </c:pt>
                <c:pt idx="1047">
                  <c:v>33.535129065744</c:v>
                </c:pt>
                <c:pt idx="1048">
                  <c:v>32.7704844290658</c:v>
                </c:pt>
                <c:pt idx="1049">
                  <c:v>32.0058397923876</c:v>
                </c:pt>
                <c:pt idx="1050">
                  <c:v>31.7140080817241</c:v>
                </c:pt>
                <c:pt idx="1051">
                  <c:v>31.6417597103806</c:v>
                </c:pt>
                <c:pt idx="1052">
                  <c:v>31.4596650519031</c:v>
                </c:pt>
                <c:pt idx="1053">
                  <c:v>31.4960402896194</c:v>
                </c:pt>
                <c:pt idx="1054">
                  <c:v>31.4237919182759</c:v>
                </c:pt>
                <c:pt idx="1055">
                  <c:v>31.5689</c:v>
                </c:pt>
                <c:pt idx="1056">
                  <c:v>32.2582994610345</c:v>
                </c:pt>
                <c:pt idx="1057">
                  <c:v>33.171048983737</c:v>
                </c:pt>
                <c:pt idx="1058">
                  <c:v>33.9720688581315</c:v>
                </c:pt>
                <c:pt idx="1059">
                  <c:v>34.9072567458621</c:v>
                </c:pt>
                <c:pt idx="1060">
                  <c:v>35.9594808403448</c:v>
                </c:pt>
                <c:pt idx="1061">
                  <c:v>36.8846254295533</c:v>
                </c:pt>
                <c:pt idx="1062">
                  <c:v>36.866420890411</c:v>
                </c:pt>
                <c:pt idx="1063">
                  <c:v>36.9745335616438</c:v>
                </c:pt>
                <c:pt idx="1064">
                  <c:v>36.9560843003413</c:v>
                </c:pt>
                <c:pt idx="1065">
                  <c:v>36.6872495112245</c:v>
                </c:pt>
                <c:pt idx="1066">
                  <c:v>36.5440083119048</c:v>
                </c:pt>
                <c:pt idx="1067">
                  <c:v>36.4008744897959</c:v>
                </c:pt>
                <c:pt idx="1068">
                  <c:v>36.525109556314</c:v>
                </c:pt>
                <c:pt idx="1069">
                  <c:v>36.4008744897959</c:v>
                </c:pt>
                <c:pt idx="1070">
                  <c:v>36.4008744897959</c:v>
                </c:pt>
                <c:pt idx="1071">
                  <c:v>35.8137934111865</c:v>
                </c:pt>
                <c:pt idx="1072">
                  <c:v>35.3499981142373</c:v>
                </c:pt>
                <c:pt idx="1073">
                  <c:v>34.7684506756757</c:v>
                </c:pt>
                <c:pt idx="1074">
                  <c:v>34.8039656881757</c:v>
                </c:pt>
                <c:pt idx="1075">
                  <c:v>34.8395873523649</c:v>
                </c:pt>
                <c:pt idx="1076">
                  <c:v>34.8751023648649</c:v>
                </c:pt>
                <c:pt idx="1077">
                  <c:v>34.6410412751678</c:v>
                </c:pt>
                <c:pt idx="1078">
                  <c:v>34.6410412751678</c:v>
                </c:pt>
                <c:pt idx="1079">
                  <c:v>34.6410412751678</c:v>
                </c:pt>
                <c:pt idx="1080">
                  <c:v>34.0054258389262</c:v>
                </c:pt>
                <c:pt idx="1081">
                  <c:v>33.3698104026846</c:v>
                </c:pt>
                <c:pt idx="1082">
                  <c:v>32.734194966443</c:v>
                </c:pt>
                <c:pt idx="1083">
                  <c:v>32.5223231543624</c:v>
                </c:pt>
                <c:pt idx="1084">
                  <c:v>32.3104513422819</c:v>
                </c:pt>
                <c:pt idx="1085">
                  <c:v>32.0985795302013</c:v>
                </c:pt>
                <c:pt idx="1086">
                  <c:v>31.9547771876667</c:v>
                </c:pt>
                <c:pt idx="1087">
                  <c:v>32.1319667013378</c:v>
                </c:pt>
                <c:pt idx="1088">
                  <c:v>32.0950483333333</c:v>
                </c:pt>
                <c:pt idx="1089">
                  <c:v>32.5861551876667</c:v>
                </c:pt>
                <c:pt idx="1090">
                  <c:v>33.0771568123333</c:v>
                </c:pt>
                <c:pt idx="1091">
                  <c:v>33.5682636666667</c:v>
                </c:pt>
                <c:pt idx="1092">
                  <c:v>34.1996416666667</c:v>
                </c:pt>
                <c:pt idx="1093">
                  <c:v>34.7153019933555</c:v>
                </c:pt>
                <c:pt idx="1094">
                  <c:v>35.3445823920266</c:v>
                </c:pt>
                <c:pt idx="1095">
                  <c:v>35.5759551115894</c:v>
                </c:pt>
                <c:pt idx="1096">
                  <c:v>35.9244674049669</c:v>
                </c:pt>
                <c:pt idx="1097">
                  <c:v>36.2728751655629</c:v>
                </c:pt>
                <c:pt idx="1098">
                  <c:v>36.3615382838284</c:v>
                </c:pt>
                <c:pt idx="1099">
                  <c:v>36.5699138613861</c:v>
                </c:pt>
                <c:pt idx="1100">
                  <c:v>36.6573082236842</c:v>
                </c:pt>
                <c:pt idx="1101">
                  <c:v>37.1419531457237</c:v>
                </c:pt>
                <c:pt idx="1102">
                  <c:v>37.6264942226974</c:v>
                </c:pt>
                <c:pt idx="1103">
                  <c:v>38.1111391447369</c:v>
                </c:pt>
                <c:pt idx="1104">
                  <c:v>38.2495646174342</c:v>
                </c:pt>
                <c:pt idx="1105">
                  <c:v>38.3880939351974</c:v>
                </c:pt>
                <c:pt idx="1106">
                  <c:v>38.4002029508197</c:v>
                </c:pt>
                <c:pt idx="1107">
                  <c:v>38.84868834</c:v>
                </c:pt>
                <c:pt idx="1108">
                  <c:v>39.2972772337705</c:v>
                </c:pt>
                <c:pt idx="1109">
                  <c:v>39.6158745098039</c:v>
                </c:pt>
                <c:pt idx="1110">
                  <c:v>39.8981537459284</c:v>
                </c:pt>
                <c:pt idx="1111">
                  <c:v>40.3094749185668</c:v>
                </c:pt>
                <c:pt idx="1112">
                  <c:v>40.7207960912052</c:v>
                </c:pt>
                <c:pt idx="1113">
                  <c:v>40.7935785714286</c:v>
                </c:pt>
                <c:pt idx="1114">
                  <c:v>40.9985714285714</c:v>
                </c:pt>
                <c:pt idx="1115">
                  <c:v>41.0702194174757</c:v>
                </c:pt>
                <c:pt idx="1116">
                  <c:v>41.6150638954693</c:v>
                </c:pt>
                <c:pt idx="1117">
                  <c:v>42.1600105381877</c:v>
                </c:pt>
                <c:pt idx="1118">
                  <c:v>42.7048550161812</c:v>
                </c:pt>
                <c:pt idx="1119">
                  <c:v>43.2156786407767</c:v>
                </c:pt>
                <c:pt idx="1120">
                  <c:v>43.7265022653722</c:v>
                </c:pt>
                <c:pt idx="1121">
                  <c:v>44.0946248387097</c:v>
                </c:pt>
                <c:pt idx="1122">
                  <c:v>44.4265779945338</c:v>
                </c:pt>
                <c:pt idx="1123">
                  <c:v>45.0450523990323</c:v>
                </c:pt>
                <c:pt idx="1124">
                  <c:v>45.3739495176849</c:v>
                </c:pt>
                <c:pt idx="1125">
                  <c:v>45.6446705990354</c:v>
                </c:pt>
                <c:pt idx="1126">
                  <c:v>45.7681257810898</c:v>
                </c:pt>
                <c:pt idx="1127">
                  <c:v>46.0379791666667</c:v>
                </c:pt>
                <c:pt idx="1128">
                  <c:v>46.4764023836539</c:v>
                </c:pt>
                <c:pt idx="1129">
                  <c:v>46.9149267830128</c:v>
                </c:pt>
                <c:pt idx="1130">
                  <c:v>47.202061341853</c:v>
                </c:pt>
                <c:pt idx="1131">
                  <c:v>47.5879049162421</c:v>
                </c:pt>
                <c:pt idx="1132">
                  <c:v>48.1241740646497</c:v>
                </c:pt>
                <c:pt idx="1133">
                  <c:v>48.3523658227848</c:v>
                </c:pt>
                <c:pt idx="1134">
                  <c:v>48.8186065072785</c:v>
                </c:pt>
                <c:pt idx="1135">
                  <c:v>49.2847472901899</c:v>
                </c:pt>
                <c:pt idx="1136">
                  <c:v>49.7509879746836</c:v>
                </c:pt>
                <c:pt idx="1137">
                  <c:v>50.2911498422713</c:v>
                </c:pt>
                <c:pt idx="1138">
                  <c:v>50.9882548895899</c:v>
                </c:pt>
                <c:pt idx="1139">
                  <c:v>51.5228273584906</c:v>
                </c:pt>
                <c:pt idx="1140">
                  <c:v>52.0191937106918</c:v>
                </c:pt>
                <c:pt idx="1141">
                  <c:v>52.1873378125</c:v>
                </c:pt>
                <c:pt idx="1142">
                  <c:v>52.5164878504673</c:v>
                </c:pt>
                <c:pt idx="1143">
                  <c:v>52.5822544891641</c:v>
                </c:pt>
                <c:pt idx="1144">
                  <c:v>52.9732006191951</c:v>
                </c:pt>
                <c:pt idx="1145">
                  <c:v>53.1994425925926</c:v>
                </c:pt>
                <c:pt idx="1146">
                  <c:v>53.1976761732308</c:v>
                </c:pt>
                <c:pt idx="1147">
                  <c:v>53.033145393578</c:v>
                </c:pt>
                <c:pt idx="1148">
                  <c:v>53.194079204893</c:v>
                </c:pt>
                <c:pt idx="1149">
                  <c:v>52.9986177620061</c:v>
                </c:pt>
                <c:pt idx="1150">
                  <c:v>53.1266205358663</c:v>
                </c:pt>
                <c:pt idx="1151">
                  <c:v>53.2545273556231</c:v>
                </c:pt>
                <c:pt idx="1152">
                  <c:v>52.9347123291793</c:v>
                </c:pt>
                <c:pt idx="1153">
                  <c:v>52.6148013486322</c:v>
                </c:pt>
                <c:pt idx="1154">
                  <c:v>52.1365166666667</c:v>
                </c:pt>
                <c:pt idx="1155">
                  <c:v>51.5975072507553</c:v>
                </c:pt>
                <c:pt idx="1156">
                  <c:v>51.0617448795181</c:v>
                </c:pt>
                <c:pt idx="1157">
                  <c:v>50.5292003003003</c:v>
                </c:pt>
                <c:pt idx="1158">
                  <c:v>50.2833976047904</c:v>
                </c:pt>
                <c:pt idx="1159">
                  <c:v>50.0390623880597</c:v>
                </c:pt>
                <c:pt idx="1160">
                  <c:v>49.7961815476191</c:v>
                </c:pt>
                <c:pt idx="1161">
                  <c:v>49.7420946587537</c:v>
                </c:pt>
                <c:pt idx="1162">
                  <c:v>49.6883278106509</c:v>
                </c:pt>
                <c:pt idx="1163">
                  <c:v>49.6348781710915</c:v>
                </c:pt>
                <c:pt idx="1164">
                  <c:v>49.6832459129032</c:v>
                </c:pt>
                <c:pt idx="1165">
                  <c:v>49.8763697184211</c:v>
                </c:pt>
                <c:pt idx="1166">
                  <c:v>50.0684594752187</c:v>
                </c:pt>
                <c:pt idx="1167">
                  <c:v>50.3205512898256</c:v>
                </c:pt>
                <c:pt idx="1168">
                  <c:v>50.5712732066667</c:v>
                </c:pt>
                <c:pt idx="1169">
                  <c:v>50.6739979827089</c:v>
                </c:pt>
                <c:pt idx="1170">
                  <c:v>50.6549684813754</c:v>
                </c:pt>
                <c:pt idx="1171">
                  <c:v>50.7808305714286</c:v>
                </c:pt>
                <c:pt idx="1172">
                  <c:v>50.9059754985755</c:v>
                </c:pt>
                <c:pt idx="1173">
                  <c:v>50.9156276025496</c:v>
                </c:pt>
                <c:pt idx="1174">
                  <c:v>51.0691165432204</c:v>
                </c:pt>
                <c:pt idx="1175">
                  <c:v>51.2216518309859</c:v>
                </c:pt>
                <c:pt idx="1176">
                  <c:v>51.2551241573034</c:v>
                </c:pt>
                <c:pt idx="1177">
                  <c:v>51.1451452513967</c:v>
                </c:pt>
                <c:pt idx="1178">
                  <c:v>50.8950132963989</c:v>
                </c:pt>
                <c:pt idx="1179">
                  <c:v>50.6726067666667</c:v>
                </c:pt>
                <c:pt idx="1180">
                  <c:v>50.5911569881868</c:v>
                </c:pt>
                <c:pt idx="1181">
                  <c:v>50.3722338797814</c:v>
                </c:pt>
                <c:pt idx="1182">
                  <c:v>50.2414754247283</c:v>
                </c:pt>
                <c:pt idx="1183">
                  <c:v>50.1120452532433</c:v>
                </c:pt>
                <c:pt idx="1184">
                  <c:v>50.1188196765499</c:v>
                </c:pt>
                <c:pt idx="1185">
                  <c:v>49.5397290715818</c:v>
                </c:pt>
                <c:pt idx="1186">
                  <c:v>48.9668996168</c:v>
                </c:pt>
                <c:pt idx="1187">
                  <c:v>48.4000641909814</c:v>
                </c:pt>
                <c:pt idx="1188">
                  <c:v>47.8544436507937</c:v>
                </c:pt>
                <c:pt idx="1189">
                  <c:v>47.1871978947368</c:v>
                </c:pt>
                <c:pt idx="1190">
                  <c:v>46.5269390052356</c:v>
                </c:pt>
                <c:pt idx="1191">
                  <c:v>45.8637079057143</c:v>
                </c:pt>
                <c:pt idx="1192">
                  <c:v>45.4450672443005</c:v>
                </c:pt>
                <c:pt idx="1193">
                  <c:v>44.9124556701031</c:v>
                </c:pt>
                <c:pt idx="1194">
                  <c:v>44.2504509135898</c:v>
                </c:pt>
                <c:pt idx="1195">
                  <c:v>43.8186854966667</c:v>
                </c:pt>
                <c:pt idx="1196">
                  <c:v>43.1656387755102</c:v>
                </c:pt>
                <c:pt idx="1197">
                  <c:v>42.3322122936548</c:v>
                </c:pt>
                <c:pt idx="1198">
                  <c:v>41.5072839805556</c:v>
                </c:pt>
                <c:pt idx="1199">
                  <c:v>40.6905670854271</c:v>
                </c:pt>
                <c:pt idx="1200">
                  <c:v>40.9285236180905</c:v>
                </c:pt>
                <c:pt idx="1201">
                  <c:v>41.0633060150376</c:v>
                </c:pt>
                <c:pt idx="1202">
                  <c:v>41.1974145</c:v>
                </c:pt>
                <c:pt idx="1203">
                  <c:v>41.3570696850374</c:v>
                </c:pt>
                <c:pt idx="1204">
                  <c:v>41.4129917029777</c:v>
                </c:pt>
                <c:pt idx="1205">
                  <c:v>41.3661448275862</c:v>
                </c:pt>
                <c:pt idx="1206">
                  <c:v>41.5489384675676</c:v>
                </c:pt>
                <c:pt idx="1207">
                  <c:v>41.7307586855392</c:v>
                </c:pt>
                <c:pt idx="1208">
                  <c:v>42.0144919117647</c:v>
                </c:pt>
                <c:pt idx="1209">
                  <c:v>42.6064371638142</c:v>
                </c:pt>
                <c:pt idx="1210">
                  <c:v>43.3011073349633</c:v>
                </c:pt>
                <c:pt idx="1211">
                  <c:v>43.7816861313869</c:v>
                </c:pt>
                <c:pt idx="1212">
                  <c:v>44.0633483121655</c:v>
                </c:pt>
                <c:pt idx="1213">
                  <c:v>44.1301882414044</c:v>
                </c:pt>
                <c:pt idx="1214">
                  <c:v>44.3032147342995</c:v>
                </c:pt>
                <c:pt idx="1215">
                  <c:v>44.6021393824097</c:v>
                </c:pt>
                <c:pt idx="1216">
                  <c:v>44.8997027795673</c:v>
                </c:pt>
                <c:pt idx="1217">
                  <c:v>45.1957633093525</c:v>
                </c:pt>
                <c:pt idx="1218">
                  <c:v>45.4070029983294</c:v>
                </c:pt>
                <c:pt idx="1219">
                  <c:v>45.7247705802381</c:v>
                </c:pt>
                <c:pt idx="1220">
                  <c:v>46.0411035629454</c:v>
                </c:pt>
                <c:pt idx="1221">
                  <c:v>46.5199459661939</c:v>
                </c:pt>
                <c:pt idx="1222">
                  <c:v>47.105191642217</c:v>
                </c:pt>
                <c:pt idx="1223">
                  <c:v>47.6876089411765</c:v>
                </c:pt>
                <c:pt idx="1224">
                  <c:v>48.5143592870892</c:v>
                </c:pt>
                <c:pt idx="1225">
                  <c:v>49.107153248718</c:v>
                </c:pt>
                <c:pt idx="1226">
                  <c:v>49.5770254041571</c:v>
                </c:pt>
                <c:pt idx="1227">
                  <c:v>50.2736904672018</c:v>
                </c:pt>
                <c:pt idx="1228">
                  <c:v>50.9609058230068</c:v>
                </c:pt>
                <c:pt idx="1229">
                  <c:v>51.638721040724</c:v>
                </c:pt>
                <c:pt idx="1230">
                  <c:v>52.6148095794583</c:v>
                </c:pt>
                <c:pt idx="1231">
                  <c:v>52.7548517878049</c:v>
                </c:pt>
                <c:pt idx="1232">
                  <c:v>53.709035619469</c:v>
                </c:pt>
                <c:pt idx="1233">
                  <c:v>54.3225308252193</c:v>
                </c:pt>
                <c:pt idx="1234">
                  <c:v>55.0449508577342</c:v>
                </c:pt>
                <c:pt idx="1235">
                  <c:v>55.7580571428572</c:v>
                </c:pt>
                <c:pt idx="1236">
                  <c:v>55.7310992624464</c:v>
                </c:pt>
                <c:pt idx="1237">
                  <c:v>55.4684969146187</c:v>
                </c:pt>
                <c:pt idx="1238">
                  <c:v>55.2125531380753</c:v>
                </c:pt>
                <c:pt idx="1239">
                  <c:v>55.815590950625</c:v>
                </c:pt>
                <c:pt idx="1240">
                  <c:v>55.9492496783951</c:v>
                </c:pt>
                <c:pt idx="1241">
                  <c:v>56.3086093877551</c:v>
                </c:pt>
                <c:pt idx="1242">
                  <c:v>56.6408053516194</c:v>
                </c:pt>
                <c:pt idx="1243">
                  <c:v>56.7398573126</c:v>
                </c:pt>
                <c:pt idx="1244">
                  <c:v>56.836497826087</c:v>
                </c:pt>
                <c:pt idx="1245">
                  <c:v>55.8273447285714</c:v>
                </c:pt>
                <c:pt idx="1246">
                  <c:v>54.9441686285437</c:v>
                </c:pt>
                <c:pt idx="1247">
                  <c:v>54.0746668593449</c:v>
                </c:pt>
                <c:pt idx="1248">
                  <c:v>52.9783705253359</c:v>
                </c:pt>
                <c:pt idx="1249">
                  <c:v>51.6928410596191</c:v>
                </c:pt>
                <c:pt idx="1250">
                  <c:v>50.6180654648956</c:v>
                </c:pt>
                <c:pt idx="1251">
                  <c:v>49.4519955695652</c:v>
                </c:pt>
                <c:pt idx="1252">
                  <c:v>48.2038707588346</c:v>
                </c:pt>
                <c:pt idx="1253">
                  <c:v>46.8821723880597</c:v>
                </c:pt>
                <c:pt idx="1254">
                  <c:v>45.9748607817343</c:v>
                </c:pt>
                <c:pt idx="1255">
                  <c:v>45.5026450392265</c:v>
                </c:pt>
                <c:pt idx="1256">
                  <c:v>44.8671545787546</c:v>
                </c:pt>
                <c:pt idx="1257">
                  <c:v>45.0053483721312</c:v>
                </c:pt>
                <c:pt idx="1258">
                  <c:v>45.0603517969259</c:v>
                </c:pt>
                <c:pt idx="1259">
                  <c:v>45.2771971171171</c:v>
                </c:pt>
                <c:pt idx="1260">
                  <c:v>46.5205783160072</c:v>
                </c:pt>
                <c:pt idx="1261">
                  <c:v>47.6739610327957</c:v>
                </c:pt>
                <c:pt idx="1262">
                  <c:v>48.9063817531306</c:v>
                </c:pt>
                <c:pt idx="1263">
                  <c:v>49.838739672549</c:v>
                </c:pt>
                <c:pt idx="1264">
                  <c:v>50.5847202543363</c:v>
                </c:pt>
                <c:pt idx="1265">
                  <c:v>51.4106205985916</c:v>
                </c:pt>
                <c:pt idx="1266">
                  <c:v>51.6933826619965</c:v>
                </c:pt>
                <c:pt idx="1267">
                  <c:v>51.9731890243903</c:v>
                </c:pt>
                <c:pt idx="1268">
                  <c:v>52.3407977430556</c:v>
                </c:pt>
                <c:pt idx="1269">
                  <c:v>52.7238796200346</c:v>
                </c:pt>
                <c:pt idx="1270">
                  <c:v>53.2861260344828</c:v>
                </c:pt>
                <c:pt idx="1271">
                  <c:v>53.7539173539519</c:v>
                </c:pt>
                <c:pt idx="1272">
                  <c:v>53.7840698398291</c:v>
                </c:pt>
                <c:pt idx="1273">
                  <c:v>53.5405339035533</c:v>
                </c:pt>
                <c:pt idx="1274">
                  <c:v>53.4814305882353</c:v>
                </c:pt>
                <c:pt idx="1275">
                  <c:v>53.6318780616667</c:v>
                </c:pt>
                <c:pt idx="1276">
                  <c:v>53.9587365887231</c:v>
                </c:pt>
                <c:pt idx="1277">
                  <c:v>54.1924115321252</c:v>
                </c:pt>
                <c:pt idx="1278">
                  <c:v>54.4263361688525</c:v>
                </c:pt>
                <c:pt idx="1279">
                  <c:v>54.746765746732</c:v>
                </c:pt>
                <c:pt idx="1280">
                  <c:v>55.0656219869707</c:v>
                </c:pt>
                <c:pt idx="1281">
                  <c:v>55.1943267857143</c:v>
                </c:pt>
                <c:pt idx="1282">
                  <c:v>55.2328250403877</c:v>
                </c:pt>
                <c:pt idx="1283">
                  <c:v>55.3599550724638</c:v>
                </c:pt>
                <c:pt idx="1284">
                  <c:v>55.0561616</c:v>
                </c:pt>
                <c:pt idx="1285">
                  <c:v>54.7562319554849</c:v>
                </c:pt>
                <c:pt idx="1286">
                  <c:v>54.3741936908517</c:v>
                </c:pt>
                <c:pt idx="1287">
                  <c:v>54.4590696979656</c:v>
                </c:pt>
                <c:pt idx="1288">
                  <c:v>54.4585549813954</c:v>
                </c:pt>
                <c:pt idx="1289">
                  <c:v>54.3740409509203</c:v>
                </c:pt>
                <c:pt idx="1290">
                  <c:v>54.504642826484</c:v>
                </c:pt>
                <c:pt idx="1291">
                  <c:v>54.79930555</c:v>
                </c:pt>
                <c:pt idx="1292">
                  <c:v>54.9251387969925</c:v>
                </c:pt>
                <c:pt idx="1293">
                  <c:v>55.6257191311476</c:v>
                </c:pt>
                <c:pt idx="1294">
                  <c:v>56.5650051379822</c:v>
                </c:pt>
                <c:pt idx="1295">
                  <c:v>57.495500295421</c:v>
                </c:pt>
                <c:pt idx="1296">
                  <c:v>58.4847382679356</c:v>
                </c:pt>
                <c:pt idx="1297">
                  <c:v>59.2851149971057</c:v>
                </c:pt>
                <c:pt idx="1298">
                  <c:v>60.1527750716333</c:v>
                </c:pt>
                <c:pt idx="1299">
                  <c:v>60.484849805949</c:v>
                </c:pt>
                <c:pt idx="1300">
                  <c:v>60.7239933384615</c:v>
                </c:pt>
                <c:pt idx="1301">
                  <c:v>61.0419394190872</c:v>
                </c:pt>
                <c:pt idx="1302">
                  <c:v>61.3097404418605</c:v>
                </c:pt>
                <c:pt idx="1303">
                  <c:v>61.6547461205962</c:v>
                </c:pt>
                <c:pt idx="1304">
                  <c:v>61.9105907506703</c:v>
                </c:pt>
                <c:pt idx="1305">
                  <c:v>61.7386092593085</c:v>
                </c:pt>
                <c:pt idx="1306">
                  <c:v>61.4878154637681</c:v>
                </c:pt>
                <c:pt idx="1307">
                  <c:v>61.1621713168188</c:v>
                </c:pt>
                <c:pt idx="1308">
                  <c:v>60.8788788393316</c:v>
                </c:pt>
                <c:pt idx="1309">
                  <c:v>60.6038856311787</c:v>
                </c:pt>
                <c:pt idx="1310">
                  <c:v>60.260734207241</c:v>
                </c:pt>
                <c:pt idx="1311">
                  <c:v>59.1363444901235</c:v>
                </c:pt>
                <c:pt idx="1312">
                  <c:v>58.1080020330073</c:v>
                </c:pt>
                <c:pt idx="1313">
                  <c:v>57.0301530834341</c:v>
                </c:pt>
                <c:pt idx="1314">
                  <c:v>56.6484251511487</c:v>
                </c:pt>
                <c:pt idx="1315">
                  <c:v>55.8614148859544</c:v>
                </c:pt>
                <c:pt idx="1316">
                  <c:v>55.0200828571429</c:v>
                </c:pt>
                <c:pt idx="1317">
                  <c:v>54.7243903301887</c:v>
                </c:pt>
                <c:pt idx="1318">
                  <c:v>54.4978905263158</c:v>
                </c:pt>
                <c:pt idx="1319">
                  <c:v>54.2121782155272</c:v>
                </c:pt>
                <c:pt idx="1320">
                  <c:v>53.4856995402299</c:v>
                </c:pt>
                <c:pt idx="1321">
                  <c:v>52.6507478953356</c:v>
                </c:pt>
                <c:pt idx="1322">
                  <c:v>52.0084250847458</c:v>
                </c:pt>
                <c:pt idx="1323">
                  <c:v>52.1659242839506</c:v>
                </c:pt>
                <c:pt idx="1324">
                  <c:v>52.2634037449889</c:v>
                </c:pt>
                <c:pt idx="1325">
                  <c:v>52.3012349889625</c:v>
                </c:pt>
                <c:pt idx="1326">
                  <c:v>52.0290625141922</c:v>
                </c:pt>
                <c:pt idx="1327">
                  <c:v>51.9306694875406</c:v>
                </c:pt>
                <c:pt idx="1328">
                  <c:v>51.7228651287554</c:v>
                </c:pt>
                <c:pt idx="1329">
                  <c:v>51.7135085653105</c:v>
                </c:pt>
                <c:pt idx="1330">
                  <c:v>51.6490114194237</c:v>
                </c:pt>
                <c:pt idx="1331">
                  <c:v>51.5849259574468</c:v>
                </c:pt>
                <c:pt idx="1332">
                  <c:v>50.8071818271474</c:v>
                </c:pt>
                <c:pt idx="1333">
                  <c:v>50.0340368255814</c:v>
                </c:pt>
                <c:pt idx="1334">
                  <c:v>49.4746464550265</c:v>
                </c:pt>
                <c:pt idx="1335">
                  <c:v>48.5565608672287</c:v>
                </c:pt>
                <c:pt idx="1336">
                  <c:v>47.3971773872651</c:v>
                </c:pt>
                <c:pt idx="1337">
                  <c:v>46.1166302061856</c:v>
                </c:pt>
                <c:pt idx="1338">
                  <c:v>45.221882628718</c:v>
                </c:pt>
                <c:pt idx="1339">
                  <c:v>44.4720820235415</c:v>
                </c:pt>
                <c:pt idx="1340">
                  <c:v>43.7256674157303</c:v>
                </c:pt>
                <c:pt idx="1341">
                  <c:v>42.606120404277</c:v>
                </c:pt>
                <c:pt idx="1342">
                  <c:v>41.7054160846939</c:v>
                </c:pt>
                <c:pt idx="1343">
                  <c:v>40.8843131147541</c:v>
                </c:pt>
                <c:pt idx="1344">
                  <c:v>40.5640997576687</c:v>
                </c:pt>
                <c:pt idx="1345">
                  <c:v>40.2859794044944</c:v>
                </c:pt>
                <c:pt idx="1346">
                  <c:v>40.0496157303371</c:v>
                </c:pt>
                <c:pt idx="1347">
                  <c:v>39.9468250131846</c:v>
                </c:pt>
                <c:pt idx="1348">
                  <c:v>39.88533209375</c:v>
                </c:pt>
                <c:pt idx="1349">
                  <c:v>39.9449699497488</c:v>
                </c:pt>
                <c:pt idx="1350">
                  <c:v>40.533013976977</c:v>
                </c:pt>
                <c:pt idx="1351">
                  <c:v>41.1570869630739</c:v>
                </c:pt>
                <c:pt idx="1352">
                  <c:v>41.6947735849057</c:v>
                </c:pt>
                <c:pt idx="1353">
                  <c:v>42.3313943930693</c:v>
                </c:pt>
                <c:pt idx="1354">
                  <c:v>43.0070112282609</c:v>
                </c:pt>
                <c:pt idx="1355">
                  <c:v>43.7227706811451</c:v>
                </c:pt>
                <c:pt idx="1356">
                  <c:v>44.735516781158</c:v>
                </c:pt>
                <c:pt idx="1357">
                  <c:v>45.7810708007813</c:v>
                </c:pt>
                <c:pt idx="1358">
                  <c:v>46.9533541910331</c:v>
                </c:pt>
                <c:pt idx="1359">
                  <c:v>47.6849612386033</c:v>
                </c:pt>
                <c:pt idx="1360">
                  <c:v>48.5034471595745</c:v>
                </c:pt>
                <c:pt idx="1361">
                  <c:v>49.3168929604629</c:v>
                </c:pt>
                <c:pt idx="1362">
                  <c:v>49.4913014409222</c:v>
                </c:pt>
                <c:pt idx="1363">
                  <c:v>49.6643747368421</c:v>
                </c:pt>
                <c:pt idx="1364">
                  <c:v>49.7886651428571</c:v>
                </c:pt>
                <c:pt idx="1365">
                  <c:v>49.7268635925926</c:v>
                </c:pt>
                <c:pt idx="1366">
                  <c:v>49.806610291548</c:v>
                </c:pt>
                <c:pt idx="1367">
                  <c:v>49.8866567901235</c:v>
                </c:pt>
                <c:pt idx="1368">
                  <c:v>49.5428252729858</c:v>
                </c:pt>
                <c:pt idx="1369">
                  <c:v>49.0607509783019</c:v>
                </c:pt>
                <c:pt idx="1370">
                  <c:v>48.6291608082707</c:v>
                </c:pt>
                <c:pt idx="1371">
                  <c:v>47.6338968194574</c:v>
                </c:pt>
                <c:pt idx="1372">
                  <c:v>46.6913739981361</c:v>
                </c:pt>
                <c:pt idx="1373">
                  <c:v>45.7983763011152</c:v>
                </c:pt>
                <c:pt idx="1374">
                  <c:v>45.3423700714286</c:v>
                </c:pt>
                <c:pt idx="1375">
                  <c:v>44.8883450583333</c:v>
                </c:pt>
                <c:pt idx="1376">
                  <c:v>44.3946765466297</c:v>
                </c:pt>
                <c:pt idx="1377">
                  <c:v>43.6310078537259</c:v>
                </c:pt>
                <c:pt idx="1378">
                  <c:v>42.9125615256881</c:v>
                </c:pt>
                <c:pt idx="1379">
                  <c:v>42.1977702653248</c:v>
                </c:pt>
                <c:pt idx="1380">
                  <c:v>41.9958541970803</c:v>
                </c:pt>
                <c:pt idx="1381">
                  <c:v>42.0244734675206</c:v>
                </c:pt>
                <c:pt idx="1382">
                  <c:v>42.1305540441177</c:v>
                </c:pt>
                <c:pt idx="1383">
                  <c:v>42.3921491132597</c:v>
                </c:pt>
                <c:pt idx="1384">
                  <c:v>42.4591558888889</c:v>
                </c:pt>
                <c:pt idx="1385">
                  <c:v>42.4089971689498</c:v>
                </c:pt>
                <c:pt idx="1386">
                  <c:v>42.5436334821918</c:v>
                </c:pt>
                <c:pt idx="1387">
                  <c:v>42.6001729598906</c:v>
                </c:pt>
                <c:pt idx="1388">
                  <c:v>42.5406683303085</c:v>
                </c:pt>
                <c:pt idx="1389">
                  <c:v>42.1492039555757</c:v>
                </c:pt>
                <c:pt idx="1390">
                  <c:v>41.7581628052536</c:v>
                </c:pt>
                <c:pt idx="1391">
                  <c:v>41.3681151131222</c:v>
                </c:pt>
                <c:pt idx="1392">
                  <c:v>41.6945111178058</c:v>
                </c:pt>
                <c:pt idx="1393">
                  <c:v>42.1294891012545</c:v>
                </c:pt>
                <c:pt idx="1394">
                  <c:v>42.5236743978591</c:v>
                </c:pt>
                <c:pt idx="1395">
                  <c:v>41.6622644516415</c:v>
                </c:pt>
                <c:pt idx="1396">
                  <c:v>40.8824233094607</c:v>
                </c:pt>
                <c:pt idx="1397">
                  <c:v>40.1078007048458</c:v>
                </c:pt>
                <c:pt idx="1398">
                  <c:v>41.3336212653779</c:v>
                </c:pt>
                <c:pt idx="1399">
                  <c:v>42.4414057692308</c:v>
                </c:pt>
                <c:pt idx="1400">
                  <c:v>43.5376307826087</c:v>
                </c:pt>
                <c:pt idx="1401">
                  <c:v>44.9212030901995</c:v>
                </c:pt>
                <c:pt idx="1402">
                  <c:v>46.3775591308492</c:v>
                </c:pt>
                <c:pt idx="1403">
                  <c:v>47.8731152512998</c:v>
                </c:pt>
                <c:pt idx="1404">
                  <c:v>48.7402533595506</c:v>
                </c:pt>
                <c:pt idx="1405">
                  <c:v>49.6031784163793</c:v>
                </c:pt>
                <c:pt idx="1406">
                  <c:v>50.3747511587983</c:v>
                </c:pt>
                <c:pt idx="1407">
                  <c:v>52.8845124363792</c:v>
                </c:pt>
                <c:pt idx="1408">
                  <c:v>55.4626615634043</c:v>
                </c:pt>
                <c:pt idx="1409">
                  <c:v>57.9744121186441</c:v>
                </c:pt>
                <c:pt idx="1410">
                  <c:v>58.6710004531646</c:v>
                </c:pt>
                <c:pt idx="1411">
                  <c:v>59.3620003890756</c:v>
                </c:pt>
                <c:pt idx="1412">
                  <c:v>59.8965857262104</c:v>
                </c:pt>
                <c:pt idx="1413">
                  <c:v>60.5988935415973</c:v>
                </c:pt>
                <c:pt idx="1414">
                  <c:v>61.4496642252702</c:v>
                </c:pt>
                <c:pt idx="1415">
                  <c:v>62.2208609958506</c:v>
                </c:pt>
                <c:pt idx="1416">
                  <c:v>62.9813892650702</c:v>
                </c:pt>
                <c:pt idx="1417">
                  <c:v>63.7608703947369</c:v>
                </c:pt>
                <c:pt idx="1418">
                  <c:v>64.4284336876533</c:v>
                </c:pt>
                <c:pt idx="1419">
                  <c:v>64.2320688570268</c:v>
                </c:pt>
                <c:pt idx="1420">
                  <c:v>64.0897119846527</c:v>
                </c:pt>
                <c:pt idx="1421">
                  <c:v>64.1553310233683</c:v>
                </c:pt>
                <c:pt idx="1422">
                  <c:v>62.7063922025724</c:v>
                </c:pt>
                <c:pt idx="1423">
                  <c:v>61.3135939004816</c:v>
                </c:pt>
                <c:pt idx="1424">
                  <c:v>59.82937928</c:v>
                </c:pt>
                <c:pt idx="1425">
                  <c:v>58.8817794291401</c:v>
                </c:pt>
                <c:pt idx="1426">
                  <c:v>58.0810088459095</c:v>
                </c:pt>
                <c:pt idx="1427">
                  <c:v>57.2546187946075</c:v>
                </c:pt>
                <c:pt idx="1428">
                  <c:v>55.7287724489796</c:v>
                </c:pt>
                <c:pt idx="1429">
                  <c:v>54.4563525</c:v>
                </c:pt>
                <c:pt idx="1430">
                  <c:v>53.1544726495727</c:v>
                </c:pt>
                <c:pt idx="1431">
                  <c:v>52.7372067005431</c:v>
                </c:pt>
                <c:pt idx="1432">
                  <c:v>52.280981627709</c:v>
                </c:pt>
                <c:pt idx="1433">
                  <c:v>51.6670372594304</c:v>
                </c:pt>
                <c:pt idx="1434">
                  <c:v>51.8562759202454</c:v>
                </c:pt>
                <c:pt idx="1435">
                  <c:v>51.7672387537994</c:v>
                </c:pt>
                <c:pt idx="1436">
                  <c:v>51.7187555388094</c:v>
                </c:pt>
                <c:pt idx="1437">
                  <c:v>51.0936143543071</c:v>
                </c:pt>
                <c:pt idx="1438">
                  <c:v>50.6643094446936</c:v>
                </c:pt>
                <c:pt idx="1439">
                  <c:v>50.3498001494768</c:v>
                </c:pt>
                <c:pt idx="1440">
                  <c:v>49.6830222414562</c:v>
                </c:pt>
                <c:pt idx="1441">
                  <c:v>49.2425659962908</c:v>
                </c:pt>
                <c:pt idx="1442">
                  <c:v>48.9668715555556</c:v>
                </c:pt>
                <c:pt idx="1443">
                  <c:v>47.5478536516272</c:v>
                </c:pt>
                <c:pt idx="1444">
                  <c:v>46.2281841172567</c:v>
                </c:pt>
                <c:pt idx="1445">
                  <c:v>45.0553197794118</c:v>
                </c:pt>
                <c:pt idx="1446">
                  <c:v>43.6679938325991</c:v>
                </c:pt>
                <c:pt idx="1447">
                  <c:v>42.3614887994144</c:v>
                </c:pt>
                <c:pt idx="1448">
                  <c:v>41.0027549562682</c:v>
                </c:pt>
                <c:pt idx="1449">
                  <c:v>39.5261468245997</c:v>
                </c:pt>
                <c:pt idx="1450">
                  <c:v>37.9988297264151</c:v>
                </c:pt>
                <c:pt idx="1451">
                  <c:v>36.5594875271936</c:v>
                </c:pt>
                <c:pt idx="1452">
                  <c:v>36.681873108617</c:v>
                </c:pt>
                <c:pt idx="1453">
                  <c:v>36.7240148174603</c:v>
                </c:pt>
                <c:pt idx="1454">
                  <c:v>36.6906310839914</c:v>
                </c:pt>
                <c:pt idx="1455">
                  <c:v>37.3017669799283</c:v>
                </c:pt>
                <c:pt idx="1456">
                  <c:v>37.8887813622047</c:v>
                </c:pt>
                <c:pt idx="1457">
                  <c:v>38.3915652639087</c:v>
                </c:pt>
                <c:pt idx="1458">
                  <c:v>39.0510663345196</c:v>
                </c:pt>
                <c:pt idx="1459">
                  <c:v>39.6795755145493</c:v>
                </c:pt>
                <c:pt idx="1460">
                  <c:v>40.3045262561925</c:v>
                </c:pt>
                <c:pt idx="1461">
                  <c:v>40.9416129055007</c:v>
                </c:pt>
                <c:pt idx="1462">
                  <c:v>41.6620553521127</c:v>
                </c:pt>
                <c:pt idx="1463">
                  <c:v>42.4700705426357</c:v>
                </c:pt>
                <c:pt idx="1464">
                  <c:v>42.8150438990182</c:v>
                </c:pt>
                <c:pt idx="1465">
                  <c:v>43.2169637316562</c:v>
                </c:pt>
                <c:pt idx="1466">
                  <c:v>43.6160846796658</c:v>
                </c:pt>
                <c:pt idx="1467">
                  <c:v>43.1222404861111</c:v>
                </c:pt>
                <c:pt idx="1468">
                  <c:v>42.6902600554785</c:v>
                </c:pt>
                <c:pt idx="1469">
                  <c:v>42.2594762465374</c:v>
                </c:pt>
                <c:pt idx="1470">
                  <c:v>43.046512534626</c:v>
                </c:pt>
                <c:pt idx="1471">
                  <c:v>43.7124616712707</c:v>
                </c:pt>
                <c:pt idx="1472">
                  <c:v>44.4053238456237</c:v>
                </c:pt>
                <c:pt idx="1473">
                  <c:v>45.284146190803</c:v>
                </c:pt>
                <c:pt idx="1474">
                  <c:v>46.3140446502058</c:v>
                </c:pt>
                <c:pt idx="1475">
                  <c:v>47.3966543895748</c:v>
                </c:pt>
                <c:pt idx="1476">
                  <c:v>47.8428622865937</c:v>
                </c:pt>
                <c:pt idx="1477">
                  <c:v>48.2750241561009</c:v>
                </c:pt>
                <c:pt idx="1478">
                  <c:v>48.7044646059783</c:v>
                </c:pt>
                <c:pt idx="1479">
                  <c:v>50.4160044776119</c:v>
                </c:pt>
                <c:pt idx="1480">
                  <c:v>52.1582435932204</c:v>
                </c:pt>
                <c:pt idx="1481">
                  <c:v>53.7524513513514</c:v>
                </c:pt>
                <c:pt idx="1482">
                  <c:v>55.1179379380054</c:v>
                </c:pt>
                <c:pt idx="1483">
                  <c:v>56.4002763758389</c:v>
                </c:pt>
                <c:pt idx="1484">
                  <c:v>57.749533935743</c:v>
                </c:pt>
                <c:pt idx="1485">
                  <c:v>60.0125844816054</c:v>
                </c:pt>
                <c:pt idx="1486">
                  <c:v>62.2310112892452</c:v>
                </c:pt>
                <c:pt idx="1487">
                  <c:v>64.5296152304609</c:v>
                </c:pt>
                <c:pt idx="1488">
                  <c:v>65.6372671324019</c:v>
                </c:pt>
                <c:pt idx="1489">
                  <c:v>66.7361106693174</c:v>
                </c:pt>
                <c:pt idx="1490">
                  <c:v>67.8710498678996</c:v>
                </c:pt>
                <c:pt idx="1491">
                  <c:v>68.9500937873601</c:v>
                </c:pt>
                <c:pt idx="1492">
                  <c:v>70.1138631649146</c:v>
                </c:pt>
                <c:pt idx="1493">
                  <c:v>71.2732607868853</c:v>
                </c:pt>
                <c:pt idx="1494">
                  <c:v>71.7907837377049</c:v>
                </c:pt>
                <c:pt idx="1495">
                  <c:v>72.1191417266187</c:v>
                </c:pt>
                <c:pt idx="1496">
                  <c:v>72.493074543081</c:v>
                </c:pt>
                <c:pt idx="1497">
                  <c:v>71.4219147931035</c:v>
                </c:pt>
                <c:pt idx="1498">
                  <c:v>70.6327419029948</c:v>
                </c:pt>
                <c:pt idx="1499">
                  <c:v>69.8423351140065</c:v>
                </c:pt>
                <c:pt idx="1500">
                  <c:v>69.4898143542746</c:v>
                </c:pt>
                <c:pt idx="1501">
                  <c:v>69.3197202304713</c:v>
                </c:pt>
                <c:pt idx="1502">
                  <c:v>69.0176850353244</c:v>
                </c:pt>
                <c:pt idx="1503">
                  <c:v>69.3384732565579</c:v>
                </c:pt>
                <c:pt idx="1504">
                  <c:v>69.7902501915709</c:v>
                </c:pt>
                <c:pt idx="1505">
                  <c:v>70.3299488832163</c:v>
                </c:pt>
                <c:pt idx="1506">
                  <c:v>70.9260688133758</c:v>
                </c:pt>
                <c:pt idx="1507">
                  <c:v>71.5201156153846</c:v>
                </c:pt>
                <c:pt idx="1508">
                  <c:v>72.0203041825095</c:v>
                </c:pt>
                <c:pt idx="1509">
                  <c:v>73.6075867972205</c:v>
                </c:pt>
                <c:pt idx="1510">
                  <c:v>75.2796846153846</c:v>
                </c:pt>
                <c:pt idx="1511">
                  <c:v>77.0910149432535</c:v>
                </c:pt>
                <c:pt idx="1512">
                  <c:v>77.8473993947203</c:v>
                </c:pt>
                <c:pt idx="1513">
                  <c:v>78.5992423953634</c:v>
                </c:pt>
                <c:pt idx="1514">
                  <c:v>79.3957835</c:v>
                </c:pt>
                <c:pt idx="1515">
                  <c:v>79.5002249294632</c:v>
                </c:pt>
                <c:pt idx="1516">
                  <c:v>79.7537681217989</c:v>
                </c:pt>
                <c:pt idx="1517">
                  <c:v>79.8576977542109</c:v>
                </c:pt>
                <c:pt idx="1518">
                  <c:v>79.817193894081</c:v>
                </c:pt>
                <c:pt idx="1519">
                  <c:v>79.727178420398</c:v>
                </c:pt>
                <c:pt idx="1520">
                  <c:v>79.5880952853598</c:v>
                </c:pt>
                <c:pt idx="1521">
                  <c:v>78.7919501466584</c:v>
                </c:pt>
                <c:pt idx="1522">
                  <c:v>78.2414173145511</c:v>
                </c:pt>
                <c:pt idx="1523">
                  <c:v>77.7381716057037</c:v>
                </c:pt>
                <c:pt idx="1524">
                  <c:v>77.4766444306931</c:v>
                </c:pt>
                <c:pt idx="1525">
                  <c:v>77.2160864731316</c:v>
                </c:pt>
                <c:pt idx="1526">
                  <c:v>76.9564923551172</c:v>
                </c:pt>
                <c:pt idx="1527">
                  <c:v>76.4453055384616</c:v>
                </c:pt>
                <c:pt idx="1528">
                  <c:v>75.9360027027027</c:v>
                </c:pt>
                <c:pt idx="1529">
                  <c:v>75.4748486503068</c:v>
                </c:pt>
                <c:pt idx="1530">
                  <c:v>74.8150045729167</c:v>
                </c:pt>
                <c:pt idx="1531">
                  <c:v>74.1565825807834</c:v>
                </c:pt>
                <c:pt idx="1532">
                  <c:v>73.4999633863081</c:v>
                </c:pt>
                <c:pt idx="1533">
                  <c:v>73.0768061810976</c:v>
                </c:pt>
                <c:pt idx="1534">
                  <c:v>72.833109672561</c:v>
                </c:pt>
                <c:pt idx="1535">
                  <c:v>72.6335093959732</c:v>
                </c:pt>
                <c:pt idx="1536">
                  <c:v>72.8857946781155</c:v>
                </c:pt>
                <c:pt idx="1537">
                  <c:v>73.2257747379066</c:v>
                </c:pt>
                <c:pt idx="1538">
                  <c:v>73.4311746666667</c:v>
                </c:pt>
                <c:pt idx="1539">
                  <c:v>74.5725038507822</c:v>
                </c:pt>
                <c:pt idx="1540">
                  <c:v>76.2440220216607</c:v>
                </c:pt>
                <c:pt idx="1541">
                  <c:v>77.9155401925391</c:v>
                </c:pt>
                <c:pt idx="1542">
                  <c:v>79.5377204559088</c:v>
                </c:pt>
                <c:pt idx="1543">
                  <c:v>81.1987625374028</c:v>
                </c:pt>
                <c:pt idx="1544">
                  <c:v>82.6544874329959</c:v>
                </c:pt>
                <c:pt idx="1545">
                  <c:v>85.1409354141895</c:v>
                </c:pt>
                <c:pt idx="1546">
                  <c:v>87.722651416122</c:v>
                </c:pt>
                <c:pt idx="1547">
                  <c:v>90.3549562091503</c:v>
                </c:pt>
                <c:pt idx="1548">
                  <c:v>91.8203649486572</c:v>
                </c:pt>
                <c:pt idx="1549">
                  <c:v>93.0024503926188</c:v>
                </c:pt>
                <c:pt idx="1550">
                  <c:v>93.9506691004673</c:v>
                </c:pt>
                <c:pt idx="1551">
                  <c:v>94.4916948433548</c:v>
                </c:pt>
                <c:pt idx="1552">
                  <c:v>94.9766769873664</c:v>
                </c:pt>
                <c:pt idx="1553">
                  <c:v>95.0729285382831</c:v>
                </c:pt>
                <c:pt idx="1554">
                  <c:v>95.9368153163581</c:v>
                </c:pt>
                <c:pt idx="1555">
                  <c:v>97.0207783179012</c:v>
                </c:pt>
                <c:pt idx="1556">
                  <c:v>97.5964265975821</c:v>
                </c:pt>
                <c:pt idx="1557">
                  <c:v>95.190514559387</c:v>
                </c:pt>
                <c:pt idx="1558">
                  <c:v>92.8994817154892</c:v>
                </c:pt>
                <c:pt idx="1559">
                  <c:v>90.7152298850575</c:v>
                </c:pt>
                <c:pt idx="1560">
                  <c:v>87.4049270131354</c:v>
                </c:pt>
                <c:pt idx="1561">
                  <c:v>84.3273915813425</c:v>
                </c:pt>
                <c:pt idx="1562">
                  <c:v>81.412645629966</c:v>
                </c:pt>
                <c:pt idx="1563">
                  <c:v>75.9450058978707</c:v>
                </c:pt>
                <c:pt idx="1564">
                  <c:v>70.4807818045395</c:v>
                </c:pt>
                <c:pt idx="1565">
                  <c:v>65.2483051123596</c:v>
                </c:pt>
                <c:pt idx="1566">
                  <c:v>60.4047928826291</c:v>
                </c:pt>
                <c:pt idx="1567">
                  <c:v>55.3774826103287</c:v>
                </c:pt>
                <c:pt idx="1568">
                  <c:v>50.1242601794728</c:v>
                </c:pt>
                <c:pt idx="1569">
                  <c:v>48.1498266554118</c:v>
                </c:pt>
                <c:pt idx="1570">
                  <c:v>46.0839504133784</c:v>
                </c:pt>
                <c:pt idx="1571">
                  <c:v>44.1107040747029</c:v>
                </c:pt>
                <c:pt idx="1572">
                  <c:v>44.0170169772257</c:v>
                </c:pt>
                <c:pt idx="1573">
                  <c:v>43.849640063742</c:v>
                </c:pt>
                <c:pt idx="1574">
                  <c:v>43.6102813199105</c:v>
                </c:pt>
                <c:pt idx="1575">
                  <c:v>44.5616619577308</c:v>
                </c:pt>
                <c:pt idx="1576">
                  <c:v>45.7555914349277</c:v>
                </c:pt>
                <c:pt idx="1577">
                  <c:v>46.9234233463035</c:v>
                </c:pt>
                <c:pt idx="1578">
                  <c:v>48.7994545252638</c:v>
                </c:pt>
                <c:pt idx="1579">
                  <c:v>50.5591569452131</c:v>
                </c:pt>
                <c:pt idx="1580">
                  <c:v>52.3939091712707</c:v>
                </c:pt>
                <c:pt idx="1581">
                  <c:v>50.885189612061</c:v>
                </c:pt>
                <c:pt idx="1582">
                  <c:v>49.4631670895385</c:v>
                </c:pt>
                <c:pt idx="1583">
                  <c:v>48.1473715312327</c:v>
                </c:pt>
                <c:pt idx="1584">
                  <c:v>49.5164364336819</c:v>
                </c:pt>
                <c:pt idx="1585">
                  <c:v>50.7067913162207</c:v>
                </c:pt>
                <c:pt idx="1586">
                  <c:v>51.9635748099892</c:v>
                </c:pt>
                <c:pt idx="1587">
                  <c:v>54.4984329162133</c:v>
                </c:pt>
                <c:pt idx="1588">
                  <c:v>57.0132613623978</c:v>
                </c:pt>
                <c:pt idx="1589">
                  <c:v>59.3742784431138</c:v>
                </c:pt>
                <c:pt idx="1590">
                  <c:v>61.6157178176545</c:v>
                </c:pt>
                <c:pt idx="1591">
                  <c:v>63.6793394546768</c:v>
                </c:pt>
                <c:pt idx="1592">
                  <c:v>65.7628597192225</c:v>
                </c:pt>
                <c:pt idx="1593">
                  <c:v>71.6130542342343</c:v>
                </c:pt>
                <c:pt idx="1594">
                  <c:v>77.6018885998193</c:v>
                </c:pt>
                <c:pt idx="1595">
                  <c:v>83.4871506239827</c:v>
                </c:pt>
                <c:pt idx="1596">
                  <c:v>84.9337503959684</c:v>
                </c:pt>
                <c:pt idx="1597">
                  <c:v>86.3199746867168</c:v>
                </c:pt>
                <c:pt idx="1598">
                  <c:v>87.5978014941302</c:v>
                </c:pt>
                <c:pt idx="1599">
                  <c:v>89.6411229609929</c:v>
                </c:pt>
                <c:pt idx="1600">
                  <c:v>91.4290546448088</c:v>
                </c:pt>
                <c:pt idx="1601">
                  <c:v>93.4419470216131</c:v>
                </c:pt>
                <c:pt idx="1602">
                  <c:v>94.4900180042239</c:v>
                </c:pt>
                <c:pt idx="1603">
                  <c:v>95.3397439050132</c:v>
                </c:pt>
                <c:pt idx="1604">
                  <c:v>96.0366167983149</c:v>
                </c:pt>
                <c:pt idx="1605">
                  <c:v>95.9635027239393</c:v>
                </c:pt>
                <c:pt idx="1606">
                  <c:v>96.3429937696335</c:v>
                </c:pt>
                <c:pt idx="1607">
                  <c:v>97.1286965317919</c:v>
                </c:pt>
                <c:pt idx="1608">
                  <c:v>97.8464839713337</c:v>
                </c:pt>
                <c:pt idx="1609">
                  <c:v>98.2015538929441</c:v>
                </c:pt>
                <c:pt idx="1610">
                  <c:v>98.3486372478014</c:v>
                </c:pt>
                <c:pt idx="1611">
                  <c:v>99.3355075368277</c:v>
                </c:pt>
                <c:pt idx="1612">
                  <c:v>101.083271364883</c:v>
                </c:pt>
                <c:pt idx="1613">
                  <c:v>102.676021285347</c:v>
                </c:pt>
                <c:pt idx="1614">
                  <c:v>103.931798208802</c:v>
                </c:pt>
                <c:pt idx="1615">
                  <c:v>105.12250814664</c:v>
                </c:pt>
                <c:pt idx="1616">
                  <c:v>105.552554476861</c:v>
                </c:pt>
                <c:pt idx="1617">
                  <c:v>107.115559789157</c:v>
                </c:pt>
                <c:pt idx="1618">
                  <c:v>109.772222621458</c:v>
                </c:pt>
                <c:pt idx="1619">
                  <c:v>112.01505523374</c:v>
                </c:pt>
                <c:pt idx="1620">
                  <c:v>112.67481151454</c:v>
                </c:pt>
                <c:pt idx="1621">
                  <c:v>113.952025046133</c:v>
                </c:pt>
                <c:pt idx="1622">
                  <c:v>114.820418568569</c:v>
                </c:pt>
                <c:pt idx="1623">
                  <c:v>114.802171827957</c:v>
                </c:pt>
                <c:pt idx="1624">
                  <c:v>115.181015390947</c:v>
                </c:pt>
                <c:pt idx="1625">
                  <c:v>115.897849236077</c:v>
                </c:pt>
                <c:pt idx="1626">
                  <c:v>117.6659</c:v>
                </c:pt>
                <c:pt idx="1627">
                  <c:v>119.540694899461</c:v>
                </c:pt>
                <c:pt idx="1628">
                  <c:v>122.245858698866</c:v>
                </c:pt>
                <c:pt idx="1629">
                  <c:v>124.445292120912</c:v>
                </c:pt>
                <c:pt idx="1630">
                  <c:v>126.165931364764</c:v>
                </c:pt>
                <c:pt idx="1631">
                  <c:v>127.511448909812</c:v>
                </c:pt>
                <c:pt idx="1632">
                  <c:v>127.975985314073</c:v>
                </c:pt>
                <c:pt idx="1633">
                  <c:v>128.14295744287</c:v>
                </c:pt>
                <c:pt idx="1634">
                  <c:v>127.827049894815</c:v>
                </c:pt>
                <c:pt idx="1635">
                  <c:v>127.903180960491</c:v>
                </c:pt>
                <c:pt idx="1636">
                  <c:v>128.022031219193</c:v>
                </c:pt>
                <c:pt idx="1637">
                  <c:v>128.668358739057</c:v>
                </c:pt>
                <c:pt idx="1638">
                  <c:v>125.5083240278</c:v>
                </c:pt>
                <c:pt idx="1639">
                  <c:v>122.540277578713</c:v>
                </c:pt>
                <c:pt idx="1640">
                  <c:v>119.013647656962</c:v>
                </c:pt>
                <c:pt idx="1641">
                  <c:v>112.504321610445</c:v>
                </c:pt>
                <c:pt idx="1642">
                  <c:v>105.621692573402</c:v>
                </c:pt>
                <c:pt idx="1643">
                  <c:v>99.4700814146147</c:v>
                </c:pt>
                <c:pt idx="1644">
                  <c:v>96.0916157381088</c:v>
                </c:pt>
                <c:pt idx="1645">
                  <c:v>92.9352339472727</c:v>
                </c:pt>
                <c:pt idx="1646">
                  <c:v>89.2831793020119</c:v>
                </c:pt>
                <c:pt idx="1647">
                  <c:v>84.3265717202845</c:v>
                </c:pt>
                <c:pt idx="1648">
                  <c:v>79.2409040369536</c:v>
                </c:pt>
                <c:pt idx="1649">
                  <c:v>74.1125787994425</c:v>
                </c:pt>
                <c:pt idx="1650">
                  <c:v>71.1325450376728</c:v>
                </c:pt>
                <c:pt idx="1651">
                  <c:v>68.8143210580929</c:v>
                </c:pt>
                <c:pt idx="1652">
                  <c:v>66.3027271314499</c:v>
                </c:pt>
                <c:pt idx="1653">
                  <c:v>51.8828469230544</c:v>
                </c:pt>
                <c:pt idx="1654">
                  <c:v>37.5047101957554</c:v>
                </c:pt>
                <c:pt idx="1655">
                  <c:v>22.3445607626006</c:v>
                </c:pt>
                <c:pt idx="1656">
                  <c:v>18.2507134659133</c:v>
                </c:pt>
                <c:pt idx="1657">
                  <c:v>14.1831656400855</c:v>
                </c:pt>
                <c:pt idx="1658">
                  <c:v>10.1811702372725</c:v>
                </c:pt>
                <c:pt idx="1659">
                  <c:v>10.4765795504283</c:v>
                </c:pt>
                <c:pt idx="1660">
                  <c:v>10.7662403985236</c:v>
                </c:pt>
                <c:pt idx="1661">
                  <c:v>10.9916612500174</c:v>
                </c:pt>
                <c:pt idx="1662">
                  <c:v>13.4669893027352</c:v>
                </c:pt>
                <c:pt idx="1663">
                  <c:v>15.8892242958323</c:v>
                </c:pt>
                <c:pt idx="1664">
                  <c:v>18.3301309910219</c:v>
                </c:pt>
                <c:pt idx="1665">
                  <c:v>37.019276565037</c:v>
                </c:pt>
                <c:pt idx="1666">
                  <c:v>55.6866465122729</c:v>
                </c:pt>
                <c:pt idx="1667">
                  <c:v>74.5114278371282</c:v>
                </c:pt>
                <c:pt idx="1668">
                  <c:v>79.094527175142</c:v>
                </c:pt>
                <c:pt idx="1669">
                  <c:v>83.910488970707</c:v>
                </c:pt>
                <c:pt idx="1670">
                  <c:v>88.3832301923899</c:v>
                </c:pt>
                <c:pt idx="1671">
                  <c:v>91.2081511007955</c:v>
                </c:pt>
                <c:pt idx="1672">
                  <c:v>94.1133609102048</c:v>
                </c:pt>
                <c:pt idx="1673">
                  <c:v>97.1840979056271</c:v>
                </c:pt>
                <c:pt idx="1674">
                  <c:v>99.4611515626888</c:v>
                </c:pt>
                <c:pt idx="1675">
                  <c:v>101.618410012581</c:v>
                </c:pt>
                <c:pt idx="1676">
                  <c:v>103.852386890619</c:v>
                </c:pt>
                <c:pt idx="1677">
                  <c:v>106.364665746122</c:v>
                </c:pt>
                <c:pt idx="1678">
                  <c:v>108.960266906761</c:v>
                </c:pt>
                <c:pt idx="1679">
                  <c:v>111.409141158596</c:v>
                </c:pt>
                <c:pt idx="1680">
                  <c:v>112.773205478084</c:v>
                </c:pt>
                <c:pt idx="1681">
                  <c:v>114.10273920175</c:v>
                </c:pt>
                <c:pt idx="1682">
                  <c:v>114.865606957627</c:v>
                </c:pt>
                <c:pt idx="1683">
                  <c:v>115.328450715706</c:v>
                </c:pt>
                <c:pt idx="1684">
                  <c:v>115.980636222289</c:v>
                </c:pt>
                <c:pt idx="1685">
                  <c:v>117.298430946031</c:v>
                </c:pt>
                <c:pt idx="1686">
                  <c:v>118.643163097588</c:v>
                </c:pt>
                <c:pt idx="1687">
                  <c:v>119.761482074937</c:v>
                </c:pt>
                <c:pt idx="1688">
                  <c:v>121.02230262375</c:v>
                </c:pt>
                <c:pt idx="1689">
                  <c:v>121.258506631452</c:v>
                </c:pt>
                <c:pt idx="1690">
                  <c:v>121.346927640012</c:v>
                </c:pt>
                <c:pt idx="1691">
                  <c:v>121.632983046191</c:v>
                </c:pt>
                <c:pt idx="1692">
                  <c:v>121.838279928529</c:v>
                </c:pt>
                <c:pt idx="1693">
                  <c:v>122.039105563926</c:v>
                </c:pt>
                <c:pt idx="1694">
                  <c:v>121.848643631862</c:v>
                </c:pt>
                <c:pt idx="1695">
                  <c:v>121.198086214515</c:v>
                </c:pt>
                <c:pt idx="1696">
                  <c:v>121.056585833533</c:v>
                </c:pt>
                <c:pt idx="1697">
                  <c:v>120.950055691613</c:v>
                </c:pt>
                <c:pt idx="1698">
                  <c:v>120.49528054217</c:v>
                </c:pt>
                <c:pt idx="1699">
                  <c:v>119.179806434904</c:v>
                </c:pt>
                <c:pt idx="1700">
                  <c:v>118.004634691258</c:v>
                </c:pt>
                <c:pt idx="1701">
                  <c:v>118.055096671091</c:v>
                </c:pt>
                <c:pt idx="1702">
                  <c:v>118.621685655667</c:v>
                </c:pt>
                <c:pt idx="1703">
                  <c:v>118.946587297094</c:v>
                </c:pt>
                <c:pt idx="1704">
                  <c:v>119.139650396619</c:v>
                </c:pt>
                <c:pt idx="1705">
                  <c:v>118.711189393222</c:v>
                </c:pt>
                <c:pt idx="1706">
                  <c:v>118.939590502335</c:v>
                </c:pt>
                <c:pt idx="1707">
                  <c:v>120.534129714604</c:v>
                </c:pt>
                <c:pt idx="1708">
                  <c:v>121.788053546259</c:v>
                </c:pt>
                <c:pt idx="1709">
                  <c:v>122.961125077087</c:v>
                </c:pt>
                <c:pt idx="1710">
                  <c:v>124.453329723112</c:v>
                </c:pt>
                <c:pt idx="1711">
                  <c:v>125.84258165617</c:v>
                </c:pt>
                <c:pt idx="1712">
                  <c:v>127.233389551098</c:v>
                </c:pt>
                <c:pt idx="1713">
                  <c:v>130.188741775353</c:v>
                </c:pt>
                <c:pt idx="1714">
                  <c:v>133.087406919553</c:v>
                </c:pt>
                <c:pt idx="1715">
                  <c:v>135.731274538831</c:v>
                </c:pt>
                <c:pt idx="1716">
                  <c:v>135.520601768726</c:v>
                </c:pt>
                <c:pt idx="1717">
                  <c:v>135.312637592764</c:v>
                </c:pt>
                <c:pt idx="1718">
                  <c:v>134.736262394569</c:v>
                </c:pt>
                <c:pt idx="1719">
                  <c:v>135.301119463004</c:v>
                </c:pt>
                <c:pt idx="1720">
                  <c:v>135.83429313437</c:v>
                </c:pt>
                <c:pt idx="1721">
                  <c:v>136.5840393047</c:v>
                </c:pt>
                <c:pt idx="1722">
                  <c:v>137.891718502973</c:v>
                </c:pt>
                <c:pt idx="1723">
                  <c:v>139.378917085695</c:v>
                </c:pt>
                <c:pt idx="1724">
                  <c:v>140.529621939999</c:v>
                </c:pt>
                <c:pt idx="1725">
                  <c:v>139.265890405574</c:v>
                </c:pt>
                <c:pt idx="1726">
                  <c:v>138.395475239712</c:v>
                </c:pt>
                <c:pt idx="1727">
                  <c:v>137.548939534606</c:v>
                </c:pt>
                <c:pt idx="1728">
                  <c:v>136.821485064632</c:v>
                </c:pt>
                <c:pt idx="1729">
                  <c:v>134.857985318803</c:v>
                </c:pt>
                <c:pt idx="1730">
                  <c:v>132.6963660273</c:v>
                </c:pt>
                <c:pt idx="1731">
                  <c:v>130.496901917027</c:v>
                </c:pt>
                <c:pt idx="1732">
                  <c:v>127.914634861897</c:v>
                </c:pt>
                <c:pt idx="1733">
                  <c:v>125.554366823389</c:v>
                </c:pt>
                <c:pt idx="1734">
                  <c:v>123.671997564117</c:v>
                </c:pt>
                <c:pt idx="1735">
                  <c:v>121.970790141381</c:v>
                </c:pt>
                <c:pt idx="1736">
                  <c:v>120.281429490008</c:v>
                </c:pt>
                <c:pt idx="1737">
                  <c:v>118.508254428084</c:v>
                </c:pt>
                <c:pt idx="1738">
                  <c:v>116.927763564454</c:v>
                </c:pt>
                <c:pt idx="1739">
                  <c:v>115.491255342987</c:v>
                </c:pt>
                <c:pt idx="1740">
                  <c:v>115.260676779956</c:v>
                </c:pt>
                <c:pt idx="1741">
                  <c:v>115.125944515438</c:v>
                </c:pt>
                <c:pt idx="1742">
                  <c:v>114.592566979658</c:v>
                </c:pt>
                <c:pt idx="1743">
                  <c:v>114.262948829939</c:v>
                </c:pt>
                <c:pt idx="1744">
                  <c:v>114.012786299739</c:v>
                </c:pt>
                <c:pt idx="1745">
                  <c:v>113.849122804106</c:v>
                </c:pt>
                <c:pt idx="1746">
                  <c:v>114.982613231489</c:v>
                </c:pt>
                <c:pt idx="1747">
                  <c:v>115.825204311969</c:v>
                </c:pt>
                <c:pt idx="1748">
                  <c:v>116.493252688172</c:v>
                </c:pt>
                <c:pt idx="1749">
                  <c:v>118.725047429146</c:v>
                </c:pt>
                <c:pt idx="1750">
                  <c:v>121.290561832668</c:v>
                </c:pt>
                <c:pt idx="1751">
                  <c:v>123.630649416813</c:v>
                </c:pt>
                <c:pt idx="1752">
                  <c:v>125.401658039552</c:v>
                </c:pt>
                <c:pt idx="1753">
                  <c:v>127.48788612346</c:v>
                </c:pt>
                <c:pt idx="1754">
                  <c:v>129.861853765981</c:v>
                </c:pt>
                <c:pt idx="1755">
                  <c:v>131.083069419225</c:v>
                </c:pt>
                <c:pt idx="1756">
                  <c:v>132.574941357861</c:v>
                </c:pt>
                <c:pt idx="1757">
                  <c:v>134.057152456574</c:v>
                </c:pt>
                <c:pt idx="1758">
                  <c:v>135.465151438399</c:v>
                </c:pt>
                <c:pt idx="1759">
                  <c:v>136.37223734212</c:v>
                </c:pt>
                <c:pt idx="1760">
                  <c:v>136.958573367528</c:v>
                </c:pt>
                <c:pt idx="1761">
                  <c:v>138.239708374043</c:v>
                </c:pt>
                <c:pt idx="1762">
                  <c:v>139.430833438062</c:v>
                </c:pt>
                <c:pt idx="1763">
                  <c:v>140.708033781701</c:v>
                </c:pt>
                <c:pt idx="1764">
                  <c:v>142.306092649149</c:v>
                </c:pt>
                <c:pt idx="1765">
                  <c:v>144.013483271818</c:v>
                </c:pt>
                <c:pt idx="1766">
                  <c:v>146.033075646954</c:v>
                </c:pt>
                <c:pt idx="1767">
                  <c:v>148.411688924722</c:v>
                </c:pt>
                <c:pt idx="1768">
                  <c:v>150.741576969755</c:v>
                </c:pt>
                <c:pt idx="1769">
                  <c:v>153.441573719488</c:v>
                </c:pt>
                <c:pt idx="1770">
                  <c:v>156.734186421487</c:v>
                </c:pt>
                <c:pt idx="1771">
                  <c:v>159.948292047729</c:v>
                </c:pt>
                <c:pt idx="1772">
                  <c:v>163.059942045405</c:v>
                </c:pt>
                <c:pt idx="1773">
                  <c:v>163.604595145356</c:v>
                </c:pt>
                <c:pt idx="1774">
                  <c:v>164.989435627432</c:v>
                </c:pt>
                <c:pt idx="1775">
                  <c:v>166.355800034231</c:v>
                </c:pt>
                <c:pt idx="1776">
                  <c:v>166.875341832465</c:v>
                </c:pt>
                <c:pt idx="1777">
                  <c:v>167.005512298108</c:v>
                </c:pt>
                <c:pt idx="1778">
                  <c:v>166.896581104791</c:v>
                </c:pt>
                <c:pt idx="1779">
                  <c:v>166.379884861813</c:v>
                </c:pt>
                <c:pt idx="1780">
                  <c:v>166.388051650709</c:v>
                </c:pt>
                <c:pt idx="1781">
                  <c:v>166.716447570303</c:v>
                </c:pt>
                <c:pt idx="1782">
                  <c:v>165.466310378024</c:v>
                </c:pt>
                <c:pt idx="1783">
                  <c:v>164.50261699109</c:v>
                </c:pt>
                <c:pt idx="1784">
                  <c:v>163.402521820073</c:v>
                </c:pt>
                <c:pt idx="1785">
                  <c:v>165.716300272785</c:v>
                </c:pt>
                <c:pt idx="1786">
                  <c:v>168.493149202202</c:v>
                </c:pt>
                <c:pt idx="1787">
                  <c:v>171.336963389292</c:v>
                </c:pt>
                <c:pt idx="1788">
                  <c:v>161.235682860993</c:v>
                </c:pt>
                <c:pt idx="1789">
                  <c:v>151.381701793994</c:v>
                </c:pt>
                <c:pt idx="1790">
                  <c:v>142.278059663328</c:v>
                </c:pt>
                <c:pt idx="1791">
                  <c:v>136.217521305516</c:v>
                </c:pt>
                <c:pt idx="1792">
                  <c:v>129.19665347083</c:v>
                </c:pt>
                <c:pt idx="1793">
                  <c:v>121.513514393108</c:v>
                </c:pt>
                <c:pt idx="1794">
                  <c:v>120.491767714778</c:v>
                </c:pt>
                <c:pt idx="1795">
                  <c:v>119.704120312304</c:v>
                </c:pt>
                <c:pt idx="1796">
                  <c:v>119.129297602582</c:v>
                </c:pt>
                <c:pt idx="1797">
                  <c:v>117.427009859645</c:v>
                </c:pt>
                <c:pt idx="1798">
                  <c:v>115.844870889358</c:v>
                </c:pt>
                <c:pt idx="1799">
                  <c:v>114.083576748543</c:v>
                </c:pt>
                <c:pt idx="1800">
                  <c:v>127.30608494978</c:v>
                </c:pt>
                <c:pt idx="1801">
                  <c:v>140.244074675366</c:v>
                </c:pt>
                <c:pt idx="1802">
                  <c:v>152.79291822242</c:v>
                </c:pt>
                <c:pt idx="1803">
                  <c:v>163.589193246809</c:v>
                </c:pt>
                <c:pt idx="1804">
                  <c:v>174.234168638595</c:v>
                </c:pt>
                <c:pt idx="1805">
                  <c:v>184.466409663742</c:v>
                </c:pt>
                <c:pt idx="1806">
                  <c:v>190.008769805948</c:v>
                </c:pt>
                <c:pt idx="1807">
                  <c:v>196.029282503616</c:v>
                </c:pt>
                <c:pt idx="1808">
                  <c:v>201.893191170573</c:v>
                </c:pt>
                <c:pt idx="1809">
                  <c:v>208.767069514695</c:v>
                </c:pt>
                <c:pt idx="1810">
                  <c:v>216.241990264366</c:v>
                </c:pt>
                <c:pt idx="1811">
                  <c:v>224.049262308018</c:v>
                </c:pt>
                <c:pt idx="1812">
                  <c:v>222.194686132097</c:v>
                </c:pt>
                <c:pt idx="1813">
                  <c:v>220.198370212936</c:v>
                </c:pt>
                <c:pt idx="1814">
                  <c:v>217.311793888085</c:v>
                </c:pt>
                <c:pt idx="1815">
                  <c:v>214.048896344747</c:v>
                </c:pt>
                <c:pt idx="1816">
                  <c:v>209.680990354526</c:v>
                </c:pt>
                <c:pt idx="1817">
                  <c:v>204.833324243784</c:v>
                </c:pt>
                <c:pt idx="1818">
                  <c:v>203.070994331862</c:v>
                </c:pt>
                <c:pt idx="1819">
                  <c:v>201.355827185421</c:v>
                </c:pt>
                <c:pt idx="1820">
                  <c:v>199.140358312444</c:v>
                </c:pt>
                <c:pt idx="1821">
                  <c:v>193.222843028692</c:v>
                </c:pt>
                <c:pt idx="1822">
                  <c:v>188.300063898658</c:v>
                </c:pt>
                <c:pt idx="1823">
                  <c:v>183.746044434411</c:v>
                </c:pt>
                <c:pt idx="1824">
                  <c:v>183.139788559459</c:v>
                </c:pt>
                <c:pt idx="1825">
                  <c:v>182.969639465053</c:v>
                </c:pt>
                <c:pt idx="1826">
                  <c:v>183.209564564863</c:v>
                </c:pt>
                <c:pt idx="1827">
                  <c:v>184.313127782008</c:v>
                </c:pt>
                <c:pt idx="1828">
                  <c:v>185.870786338164</c:v>
                </c:pt>
                <c:pt idx="1829">
                  <c:v>187.286726678007</c:v>
                </c:pt>
                <c:pt idx="1830">
                  <c:v>188.045477328413</c:v>
                </c:pt>
                <c:pt idx="1831">
                  <c:v>188.338297505749</c:v>
                </c:pt>
                <c:pt idx="1832">
                  <c:v>188.979132620074</c:v>
                </c:pt>
                <c:pt idx="1833">
                  <c:v>191.849335567321</c:v>
                </c:pt>
                <c:pt idx="1834">
                  <c:v>195.040093003008</c:v>
                </c:pt>
                <c:pt idx="1835">
                  <c:v>198.040183963279</c:v>
                </c:pt>
                <c:pt idx="1836">
                  <c:v>196.612363834246</c:v>
                </c:pt>
                <c:pt idx="1837">
                  <c:v>195.05022641781</c:v>
                </c:pt>
                <c:pt idx="1838">
                  <c:v>193.447093829643</c:v>
                </c:pt>
                <c:pt idx="1839">
                  <c:v>194.499091112047</c:v>
                </c:pt>
                <c:pt idx="1840">
                  <c:v>195.975675186026</c:v>
                </c:pt>
                <c:pt idx="1841">
                  <c:v>197.708180599984</c:v>
                </c:pt>
                <c:pt idx="1842">
                  <c:v>198.6530290901</c:v>
                </c:pt>
                <c:pt idx="1843">
                  <c:v>199.664798472662</c:v>
                </c:pt>
                <c:pt idx="1844">
                  <c:v>200.516446284661</c:v>
                </c:pt>
              </c:numCache>
            </c:numRef>
          </c:yVal>
          <c:smooth val="0"/>
        </c:ser>
        <c:dLbls>
          <c:showLegendKey val="0"/>
          <c:showVal val="0"/>
          <c:showCatName val="0"/>
          <c:showSerName val="0"/>
          <c:showPercent val="0"/>
          <c:showBubbleSize val="0"/>
        </c:dLbls>
        <c:axId val="418356951"/>
        <c:axId val="953442312"/>
      </c:scatterChart>
      <c:valAx>
        <c:axId val="254257922"/>
        <c:scaling>
          <c:orientation val="minMax"/>
          <c:max val="2025"/>
          <c:min val="1870"/>
        </c:scaling>
        <c:delete val="0"/>
        <c:axPos val="b"/>
        <c:numFmt formatCode="0" sourceLinked="0"/>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600" b="0" i="0" u="none" strike="noStrike" kern="1200" baseline="0">
                <a:solidFill>
                  <a:srgbClr val="000000">
                    <a:alpha val="100000"/>
                  </a:srgbClr>
                </a:solidFill>
                <a:latin typeface="Times New Roman" panose="02020603050405020304" pitchFamily="1" charset="0"/>
                <a:ea typeface="Times New Roman" panose="02020603050405020304" pitchFamily="1" charset="0"/>
                <a:cs typeface="Times New Roman" panose="02020603050405020304" pitchFamily="1" charset="0"/>
              </a:defRPr>
            </a:pPr>
          </a:p>
        </c:txPr>
        <c:crossAx val="353175262"/>
        <c:crosses val="autoZero"/>
        <c:crossBetween val="midCat"/>
      </c:valAx>
      <c:valAx>
        <c:axId val="353175262"/>
        <c:scaling>
          <c:orientation val="minMax"/>
        </c:scaling>
        <c:delete val="0"/>
        <c:axPos val="l"/>
        <c:title>
          <c:tx>
            <c:rich>
              <a:bodyPr rot="-5400000" spcFirstLastPara="0" vertOverflow="ellipsis" vert="horz" wrap="square" anchor="ctr" anchorCtr="1"/>
              <a:lstStyle/>
              <a:p>
                <a:pPr defTabSz="914400">
                  <a:defRPr lang="zh-CN" sz="1600" b="0" i="0" u="none" strike="noStrike" kern="1200" baseline="0">
                    <a:solidFill>
                      <a:srgbClr val="3366FF">
                        <a:alpha val="100000"/>
                      </a:srgbClr>
                    </a:solidFill>
                    <a:latin typeface="Times New Roman" panose="02020603050405020304" pitchFamily="1" charset="0"/>
                    <a:ea typeface="Times New Roman" panose="02020603050405020304" pitchFamily="1" charset="0"/>
                    <a:cs typeface="Times New Roman" panose="02020603050405020304" pitchFamily="1" charset="0"/>
                  </a:defRPr>
                </a:pPr>
                <a:r>
                  <a:t>Real S&amp;P Composite Stock Price Index</a:t>
                </a:r>
                <a:endParaRPr sz="1600" b="0" i="0" u="none" strike="noStrike" baseline="0">
                  <a:solidFill>
                    <a:srgbClr val="3366FF">
                      <a:alpha val="100000"/>
                    </a:srgbClr>
                  </a:solidFill>
                  <a:latin typeface="Times New Roman" panose="02020603050405020304" pitchFamily="1" charset="0"/>
                  <a:ea typeface="Times New Roman" panose="02020603050405020304" pitchFamily="1" charset="0"/>
                  <a:cs typeface="Times New Roman" panose="02020603050405020304" pitchFamily="1" charset="0"/>
                </a:endParaRPr>
              </a:p>
            </c:rich>
          </c:tx>
          <c:layout>
            <c:manualLayout>
              <c:xMode val="edge"/>
              <c:yMode val="edge"/>
              <c:x val="0"/>
              <c:y val="0.130505452355019"/>
            </c:manualLayout>
          </c:layout>
          <c:overlay val="0"/>
          <c:spPr>
            <a:noFill/>
            <a:ln w="25400">
              <a:noFill/>
            </a:ln>
          </c:spPr>
        </c:title>
        <c:numFmt formatCode="0" sourceLinked="0"/>
        <c:majorTickMark val="out"/>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400" b="0" i="0" u="none" strike="noStrike" kern="1200" baseline="0">
                <a:solidFill>
                  <a:srgbClr val="000000">
                    <a:alpha val="100000"/>
                  </a:srgbClr>
                </a:solidFill>
                <a:latin typeface="Times New Roman" panose="02020603050405020304" pitchFamily="1" charset="0"/>
                <a:ea typeface="Times New Roman" panose="02020603050405020304" pitchFamily="1" charset="0"/>
                <a:cs typeface="Times New Roman" panose="02020603050405020304" pitchFamily="1" charset="0"/>
              </a:defRPr>
            </a:pPr>
          </a:p>
        </c:txPr>
        <c:crossAx val="254257922"/>
        <c:crosses val="autoZero"/>
        <c:crossBetween val="midCat"/>
      </c:valAx>
      <c:valAx>
        <c:axId val="418356951"/>
        <c:scaling>
          <c:orientation val="minMax"/>
        </c:scaling>
        <c:delete val="1"/>
        <c:axPos val="b"/>
        <c:numFmt formatCode="0.00"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rgbClr val="000000"/>
                </a:solidFill>
                <a:latin typeface="Arial" panose="020B0704020202020204" pitchFamily="7" charset="0"/>
                <a:ea typeface="Arial" panose="020B0704020202020204" pitchFamily="7" charset="0"/>
                <a:cs typeface="Arial" panose="020B0704020202020204" pitchFamily="7" charset="0"/>
              </a:defRPr>
            </a:pPr>
          </a:p>
        </c:txPr>
        <c:crossAx val="953442312"/>
        <c:crosses val="autoZero"/>
        <c:crossBetween val="midCat"/>
      </c:valAx>
      <c:valAx>
        <c:axId val="953442312"/>
        <c:scaling>
          <c:orientation val="minMax"/>
          <c:max val="450"/>
        </c:scaling>
        <c:delete val="0"/>
        <c:axPos val="r"/>
        <c:title>
          <c:tx>
            <c:rich>
              <a:bodyPr rot="-5400000" spcFirstLastPara="0" vertOverflow="ellipsis" vert="horz" wrap="square" anchor="ctr" anchorCtr="1"/>
              <a:lstStyle/>
              <a:p>
                <a:pPr defTabSz="914400">
                  <a:defRPr lang="zh-CN" sz="1600" b="0" i="0" u="none" strike="noStrike" kern="1200" baseline="0">
                    <a:solidFill>
                      <a:srgbClr val="00FF00">
                        <a:alpha val="100000"/>
                      </a:srgbClr>
                    </a:solidFill>
                    <a:latin typeface="Times New Roman" panose="02020603050405020304" pitchFamily="1" charset="0"/>
                    <a:ea typeface="Times New Roman" panose="02020603050405020304" pitchFamily="1" charset="0"/>
                    <a:cs typeface="Times New Roman" panose="02020603050405020304" pitchFamily="1" charset="0"/>
                  </a:defRPr>
                </a:pPr>
                <a:r>
                  <a:t>Real S&amp;P Composite Earnings</a:t>
                </a:r>
                <a:endParaRPr sz="1600" b="0" i="0" u="none" strike="noStrike" baseline="0">
                  <a:solidFill>
                    <a:srgbClr val="00FF00">
                      <a:alpha val="100000"/>
                    </a:srgbClr>
                  </a:solidFill>
                  <a:latin typeface="Times New Roman" panose="02020603050405020304" pitchFamily="1" charset="0"/>
                  <a:ea typeface="Times New Roman" panose="02020603050405020304" pitchFamily="1" charset="0"/>
                  <a:cs typeface="Times New Roman" panose="02020603050405020304" pitchFamily="1" charset="0"/>
                </a:endParaRPr>
              </a:p>
            </c:rich>
          </c:tx>
          <c:layout>
            <c:manualLayout>
              <c:xMode val="edge"/>
              <c:yMode val="edge"/>
              <c:x val="0.944505992253488"/>
              <c:y val="0.146818462479425"/>
            </c:manualLayout>
          </c:layout>
          <c:overlay val="0"/>
          <c:spPr>
            <a:noFill/>
            <a:ln w="25400">
              <a:noFill/>
            </a:ln>
          </c:spPr>
        </c:title>
        <c:numFmt formatCode="0" sourceLinked="0"/>
        <c:majorTickMark val="cross"/>
        <c:minorTickMark val="none"/>
        <c:tickLblPos val="nextTo"/>
        <c:spPr>
          <a:ln w="3175" cap="flat" cmpd="sng" algn="ctr">
            <a:solidFill>
              <a:srgbClr val="000000"/>
            </a:solidFill>
            <a:prstDash val="solid"/>
            <a:round/>
          </a:ln>
        </c:spPr>
        <c:txPr>
          <a:bodyPr rot="0" spcFirstLastPara="0" vertOverflow="ellipsis" vert="horz" wrap="square" anchor="ctr" anchorCtr="1"/>
          <a:lstStyle/>
          <a:p>
            <a:pPr>
              <a:defRPr lang="zh-CN" sz="1400" b="0" i="0" u="none" strike="noStrike" kern="1200" baseline="0">
                <a:solidFill>
                  <a:srgbClr val="333399">
                    <a:alpha val="100000"/>
                  </a:srgbClr>
                </a:solidFill>
                <a:latin typeface="Times New Roman" panose="02020603050405020304" pitchFamily="1" charset="0"/>
                <a:ea typeface="Times New Roman" panose="02020603050405020304" pitchFamily="1" charset="0"/>
                <a:cs typeface="Times New Roman" panose="02020603050405020304" pitchFamily="1" charset="0"/>
              </a:defRPr>
            </a:pPr>
          </a:p>
        </c:txPr>
        <c:crossAx val="418356951"/>
        <c:crosses val="max"/>
        <c:crossBetween val="midCat"/>
      </c:valAx>
      <c:spPr>
        <a:solidFill>
          <a:srgbClr val="FFFFFF"/>
        </a:solidFill>
        <a:ln w="12700">
          <a:solidFill>
            <a:srgbClr val="808080"/>
          </a:solidFill>
          <a:prstDash val="solid"/>
        </a:ln>
      </c:spPr>
    </c:plotArea>
    <c:plotVisOnly val="1"/>
    <c:dispBlanksAs val="gap"/>
    <c:showDLblsOverMax val="0"/>
  </c:chart>
  <c:spPr>
    <a:noFill/>
    <a:ln w="9525" cap="flat" cmpd="sng" algn="ctr">
      <a:noFill/>
      <a:prstDash val="solid"/>
      <a:round/>
    </a:ln>
  </c:spPr>
  <c:txPr>
    <a:bodyPr rot="0" wrap="square" anchor="ctr" anchorCtr="1"/>
    <a:lstStyle/>
    <a:p>
      <a:pPr>
        <a:defRPr lang="zh-CN" sz="1000" b="0" i="0" u="none" strike="noStrike" baseline="0">
          <a:solidFill>
            <a:srgbClr val="000000">
              <a:alpha val="100000"/>
            </a:srgbClr>
          </a:solidFill>
          <a:latin typeface="Arial" panose="020B0704020202020204" pitchFamily="7" charset="0"/>
          <a:ea typeface="Arial" panose="020B0704020202020204" pitchFamily="7" charset="0"/>
          <a:cs typeface="Arial" panose="020B0704020202020204" pitchFamily="7" charset="0"/>
        </a:defRPr>
      </a:pPr>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1977047997046"/>
          <c:y val="0.0941159265275808"/>
          <c:w val="0.830656736525567"/>
          <c:h val="0.840960384275525"/>
        </c:manualLayout>
      </c:layout>
      <c:scatterChart>
        <c:scatterStyle val="line"/>
        <c:varyColors val="0"/>
        <c:ser>
          <c:idx val="0"/>
          <c:order val="0"/>
          <c:tx>
            <c:strRef>
              <c:f>"CAPE Price E10 Ratio"</c:f>
              <c:strCache>
                <c:ptCount val="1"/>
                <c:pt idx="0">
                  <c:v>CAPE Price E10 Ratio</c:v>
                </c:pt>
              </c:strCache>
            </c:strRef>
          </c:tx>
          <c:spPr>
            <a:ln w="44450" cap="rnd" cmpd="sng" algn="ctr">
              <a:solidFill>
                <a:schemeClr val="accent1">
                  <a:lumMod val="75000"/>
                </a:schemeClr>
              </a:solidFill>
              <a:prstDash val="solid"/>
              <a:round/>
            </a:ln>
          </c:spPr>
          <c:marker>
            <c:symbol val="none"/>
          </c:marker>
          <c:dLbls>
            <c:delete val="1"/>
          </c:dLbls>
          <c:xVal>
            <c:numRef>
              <c:f>Data!$F$129:$F$1865</c:f>
              <c:numCache>
                <c:formatCode>0.00</c:formatCode>
                <c:ptCount val="1737"/>
                <c:pt idx="0">
                  <c:v>1881.04166666666</c:v>
                </c:pt>
                <c:pt idx="1">
                  <c:v>1881.12499999999</c:v>
                </c:pt>
                <c:pt idx="2">
                  <c:v>1881.20833333332</c:v>
                </c:pt>
                <c:pt idx="3">
                  <c:v>1881.29166666666</c:v>
                </c:pt>
                <c:pt idx="4">
                  <c:v>1881.37499999999</c:v>
                </c:pt>
                <c:pt idx="5">
                  <c:v>1881.45833333332</c:v>
                </c:pt>
                <c:pt idx="6">
                  <c:v>1881.54166666666</c:v>
                </c:pt>
                <c:pt idx="7">
                  <c:v>1881.62499999999</c:v>
                </c:pt>
                <c:pt idx="8">
                  <c:v>1881.70833333332</c:v>
                </c:pt>
                <c:pt idx="9">
                  <c:v>1881.79166666666</c:v>
                </c:pt>
                <c:pt idx="10">
                  <c:v>1881.87499999999</c:v>
                </c:pt>
                <c:pt idx="11">
                  <c:v>1881.95833333332</c:v>
                </c:pt>
                <c:pt idx="12">
                  <c:v>1882.04166666666</c:v>
                </c:pt>
                <c:pt idx="13">
                  <c:v>1882.12499999999</c:v>
                </c:pt>
                <c:pt idx="14">
                  <c:v>1882.20833333332</c:v>
                </c:pt>
                <c:pt idx="15">
                  <c:v>1882.29166666666</c:v>
                </c:pt>
                <c:pt idx="16">
                  <c:v>1882.37499999999</c:v>
                </c:pt>
                <c:pt idx="17">
                  <c:v>1882.45833333332</c:v>
                </c:pt>
                <c:pt idx="18">
                  <c:v>1882.54166666666</c:v>
                </c:pt>
                <c:pt idx="19">
                  <c:v>1882.62499999999</c:v>
                </c:pt>
                <c:pt idx="20">
                  <c:v>1882.70833333332</c:v>
                </c:pt>
                <c:pt idx="21">
                  <c:v>1882.79166666666</c:v>
                </c:pt>
                <c:pt idx="22">
                  <c:v>1882.87499999999</c:v>
                </c:pt>
                <c:pt idx="23">
                  <c:v>1882.95833333332</c:v>
                </c:pt>
                <c:pt idx="24">
                  <c:v>1883.04166666666</c:v>
                </c:pt>
                <c:pt idx="25">
                  <c:v>1883.12499999999</c:v>
                </c:pt>
                <c:pt idx="26">
                  <c:v>1883.20833333332</c:v>
                </c:pt>
                <c:pt idx="27">
                  <c:v>1883.29166666666</c:v>
                </c:pt>
                <c:pt idx="28">
                  <c:v>1883.37499999999</c:v>
                </c:pt>
                <c:pt idx="29">
                  <c:v>1883.45833333332</c:v>
                </c:pt>
                <c:pt idx="30">
                  <c:v>1883.54166666666</c:v>
                </c:pt>
                <c:pt idx="31">
                  <c:v>1883.62499999999</c:v>
                </c:pt>
                <c:pt idx="32">
                  <c:v>1883.70833333332</c:v>
                </c:pt>
                <c:pt idx="33">
                  <c:v>1883.79166666666</c:v>
                </c:pt>
                <c:pt idx="34">
                  <c:v>1883.87499999999</c:v>
                </c:pt>
                <c:pt idx="35">
                  <c:v>1883.95833333332</c:v>
                </c:pt>
                <c:pt idx="36">
                  <c:v>1884.04166666665</c:v>
                </c:pt>
                <c:pt idx="37">
                  <c:v>1884.12499999999</c:v>
                </c:pt>
                <c:pt idx="38">
                  <c:v>1884.20833333332</c:v>
                </c:pt>
                <c:pt idx="39">
                  <c:v>1884.29166666665</c:v>
                </c:pt>
                <c:pt idx="40">
                  <c:v>1884.37499999999</c:v>
                </c:pt>
                <c:pt idx="41">
                  <c:v>1884.45833333332</c:v>
                </c:pt>
                <c:pt idx="42">
                  <c:v>1884.54166666665</c:v>
                </c:pt>
                <c:pt idx="43">
                  <c:v>1884.62499999999</c:v>
                </c:pt>
                <c:pt idx="44">
                  <c:v>1884.70833333332</c:v>
                </c:pt>
                <c:pt idx="45">
                  <c:v>1884.79166666665</c:v>
                </c:pt>
                <c:pt idx="46">
                  <c:v>1884.87499999999</c:v>
                </c:pt>
                <c:pt idx="47">
                  <c:v>1884.95833333332</c:v>
                </c:pt>
                <c:pt idx="48">
                  <c:v>1885.04166666665</c:v>
                </c:pt>
                <c:pt idx="49">
                  <c:v>1885.12499999999</c:v>
                </c:pt>
                <c:pt idx="50">
                  <c:v>1885.20833333332</c:v>
                </c:pt>
                <c:pt idx="51">
                  <c:v>1885.29166666665</c:v>
                </c:pt>
                <c:pt idx="52">
                  <c:v>1885.37499999999</c:v>
                </c:pt>
                <c:pt idx="53">
                  <c:v>1885.45833333332</c:v>
                </c:pt>
                <c:pt idx="54">
                  <c:v>1885.54166666665</c:v>
                </c:pt>
                <c:pt idx="55">
                  <c:v>1885.62499999999</c:v>
                </c:pt>
                <c:pt idx="56">
                  <c:v>1885.70833333332</c:v>
                </c:pt>
                <c:pt idx="57">
                  <c:v>1885.79166666665</c:v>
                </c:pt>
                <c:pt idx="58">
                  <c:v>1885.87499999999</c:v>
                </c:pt>
                <c:pt idx="59">
                  <c:v>1885.95833333332</c:v>
                </c:pt>
                <c:pt idx="60">
                  <c:v>1886.04166666665</c:v>
                </c:pt>
                <c:pt idx="61">
                  <c:v>1886.12499999999</c:v>
                </c:pt>
                <c:pt idx="62">
                  <c:v>1886.20833333332</c:v>
                </c:pt>
                <c:pt idx="63">
                  <c:v>1886.29166666665</c:v>
                </c:pt>
                <c:pt idx="64">
                  <c:v>1886.37499999999</c:v>
                </c:pt>
                <c:pt idx="65">
                  <c:v>1886.45833333332</c:v>
                </c:pt>
                <c:pt idx="66">
                  <c:v>1886.54166666665</c:v>
                </c:pt>
                <c:pt idx="67">
                  <c:v>1886.62499999999</c:v>
                </c:pt>
                <c:pt idx="68">
                  <c:v>1886.70833333332</c:v>
                </c:pt>
                <c:pt idx="69">
                  <c:v>1886.79166666665</c:v>
                </c:pt>
                <c:pt idx="70">
                  <c:v>1886.87499999999</c:v>
                </c:pt>
                <c:pt idx="71">
                  <c:v>1886.95833333332</c:v>
                </c:pt>
                <c:pt idx="72">
                  <c:v>1887.04166666665</c:v>
                </c:pt>
                <c:pt idx="73">
                  <c:v>1887.12499999999</c:v>
                </c:pt>
                <c:pt idx="74">
                  <c:v>1887.20833333332</c:v>
                </c:pt>
                <c:pt idx="75">
                  <c:v>1887.29166666665</c:v>
                </c:pt>
                <c:pt idx="76">
                  <c:v>1887.37499999999</c:v>
                </c:pt>
                <c:pt idx="77">
                  <c:v>1887.45833333332</c:v>
                </c:pt>
                <c:pt idx="78">
                  <c:v>1887.54166666665</c:v>
                </c:pt>
                <c:pt idx="79">
                  <c:v>1887.62499999998</c:v>
                </c:pt>
                <c:pt idx="80">
                  <c:v>1887.70833333332</c:v>
                </c:pt>
                <c:pt idx="81">
                  <c:v>1887.79166666665</c:v>
                </c:pt>
                <c:pt idx="82">
                  <c:v>1887.87499999998</c:v>
                </c:pt>
                <c:pt idx="83">
                  <c:v>1887.95833333332</c:v>
                </c:pt>
                <c:pt idx="84">
                  <c:v>1888.04166666665</c:v>
                </c:pt>
                <c:pt idx="85">
                  <c:v>1888.12499999998</c:v>
                </c:pt>
                <c:pt idx="86">
                  <c:v>1888.20833333332</c:v>
                </c:pt>
                <c:pt idx="87">
                  <c:v>1888.29166666665</c:v>
                </c:pt>
                <c:pt idx="88">
                  <c:v>1888.37499999998</c:v>
                </c:pt>
                <c:pt idx="89">
                  <c:v>1888.45833333332</c:v>
                </c:pt>
                <c:pt idx="90">
                  <c:v>1888.54166666665</c:v>
                </c:pt>
                <c:pt idx="91">
                  <c:v>1888.62499999998</c:v>
                </c:pt>
                <c:pt idx="92">
                  <c:v>1888.70833333332</c:v>
                </c:pt>
                <c:pt idx="93">
                  <c:v>1888.79166666665</c:v>
                </c:pt>
                <c:pt idx="94">
                  <c:v>1888.87499999998</c:v>
                </c:pt>
                <c:pt idx="95">
                  <c:v>1888.95833333332</c:v>
                </c:pt>
                <c:pt idx="96">
                  <c:v>1889.04166666665</c:v>
                </c:pt>
                <c:pt idx="97">
                  <c:v>1889.12499999998</c:v>
                </c:pt>
                <c:pt idx="98">
                  <c:v>1889.20833333332</c:v>
                </c:pt>
                <c:pt idx="99">
                  <c:v>1889.29166666665</c:v>
                </c:pt>
                <c:pt idx="100">
                  <c:v>1889.37499999998</c:v>
                </c:pt>
                <c:pt idx="101">
                  <c:v>1889.45833333332</c:v>
                </c:pt>
                <c:pt idx="102">
                  <c:v>1889.54166666665</c:v>
                </c:pt>
                <c:pt idx="103">
                  <c:v>1889.62499999998</c:v>
                </c:pt>
                <c:pt idx="104">
                  <c:v>1889.70833333332</c:v>
                </c:pt>
                <c:pt idx="105">
                  <c:v>1889.79166666665</c:v>
                </c:pt>
                <c:pt idx="106">
                  <c:v>1889.87499999998</c:v>
                </c:pt>
                <c:pt idx="107">
                  <c:v>1889.95833333332</c:v>
                </c:pt>
                <c:pt idx="108">
                  <c:v>1890.04166666665</c:v>
                </c:pt>
                <c:pt idx="109">
                  <c:v>1890.12499999998</c:v>
                </c:pt>
                <c:pt idx="110">
                  <c:v>1890.20833333332</c:v>
                </c:pt>
                <c:pt idx="111">
                  <c:v>1890.29166666665</c:v>
                </c:pt>
                <c:pt idx="112">
                  <c:v>1890.37499999998</c:v>
                </c:pt>
                <c:pt idx="113">
                  <c:v>1890.45833333332</c:v>
                </c:pt>
                <c:pt idx="114">
                  <c:v>1890.54166666665</c:v>
                </c:pt>
                <c:pt idx="115">
                  <c:v>1890.62499999998</c:v>
                </c:pt>
                <c:pt idx="116">
                  <c:v>1890.70833333332</c:v>
                </c:pt>
                <c:pt idx="117">
                  <c:v>1890.79166666665</c:v>
                </c:pt>
                <c:pt idx="118">
                  <c:v>1890.87499999998</c:v>
                </c:pt>
                <c:pt idx="119">
                  <c:v>1890.95833333332</c:v>
                </c:pt>
                <c:pt idx="120">
                  <c:v>1891.04166666665</c:v>
                </c:pt>
                <c:pt idx="121">
                  <c:v>1891.12499999998</c:v>
                </c:pt>
                <c:pt idx="122">
                  <c:v>1891.20833333332</c:v>
                </c:pt>
                <c:pt idx="123">
                  <c:v>1891.29166666665</c:v>
                </c:pt>
                <c:pt idx="124">
                  <c:v>1891.37499999998</c:v>
                </c:pt>
                <c:pt idx="125">
                  <c:v>1891.45833333331</c:v>
                </c:pt>
                <c:pt idx="126">
                  <c:v>1891.54166666665</c:v>
                </c:pt>
                <c:pt idx="127">
                  <c:v>1891.62499999998</c:v>
                </c:pt>
                <c:pt idx="128">
                  <c:v>1891.70833333331</c:v>
                </c:pt>
                <c:pt idx="129">
                  <c:v>1891.79166666665</c:v>
                </c:pt>
                <c:pt idx="130">
                  <c:v>1891.87499999998</c:v>
                </c:pt>
                <c:pt idx="131">
                  <c:v>1891.95833333331</c:v>
                </c:pt>
                <c:pt idx="132">
                  <c:v>1892.04166666665</c:v>
                </c:pt>
                <c:pt idx="133">
                  <c:v>1892.12499999998</c:v>
                </c:pt>
                <c:pt idx="134">
                  <c:v>1892.20833333331</c:v>
                </c:pt>
                <c:pt idx="135">
                  <c:v>1892.29166666665</c:v>
                </c:pt>
                <c:pt idx="136">
                  <c:v>1892.37499999998</c:v>
                </c:pt>
                <c:pt idx="137">
                  <c:v>1892.45833333331</c:v>
                </c:pt>
                <c:pt idx="138">
                  <c:v>1892.54166666665</c:v>
                </c:pt>
                <c:pt idx="139">
                  <c:v>1892.62499999998</c:v>
                </c:pt>
                <c:pt idx="140">
                  <c:v>1892.70833333331</c:v>
                </c:pt>
                <c:pt idx="141">
                  <c:v>1892.79166666665</c:v>
                </c:pt>
                <c:pt idx="142">
                  <c:v>1892.87499999998</c:v>
                </c:pt>
                <c:pt idx="143">
                  <c:v>1892.95833333331</c:v>
                </c:pt>
                <c:pt idx="144">
                  <c:v>1893.04166666665</c:v>
                </c:pt>
                <c:pt idx="145">
                  <c:v>1893.12499999998</c:v>
                </c:pt>
                <c:pt idx="146">
                  <c:v>1893.20833333331</c:v>
                </c:pt>
                <c:pt idx="147">
                  <c:v>1893.29166666665</c:v>
                </c:pt>
                <c:pt idx="148">
                  <c:v>1893.37499999998</c:v>
                </c:pt>
                <c:pt idx="149">
                  <c:v>1893.45833333331</c:v>
                </c:pt>
                <c:pt idx="150">
                  <c:v>1893.54166666665</c:v>
                </c:pt>
                <c:pt idx="151">
                  <c:v>1893.62499999998</c:v>
                </c:pt>
                <c:pt idx="152">
                  <c:v>1893.70833333331</c:v>
                </c:pt>
                <c:pt idx="153">
                  <c:v>1893.79166666665</c:v>
                </c:pt>
                <c:pt idx="154">
                  <c:v>1893.87499999998</c:v>
                </c:pt>
                <c:pt idx="155">
                  <c:v>1893.95833333331</c:v>
                </c:pt>
                <c:pt idx="156">
                  <c:v>1894.04166666665</c:v>
                </c:pt>
                <c:pt idx="157">
                  <c:v>1894.12499999998</c:v>
                </c:pt>
                <c:pt idx="158">
                  <c:v>1894.20833333331</c:v>
                </c:pt>
                <c:pt idx="159">
                  <c:v>1894.29166666665</c:v>
                </c:pt>
                <c:pt idx="160">
                  <c:v>1894.37499999998</c:v>
                </c:pt>
                <c:pt idx="161">
                  <c:v>1894.45833333331</c:v>
                </c:pt>
                <c:pt idx="162">
                  <c:v>1894.54166666665</c:v>
                </c:pt>
                <c:pt idx="163">
                  <c:v>1894.62499999998</c:v>
                </c:pt>
                <c:pt idx="164">
                  <c:v>1894.70833333331</c:v>
                </c:pt>
                <c:pt idx="165">
                  <c:v>1894.79166666665</c:v>
                </c:pt>
                <c:pt idx="166">
                  <c:v>1894.87499999998</c:v>
                </c:pt>
                <c:pt idx="167">
                  <c:v>1894.95833333331</c:v>
                </c:pt>
                <c:pt idx="168">
                  <c:v>1895.04166666664</c:v>
                </c:pt>
                <c:pt idx="169">
                  <c:v>1895.12499999998</c:v>
                </c:pt>
                <c:pt idx="170">
                  <c:v>1895.20833333331</c:v>
                </c:pt>
                <c:pt idx="171">
                  <c:v>1895.29166666664</c:v>
                </c:pt>
                <c:pt idx="172">
                  <c:v>1895.37499999998</c:v>
                </c:pt>
                <c:pt idx="173">
                  <c:v>1895.45833333331</c:v>
                </c:pt>
                <c:pt idx="174">
                  <c:v>1895.54166666664</c:v>
                </c:pt>
                <c:pt idx="175">
                  <c:v>1895.62499999998</c:v>
                </c:pt>
                <c:pt idx="176">
                  <c:v>1895.70833333331</c:v>
                </c:pt>
                <c:pt idx="177">
                  <c:v>1895.79166666664</c:v>
                </c:pt>
                <c:pt idx="178">
                  <c:v>1895.87499999998</c:v>
                </c:pt>
                <c:pt idx="179">
                  <c:v>1895.95833333331</c:v>
                </c:pt>
                <c:pt idx="180">
                  <c:v>1896.04166666664</c:v>
                </c:pt>
                <c:pt idx="181">
                  <c:v>1896.12499999998</c:v>
                </c:pt>
                <c:pt idx="182">
                  <c:v>1896.20833333331</c:v>
                </c:pt>
                <c:pt idx="183">
                  <c:v>1896.29166666664</c:v>
                </c:pt>
                <c:pt idx="184">
                  <c:v>1896.37499999998</c:v>
                </c:pt>
                <c:pt idx="185">
                  <c:v>1896.45833333331</c:v>
                </c:pt>
                <c:pt idx="186">
                  <c:v>1896.54166666664</c:v>
                </c:pt>
                <c:pt idx="187">
                  <c:v>1896.62499999998</c:v>
                </c:pt>
                <c:pt idx="188">
                  <c:v>1896.70833333331</c:v>
                </c:pt>
                <c:pt idx="189">
                  <c:v>1896.79166666664</c:v>
                </c:pt>
                <c:pt idx="190">
                  <c:v>1896.87499999998</c:v>
                </c:pt>
                <c:pt idx="191">
                  <c:v>1896.95833333331</c:v>
                </c:pt>
                <c:pt idx="192">
                  <c:v>1897.04166666664</c:v>
                </c:pt>
                <c:pt idx="193">
                  <c:v>1897.12499999998</c:v>
                </c:pt>
                <c:pt idx="194">
                  <c:v>1897.20833333331</c:v>
                </c:pt>
                <c:pt idx="195">
                  <c:v>1897.29166666664</c:v>
                </c:pt>
                <c:pt idx="196">
                  <c:v>1897.37499999998</c:v>
                </c:pt>
                <c:pt idx="197">
                  <c:v>1897.45833333331</c:v>
                </c:pt>
                <c:pt idx="198">
                  <c:v>1897.54166666664</c:v>
                </c:pt>
                <c:pt idx="199">
                  <c:v>1897.62499999998</c:v>
                </c:pt>
                <c:pt idx="200">
                  <c:v>1897.70833333331</c:v>
                </c:pt>
                <c:pt idx="201">
                  <c:v>1897.79166666664</c:v>
                </c:pt>
                <c:pt idx="202">
                  <c:v>1897.87499999998</c:v>
                </c:pt>
                <c:pt idx="203">
                  <c:v>1897.95833333331</c:v>
                </c:pt>
                <c:pt idx="204">
                  <c:v>1898.04166666664</c:v>
                </c:pt>
                <c:pt idx="205">
                  <c:v>1898.12499999998</c:v>
                </c:pt>
                <c:pt idx="206">
                  <c:v>1898.20833333331</c:v>
                </c:pt>
                <c:pt idx="207">
                  <c:v>1898.29166666664</c:v>
                </c:pt>
                <c:pt idx="208">
                  <c:v>1898.37499999998</c:v>
                </c:pt>
                <c:pt idx="209">
                  <c:v>1898.45833333331</c:v>
                </c:pt>
                <c:pt idx="210">
                  <c:v>1898.54166666664</c:v>
                </c:pt>
                <c:pt idx="211">
                  <c:v>1898.62499999997</c:v>
                </c:pt>
                <c:pt idx="212">
                  <c:v>1898.70833333331</c:v>
                </c:pt>
                <c:pt idx="213">
                  <c:v>1898.79166666664</c:v>
                </c:pt>
                <c:pt idx="214">
                  <c:v>1898.87499999997</c:v>
                </c:pt>
                <c:pt idx="215">
                  <c:v>1898.95833333331</c:v>
                </c:pt>
                <c:pt idx="216">
                  <c:v>1899.04166666664</c:v>
                </c:pt>
                <c:pt idx="217">
                  <c:v>1899.12499999997</c:v>
                </c:pt>
                <c:pt idx="218">
                  <c:v>1899.20833333331</c:v>
                </c:pt>
                <c:pt idx="219">
                  <c:v>1899.29166666664</c:v>
                </c:pt>
                <c:pt idx="220">
                  <c:v>1899.37499999997</c:v>
                </c:pt>
                <c:pt idx="221">
                  <c:v>1899.45833333331</c:v>
                </c:pt>
                <c:pt idx="222">
                  <c:v>1899.54166666664</c:v>
                </c:pt>
                <c:pt idx="223">
                  <c:v>1899.62499999997</c:v>
                </c:pt>
                <c:pt idx="224">
                  <c:v>1899.70833333331</c:v>
                </c:pt>
                <c:pt idx="225">
                  <c:v>1899.79166666664</c:v>
                </c:pt>
                <c:pt idx="226">
                  <c:v>1899.87499999997</c:v>
                </c:pt>
                <c:pt idx="227">
                  <c:v>1899.95833333331</c:v>
                </c:pt>
                <c:pt idx="228">
                  <c:v>1900.04166666664</c:v>
                </c:pt>
                <c:pt idx="229">
                  <c:v>1900.12499999997</c:v>
                </c:pt>
                <c:pt idx="230">
                  <c:v>1900.20833333331</c:v>
                </c:pt>
                <c:pt idx="231">
                  <c:v>1900.29166666664</c:v>
                </c:pt>
                <c:pt idx="232">
                  <c:v>1900.37499999997</c:v>
                </c:pt>
                <c:pt idx="233">
                  <c:v>1900.45833333331</c:v>
                </c:pt>
                <c:pt idx="234">
                  <c:v>1900.54166666664</c:v>
                </c:pt>
                <c:pt idx="235">
                  <c:v>1900.62499999997</c:v>
                </c:pt>
                <c:pt idx="236">
                  <c:v>1900.70833333331</c:v>
                </c:pt>
                <c:pt idx="237">
                  <c:v>1900.79166666664</c:v>
                </c:pt>
                <c:pt idx="238">
                  <c:v>1900.87499999997</c:v>
                </c:pt>
                <c:pt idx="239">
                  <c:v>1900.95833333331</c:v>
                </c:pt>
                <c:pt idx="240">
                  <c:v>1901.04166666664</c:v>
                </c:pt>
                <c:pt idx="241">
                  <c:v>1901.12499999997</c:v>
                </c:pt>
                <c:pt idx="242">
                  <c:v>1901.20833333331</c:v>
                </c:pt>
                <c:pt idx="243">
                  <c:v>1901.29166666664</c:v>
                </c:pt>
                <c:pt idx="244">
                  <c:v>1901.37499999997</c:v>
                </c:pt>
                <c:pt idx="245">
                  <c:v>1901.45833333331</c:v>
                </c:pt>
                <c:pt idx="246">
                  <c:v>1901.54166666664</c:v>
                </c:pt>
                <c:pt idx="247">
                  <c:v>1901.62499999997</c:v>
                </c:pt>
                <c:pt idx="248">
                  <c:v>1901.70833333331</c:v>
                </c:pt>
                <c:pt idx="249">
                  <c:v>1901.79166666664</c:v>
                </c:pt>
                <c:pt idx="250">
                  <c:v>1901.87499999997</c:v>
                </c:pt>
                <c:pt idx="251">
                  <c:v>1901.95833333331</c:v>
                </c:pt>
                <c:pt idx="252">
                  <c:v>1902.04166666664</c:v>
                </c:pt>
                <c:pt idx="253">
                  <c:v>1902.12499999997</c:v>
                </c:pt>
                <c:pt idx="254">
                  <c:v>1902.20833333331</c:v>
                </c:pt>
                <c:pt idx="255">
                  <c:v>1902.29166666664</c:v>
                </c:pt>
                <c:pt idx="256">
                  <c:v>1902.37499999997</c:v>
                </c:pt>
                <c:pt idx="257">
                  <c:v>1902.4583333333</c:v>
                </c:pt>
                <c:pt idx="258">
                  <c:v>1902.54166666664</c:v>
                </c:pt>
                <c:pt idx="259">
                  <c:v>1902.62499999997</c:v>
                </c:pt>
                <c:pt idx="260">
                  <c:v>1902.7083333333</c:v>
                </c:pt>
                <c:pt idx="261">
                  <c:v>1902.79166666664</c:v>
                </c:pt>
                <c:pt idx="262">
                  <c:v>1902.87499999997</c:v>
                </c:pt>
                <c:pt idx="263">
                  <c:v>1902.9583333333</c:v>
                </c:pt>
                <c:pt idx="264">
                  <c:v>1903.04166666664</c:v>
                </c:pt>
                <c:pt idx="265">
                  <c:v>1903.12499999997</c:v>
                </c:pt>
                <c:pt idx="266">
                  <c:v>1903.2083333333</c:v>
                </c:pt>
                <c:pt idx="267">
                  <c:v>1903.29166666664</c:v>
                </c:pt>
                <c:pt idx="268">
                  <c:v>1903.37499999997</c:v>
                </c:pt>
                <c:pt idx="269">
                  <c:v>1903.4583333333</c:v>
                </c:pt>
                <c:pt idx="270">
                  <c:v>1903.54166666664</c:v>
                </c:pt>
                <c:pt idx="271">
                  <c:v>1903.62499999997</c:v>
                </c:pt>
                <c:pt idx="272">
                  <c:v>1903.7083333333</c:v>
                </c:pt>
                <c:pt idx="273">
                  <c:v>1903.79166666664</c:v>
                </c:pt>
                <c:pt idx="274">
                  <c:v>1903.87499999997</c:v>
                </c:pt>
                <c:pt idx="275">
                  <c:v>1903.9583333333</c:v>
                </c:pt>
                <c:pt idx="276">
                  <c:v>1904.04166666664</c:v>
                </c:pt>
                <c:pt idx="277">
                  <c:v>1904.12499999997</c:v>
                </c:pt>
                <c:pt idx="278">
                  <c:v>1904.2083333333</c:v>
                </c:pt>
                <c:pt idx="279">
                  <c:v>1904.29166666664</c:v>
                </c:pt>
                <c:pt idx="280">
                  <c:v>1904.37499999997</c:v>
                </c:pt>
                <c:pt idx="281">
                  <c:v>1904.4583333333</c:v>
                </c:pt>
                <c:pt idx="282">
                  <c:v>1904.54166666664</c:v>
                </c:pt>
                <c:pt idx="283">
                  <c:v>1904.62499999997</c:v>
                </c:pt>
                <c:pt idx="284">
                  <c:v>1904.7083333333</c:v>
                </c:pt>
                <c:pt idx="285">
                  <c:v>1904.79166666664</c:v>
                </c:pt>
                <c:pt idx="286">
                  <c:v>1904.87499999997</c:v>
                </c:pt>
                <c:pt idx="287">
                  <c:v>1904.9583333333</c:v>
                </c:pt>
                <c:pt idx="288">
                  <c:v>1905.04166666664</c:v>
                </c:pt>
                <c:pt idx="289">
                  <c:v>1905.12499999997</c:v>
                </c:pt>
                <c:pt idx="290">
                  <c:v>1905.2083333333</c:v>
                </c:pt>
                <c:pt idx="291">
                  <c:v>1905.29166666664</c:v>
                </c:pt>
                <c:pt idx="292">
                  <c:v>1905.37499999997</c:v>
                </c:pt>
                <c:pt idx="293">
                  <c:v>1905.4583333333</c:v>
                </c:pt>
                <c:pt idx="294">
                  <c:v>1905.54166666664</c:v>
                </c:pt>
                <c:pt idx="295">
                  <c:v>1905.62499999997</c:v>
                </c:pt>
                <c:pt idx="296">
                  <c:v>1905.7083333333</c:v>
                </c:pt>
                <c:pt idx="297">
                  <c:v>1905.79166666664</c:v>
                </c:pt>
                <c:pt idx="298">
                  <c:v>1905.87499999997</c:v>
                </c:pt>
                <c:pt idx="299">
                  <c:v>1905.9583333333</c:v>
                </c:pt>
                <c:pt idx="300">
                  <c:v>1906.04166666663</c:v>
                </c:pt>
                <c:pt idx="301">
                  <c:v>1906.12499999997</c:v>
                </c:pt>
                <c:pt idx="302">
                  <c:v>1906.2083333333</c:v>
                </c:pt>
                <c:pt idx="303">
                  <c:v>1906.29166666663</c:v>
                </c:pt>
                <c:pt idx="304">
                  <c:v>1906.37499999997</c:v>
                </c:pt>
                <c:pt idx="305">
                  <c:v>1906.4583333333</c:v>
                </c:pt>
                <c:pt idx="306">
                  <c:v>1906.54166666663</c:v>
                </c:pt>
                <c:pt idx="307">
                  <c:v>1906.62499999997</c:v>
                </c:pt>
                <c:pt idx="308">
                  <c:v>1906.7083333333</c:v>
                </c:pt>
                <c:pt idx="309">
                  <c:v>1906.79166666663</c:v>
                </c:pt>
                <c:pt idx="310">
                  <c:v>1906.87499999997</c:v>
                </c:pt>
                <c:pt idx="311">
                  <c:v>1906.9583333333</c:v>
                </c:pt>
                <c:pt idx="312">
                  <c:v>1907.04166666663</c:v>
                </c:pt>
                <c:pt idx="313">
                  <c:v>1907.12499999997</c:v>
                </c:pt>
                <c:pt idx="314">
                  <c:v>1907.2083333333</c:v>
                </c:pt>
                <c:pt idx="315">
                  <c:v>1907.29166666663</c:v>
                </c:pt>
                <c:pt idx="316">
                  <c:v>1907.37499999997</c:v>
                </c:pt>
                <c:pt idx="317">
                  <c:v>1907.4583333333</c:v>
                </c:pt>
                <c:pt idx="318">
                  <c:v>1907.54166666663</c:v>
                </c:pt>
                <c:pt idx="319">
                  <c:v>1907.62499999997</c:v>
                </c:pt>
                <c:pt idx="320">
                  <c:v>1907.7083333333</c:v>
                </c:pt>
                <c:pt idx="321">
                  <c:v>1907.79166666663</c:v>
                </c:pt>
                <c:pt idx="322">
                  <c:v>1907.87499999997</c:v>
                </c:pt>
                <c:pt idx="323">
                  <c:v>1907.9583333333</c:v>
                </c:pt>
                <c:pt idx="324">
                  <c:v>1908.04166666663</c:v>
                </c:pt>
                <c:pt idx="325">
                  <c:v>1908.12499999997</c:v>
                </c:pt>
                <c:pt idx="326">
                  <c:v>1908.2083333333</c:v>
                </c:pt>
                <c:pt idx="327">
                  <c:v>1908.29166666663</c:v>
                </c:pt>
                <c:pt idx="328">
                  <c:v>1908.37499999997</c:v>
                </c:pt>
                <c:pt idx="329">
                  <c:v>1908.4583333333</c:v>
                </c:pt>
                <c:pt idx="330">
                  <c:v>1908.54166666663</c:v>
                </c:pt>
                <c:pt idx="331">
                  <c:v>1908.62499999997</c:v>
                </c:pt>
                <c:pt idx="332">
                  <c:v>1908.7083333333</c:v>
                </c:pt>
                <c:pt idx="333">
                  <c:v>1908.79166666663</c:v>
                </c:pt>
                <c:pt idx="334">
                  <c:v>1908.87499999997</c:v>
                </c:pt>
                <c:pt idx="335">
                  <c:v>1908.9583333333</c:v>
                </c:pt>
                <c:pt idx="336">
                  <c:v>1909.04166666663</c:v>
                </c:pt>
                <c:pt idx="337">
                  <c:v>1909.12499999997</c:v>
                </c:pt>
                <c:pt idx="338">
                  <c:v>1909.2083333333</c:v>
                </c:pt>
                <c:pt idx="339">
                  <c:v>1909.29166666663</c:v>
                </c:pt>
                <c:pt idx="340">
                  <c:v>1909.37499999997</c:v>
                </c:pt>
                <c:pt idx="341">
                  <c:v>1909.4583333333</c:v>
                </c:pt>
                <c:pt idx="342">
                  <c:v>1909.54166666663</c:v>
                </c:pt>
                <c:pt idx="343">
                  <c:v>1909.62499999996</c:v>
                </c:pt>
                <c:pt idx="344">
                  <c:v>1909.7083333333</c:v>
                </c:pt>
                <c:pt idx="345">
                  <c:v>1909.79166666663</c:v>
                </c:pt>
                <c:pt idx="346">
                  <c:v>1909.87499999996</c:v>
                </c:pt>
                <c:pt idx="347">
                  <c:v>1909.9583333333</c:v>
                </c:pt>
                <c:pt idx="348">
                  <c:v>1910.04166666663</c:v>
                </c:pt>
                <c:pt idx="349">
                  <c:v>1910.12499999996</c:v>
                </c:pt>
                <c:pt idx="350">
                  <c:v>1910.2083333333</c:v>
                </c:pt>
                <c:pt idx="351">
                  <c:v>1910.29166666663</c:v>
                </c:pt>
                <c:pt idx="352">
                  <c:v>1910.37499999996</c:v>
                </c:pt>
                <c:pt idx="353">
                  <c:v>1910.4583333333</c:v>
                </c:pt>
                <c:pt idx="354">
                  <c:v>1910.54166666663</c:v>
                </c:pt>
                <c:pt idx="355">
                  <c:v>1910.62499999996</c:v>
                </c:pt>
                <c:pt idx="356">
                  <c:v>1910.7083333333</c:v>
                </c:pt>
                <c:pt idx="357">
                  <c:v>1910.79166666663</c:v>
                </c:pt>
                <c:pt idx="358">
                  <c:v>1910.87499999996</c:v>
                </c:pt>
                <c:pt idx="359">
                  <c:v>1910.9583333333</c:v>
                </c:pt>
                <c:pt idx="360">
                  <c:v>1911.04166666663</c:v>
                </c:pt>
                <c:pt idx="361">
                  <c:v>1911.12499999996</c:v>
                </c:pt>
                <c:pt idx="362">
                  <c:v>1911.2083333333</c:v>
                </c:pt>
                <c:pt idx="363">
                  <c:v>1911.29166666663</c:v>
                </c:pt>
                <c:pt idx="364">
                  <c:v>1911.37499999996</c:v>
                </c:pt>
                <c:pt idx="365">
                  <c:v>1911.4583333333</c:v>
                </c:pt>
                <c:pt idx="366">
                  <c:v>1911.54166666663</c:v>
                </c:pt>
                <c:pt idx="367">
                  <c:v>1911.62499999996</c:v>
                </c:pt>
                <c:pt idx="368">
                  <c:v>1911.7083333333</c:v>
                </c:pt>
                <c:pt idx="369">
                  <c:v>1911.79166666663</c:v>
                </c:pt>
                <c:pt idx="370">
                  <c:v>1911.87499999996</c:v>
                </c:pt>
                <c:pt idx="371">
                  <c:v>1911.9583333333</c:v>
                </c:pt>
                <c:pt idx="372">
                  <c:v>1912.04166666663</c:v>
                </c:pt>
                <c:pt idx="373">
                  <c:v>1912.12499999996</c:v>
                </c:pt>
                <c:pt idx="374">
                  <c:v>1912.2083333333</c:v>
                </c:pt>
                <c:pt idx="375">
                  <c:v>1912.29166666663</c:v>
                </c:pt>
                <c:pt idx="376">
                  <c:v>1912.37499999996</c:v>
                </c:pt>
                <c:pt idx="377">
                  <c:v>1912.4583333333</c:v>
                </c:pt>
                <c:pt idx="378">
                  <c:v>1912.54166666663</c:v>
                </c:pt>
                <c:pt idx="379">
                  <c:v>1912.62499999996</c:v>
                </c:pt>
                <c:pt idx="380">
                  <c:v>1912.7083333333</c:v>
                </c:pt>
                <c:pt idx="381">
                  <c:v>1912.79166666663</c:v>
                </c:pt>
                <c:pt idx="382">
                  <c:v>1912.87499999996</c:v>
                </c:pt>
                <c:pt idx="383">
                  <c:v>1912.9583333333</c:v>
                </c:pt>
                <c:pt idx="384">
                  <c:v>1913.04166666663</c:v>
                </c:pt>
                <c:pt idx="385">
                  <c:v>1913.12499999996</c:v>
                </c:pt>
                <c:pt idx="386">
                  <c:v>1913.2083333333</c:v>
                </c:pt>
                <c:pt idx="387">
                  <c:v>1913.29166666663</c:v>
                </c:pt>
                <c:pt idx="388">
                  <c:v>1913.37499999996</c:v>
                </c:pt>
                <c:pt idx="389">
                  <c:v>1913.45833333329</c:v>
                </c:pt>
                <c:pt idx="390">
                  <c:v>1913.54166666663</c:v>
                </c:pt>
                <c:pt idx="391">
                  <c:v>1913.62499999996</c:v>
                </c:pt>
                <c:pt idx="392">
                  <c:v>1913.70833333329</c:v>
                </c:pt>
                <c:pt idx="393">
                  <c:v>1913.79166666663</c:v>
                </c:pt>
                <c:pt idx="394">
                  <c:v>1913.87499999996</c:v>
                </c:pt>
                <c:pt idx="395">
                  <c:v>1913.95833333329</c:v>
                </c:pt>
                <c:pt idx="396">
                  <c:v>1914.04166666663</c:v>
                </c:pt>
                <c:pt idx="397">
                  <c:v>1914.12499999996</c:v>
                </c:pt>
                <c:pt idx="398">
                  <c:v>1914.20833333329</c:v>
                </c:pt>
                <c:pt idx="399">
                  <c:v>1914.29166666663</c:v>
                </c:pt>
                <c:pt idx="400">
                  <c:v>1914.37499999996</c:v>
                </c:pt>
                <c:pt idx="401">
                  <c:v>1914.45833333329</c:v>
                </c:pt>
                <c:pt idx="402">
                  <c:v>1914.54166666663</c:v>
                </c:pt>
                <c:pt idx="403">
                  <c:v>1914.62499999996</c:v>
                </c:pt>
                <c:pt idx="404">
                  <c:v>1914.70833333329</c:v>
                </c:pt>
                <c:pt idx="405">
                  <c:v>1914.79166666663</c:v>
                </c:pt>
                <c:pt idx="406">
                  <c:v>1914.87499999996</c:v>
                </c:pt>
                <c:pt idx="407">
                  <c:v>1914.95833333329</c:v>
                </c:pt>
                <c:pt idx="408">
                  <c:v>1915.04166666663</c:v>
                </c:pt>
                <c:pt idx="409">
                  <c:v>1915.12499999996</c:v>
                </c:pt>
                <c:pt idx="410">
                  <c:v>1915.20833333329</c:v>
                </c:pt>
                <c:pt idx="411">
                  <c:v>1915.29166666663</c:v>
                </c:pt>
                <c:pt idx="412">
                  <c:v>1915.37499999996</c:v>
                </c:pt>
                <c:pt idx="413">
                  <c:v>1915.45833333329</c:v>
                </c:pt>
                <c:pt idx="414">
                  <c:v>1915.54166666663</c:v>
                </c:pt>
                <c:pt idx="415">
                  <c:v>1915.62499999996</c:v>
                </c:pt>
                <c:pt idx="416">
                  <c:v>1915.70833333329</c:v>
                </c:pt>
                <c:pt idx="417">
                  <c:v>1915.79166666663</c:v>
                </c:pt>
                <c:pt idx="418">
                  <c:v>1915.87499999996</c:v>
                </c:pt>
                <c:pt idx="419">
                  <c:v>1915.95833333329</c:v>
                </c:pt>
                <c:pt idx="420">
                  <c:v>1916.04166666663</c:v>
                </c:pt>
                <c:pt idx="421">
                  <c:v>1916.12499999996</c:v>
                </c:pt>
                <c:pt idx="422">
                  <c:v>1916.20833333329</c:v>
                </c:pt>
                <c:pt idx="423">
                  <c:v>1916.29166666663</c:v>
                </c:pt>
                <c:pt idx="424">
                  <c:v>1916.37499999996</c:v>
                </c:pt>
                <c:pt idx="425">
                  <c:v>1916.45833333329</c:v>
                </c:pt>
                <c:pt idx="426">
                  <c:v>1916.54166666663</c:v>
                </c:pt>
                <c:pt idx="427">
                  <c:v>1916.62499999996</c:v>
                </c:pt>
                <c:pt idx="428">
                  <c:v>1916.70833333329</c:v>
                </c:pt>
                <c:pt idx="429">
                  <c:v>1916.79166666663</c:v>
                </c:pt>
                <c:pt idx="430">
                  <c:v>1916.87499999996</c:v>
                </c:pt>
                <c:pt idx="431">
                  <c:v>1916.95833333329</c:v>
                </c:pt>
                <c:pt idx="432">
                  <c:v>1917.04166666662</c:v>
                </c:pt>
                <c:pt idx="433">
                  <c:v>1917.12499999996</c:v>
                </c:pt>
                <c:pt idx="434">
                  <c:v>1917.20833333329</c:v>
                </c:pt>
                <c:pt idx="435">
                  <c:v>1917.29166666662</c:v>
                </c:pt>
                <c:pt idx="436">
                  <c:v>1917.37499999996</c:v>
                </c:pt>
                <c:pt idx="437">
                  <c:v>1917.45833333329</c:v>
                </c:pt>
                <c:pt idx="438">
                  <c:v>1917.54166666662</c:v>
                </c:pt>
                <c:pt idx="439">
                  <c:v>1917.62499999996</c:v>
                </c:pt>
                <c:pt idx="440">
                  <c:v>1917.70833333329</c:v>
                </c:pt>
                <c:pt idx="441">
                  <c:v>1917.79166666662</c:v>
                </c:pt>
                <c:pt idx="442">
                  <c:v>1917.87499999996</c:v>
                </c:pt>
                <c:pt idx="443">
                  <c:v>1917.95833333329</c:v>
                </c:pt>
                <c:pt idx="444">
                  <c:v>1918.04166666662</c:v>
                </c:pt>
                <c:pt idx="445">
                  <c:v>1918.12499999996</c:v>
                </c:pt>
                <c:pt idx="446">
                  <c:v>1918.20833333329</c:v>
                </c:pt>
                <c:pt idx="447">
                  <c:v>1918.29166666662</c:v>
                </c:pt>
                <c:pt idx="448">
                  <c:v>1918.37499999996</c:v>
                </c:pt>
                <c:pt idx="449">
                  <c:v>1918.45833333329</c:v>
                </c:pt>
                <c:pt idx="450">
                  <c:v>1918.54166666662</c:v>
                </c:pt>
                <c:pt idx="451">
                  <c:v>1918.62499999996</c:v>
                </c:pt>
                <c:pt idx="452">
                  <c:v>1918.70833333329</c:v>
                </c:pt>
                <c:pt idx="453">
                  <c:v>1918.79166666662</c:v>
                </c:pt>
                <c:pt idx="454">
                  <c:v>1918.87499999996</c:v>
                </c:pt>
                <c:pt idx="455">
                  <c:v>1918.95833333329</c:v>
                </c:pt>
                <c:pt idx="456">
                  <c:v>1919.04166666662</c:v>
                </c:pt>
                <c:pt idx="457">
                  <c:v>1919.12499999996</c:v>
                </c:pt>
                <c:pt idx="458">
                  <c:v>1919.20833333329</c:v>
                </c:pt>
                <c:pt idx="459">
                  <c:v>1919.29166666662</c:v>
                </c:pt>
                <c:pt idx="460">
                  <c:v>1919.37499999996</c:v>
                </c:pt>
                <c:pt idx="461">
                  <c:v>1919.45833333329</c:v>
                </c:pt>
                <c:pt idx="462">
                  <c:v>1919.54166666662</c:v>
                </c:pt>
                <c:pt idx="463">
                  <c:v>1919.62499999996</c:v>
                </c:pt>
                <c:pt idx="464">
                  <c:v>1919.70833333329</c:v>
                </c:pt>
                <c:pt idx="465">
                  <c:v>1919.79166666662</c:v>
                </c:pt>
                <c:pt idx="466">
                  <c:v>1919.87499999996</c:v>
                </c:pt>
                <c:pt idx="467">
                  <c:v>1919.95833333329</c:v>
                </c:pt>
                <c:pt idx="468">
                  <c:v>1920.04166666662</c:v>
                </c:pt>
                <c:pt idx="469">
                  <c:v>1920.12499999996</c:v>
                </c:pt>
                <c:pt idx="470">
                  <c:v>1920.20833333329</c:v>
                </c:pt>
                <c:pt idx="471">
                  <c:v>1920.29166666662</c:v>
                </c:pt>
                <c:pt idx="472">
                  <c:v>1920.37499999996</c:v>
                </c:pt>
                <c:pt idx="473">
                  <c:v>1920.45833333329</c:v>
                </c:pt>
                <c:pt idx="474">
                  <c:v>1920.54166666662</c:v>
                </c:pt>
                <c:pt idx="475">
                  <c:v>1920.62499999995</c:v>
                </c:pt>
                <c:pt idx="476">
                  <c:v>1920.70833333329</c:v>
                </c:pt>
                <c:pt idx="477">
                  <c:v>1920.79166666662</c:v>
                </c:pt>
                <c:pt idx="478">
                  <c:v>1920.87499999995</c:v>
                </c:pt>
                <c:pt idx="479">
                  <c:v>1920.95833333329</c:v>
                </c:pt>
                <c:pt idx="480">
                  <c:v>1921.04166666662</c:v>
                </c:pt>
                <c:pt idx="481">
                  <c:v>1921.12499999995</c:v>
                </c:pt>
                <c:pt idx="482">
                  <c:v>1921.20833333329</c:v>
                </c:pt>
                <c:pt idx="483">
                  <c:v>1921.29166666662</c:v>
                </c:pt>
                <c:pt idx="484">
                  <c:v>1921.37499999995</c:v>
                </c:pt>
                <c:pt idx="485">
                  <c:v>1921.45833333329</c:v>
                </c:pt>
                <c:pt idx="486">
                  <c:v>1921.54166666662</c:v>
                </c:pt>
                <c:pt idx="487">
                  <c:v>1921.62499999995</c:v>
                </c:pt>
                <c:pt idx="488">
                  <c:v>1921.70833333329</c:v>
                </c:pt>
                <c:pt idx="489">
                  <c:v>1921.79166666662</c:v>
                </c:pt>
                <c:pt idx="490">
                  <c:v>1921.87499999995</c:v>
                </c:pt>
                <c:pt idx="491">
                  <c:v>1921.95833333329</c:v>
                </c:pt>
                <c:pt idx="492">
                  <c:v>1922.04166666662</c:v>
                </c:pt>
                <c:pt idx="493">
                  <c:v>1922.12499999995</c:v>
                </c:pt>
                <c:pt idx="494">
                  <c:v>1922.20833333329</c:v>
                </c:pt>
                <c:pt idx="495">
                  <c:v>1922.29166666662</c:v>
                </c:pt>
                <c:pt idx="496">
                  <c:v>1922.37499999995</c:v>
                </c:pt>
                <c:pt idx="497">
                  <c:v>1922.45833333329</c:v>
                </c:pt>
                <c:pt idx="498">
                  <c:v>1922.54166666662</c:v>
                </c:pt>
                <c:pt idx="499">
                  <c:v>1922.62499999995</c:v>
                </c:pt>
                <c:pt idx="500">
                  <c:v>1922.70833333329</c:v>
                </c:pt>
                <c:pt idx="501">
                  <c:v>1922.79166666662</c:v>
                </c:pt>
                <c:pt idx="502">
                  <c:v>1922.87499999995</c:v>
                </c:pt>
                <c:pt idx="503">
                  <c:v>1922.95833333329</c:v>
                </c:pt>
                <c:pt idx="504">
                  <c:v>1923.04166666662</c:v>
                </c:pt>
                <c:pt idx="505">
                  <c:v>1923.12499999995</c:v>
                </c:pt>
                <c:pt idx="506">
                  <c:v>1923.20833333329</c:v>
                </c:pt>
                <c:pt idx="507">
                  <c:v>1923.29166666662</c:v>
                </c:pt>
                <c:pt idx="508">
                  <c:v>1923.37499999995</c:v>
                </c:pt>
                <c:pt idx="509">
                  <c:v>1923.45833333329</c:v>
                </c:pt>
                <c:pt idx="510">
                  <c:v>1923.54166666662</c:v>
                </c:pt>
                <c:pt idx="511">
                  <c:v>1923.62499999995</c:v>
                </c:pt>
                <c:pt idx="512">
                  <c:v>1923.70833333329</c:v>
                </c:pt>
                <c:pt idx="513">
                  <c:v>1923.79166666662</c:v>
                </c:pt>
                <c:pt idx="514">
                  <c:v>1923.87499999995</c:v>
                </c:pt>
                <c:pt idx="515">
                  <c:v>1923.95833333329</c:v>
                </c:pt>
                <c:pt idx="516">
                  <c:v>1924.04166666662</c:v>
                </c:pt>
                <c:pt idx="517">
                  <c:v>1924.12499999995</c:v>
                </c:pt>
                <c:pt idx="518">
                  <c:v>1924.20833333329</c:v>
                </c:pt>
                <c:pt idx="519">
                  <c:v>1924.29166666662</c:v>
                </c:pt>
                <c:pt idx="520">
                  <c:v>1924.37499999995</c:v>
                </c:pt>
                <c:pt idx="521">
                  <c:v>1924.45833333328</c:v>
                </c:pt>
                <c:pt idx="522">
                  <c:v>1924.54166666662</c:v>
                </c:pt>
                <c:pt idx="523">
                  <c:v>1924.62499999995</c:v>
                </c:pt>
                <c:pt idx="524">
                  <c:v>1924.70833333328</c:v>
                </c:pt>
                <c:pt idx="525">
                  <c:v>1924.79166666662</c:v>
                </c:pt>
                <c:pt idx="526">
                  <c:v>1924.87499999995</c:v>
                </c:pt>
                <c:pt idx="527">
                  <c:v>1924.95833333328</c:v>
                </c:pt>
                <c:pt idx="528">
                  <c:v>1925.04166666662</c:v>
                </c:pt>
                <c:pt idx="529">
                  <c:v>1925.12499999995</c:v>
                </c:pt>
                <c:pt idx="530">
                  <c:v>1925.20833333328</c:v>
                </c:pt>
                <c:pt idx="531">
                  <c:v>1925.29166666662</c:v>
                </c:pt>
                <c:pt idx="532">
                  <c:v>1925.37499999995</c:v>
                </c:pt>
                <c:pt idx="533">
                  <c:v>1925.45833333328</c:v>
                </c:pt>
                <c:pt idx="534">
                  <c:v>1925.54166666662</c:v>
                </c:pt>
                <c:pt idx="535">
                  <c:v>1925.62499999995</c:v>
                </c:pt>
                <c:pt idx="536">
                  <c:v>1925.70833333328</c:v>
                </c:pt>
                <c:pt idx="537">
                  <c:v>1925.79166666662</c:v>
                </c:pt>
                <c:pt idx="538">
                  <c:v>1925.87499999995</c:v>
                </c:pt>
                <c:pt idx="539">
                  <c:v>1925.95833333328</c:v>
                </c:pt>
                <c:pt idx="540">
                  <c:v>1926.04166666662</c:v>
                </c:pt>
                <c:pt idx="541">
                  <c:v>1926.12499999995</c:v>
                </c:pt>
                <c:pt idx="542">
                  <c:v>1926.20833333328</c:v>
                </c:pt>
                <c:pt idx="543">
                  <c:v>1926.29166666662</c:v>
                </c:pt>
                <c:pt idx="544">
                  <c:v>1926.37499999995</c:v>
                </c:pt>
                <c:pt idx="545">
                  <c:v>1926.45833333328</c:v>
                </c:pt>
                <c:pt idx="546">
                  <c:v>1926.54166666662</c:v>
                </c:pt>
                <c:pt idx="547">
                  <c:v>1926.62499999995</c:v>
                </c:pt>
                <c:pt idx="548">
                  <c:v>1926.70833333328</c:v>
                </c:pt>
                <c:pt idx="549">
                  <c:v>1926.79166666662</c:v>
                </c:pt>
                <c:pt idx="550">
                  <c:v>1926.87499999995</c:v>
                </c:pt>
                <c:pt idx="551">
                  <c:v>1926.95833333328</c:v>
                </c:pt>
                <c:pt idx="552">
                  <c:v>1927.04166666662</c:v>
                </c:pt>
                <c:pt idx="553">
                  <c:v>1927.12499999995</c:v>
                </c:pt>
                <c:pt idx="554">
                  <c:v>1927.20833333328</c:v>
                </c:pt>
                <c:pt idx="555">
                  <c:v>1927.29166666662</c:v>
                </c:pt>
                <c:pt idx="556">
                  <c:v>1927.37499999995</c:v>
                </c:pt>
                <c:pt idx="557">
                  <c:v>1927.45833333328</c:v>
                </c:pt>
                <c:pt idx="558">
                  <c:v>1927.54166666662</c:v>
                </c:pt>
                <c:pt idx="559">
                  <c:v>1927.62499999995</c:v>
                </c:pt>
                <c:pt idx="560">
                  <c:v>1927.70833333328</c:v>
                </c:pt>
                <c:pt idx="561">
                  <c:v>1927.79166666662</c:v>
                </c:pt>
                <c:pt idx="562">
                  <c:v>1927.87499999995</c:v>
                </c:pt>
                <c:pt idx="563">
                  <c:v>1927.95833333328</c:v>
                </c:pt>
                <c:pt idx="564">
                  <c:v>1928.04166666661</c:v>
                </c:pt>
                <c:pt idx="565">
                  <c:v>1928.12499999995</c:v>
                </c:pt>
                <c:pt idx="566">
                  <c:v>1928.20833333328</c:v>
                </c:pt>
                <c:pt idx="567">
                  <c:v>1928.29166666661</c:v>
                </c:pt>
                <c:pt idx="568">
                  <c:v>1928.37499999995</c:v>
                </c:pt>
                <c:pt idx="569">
                  <c:v>1928.45833333328</c:v>
                </c:pt>
                <c:pt idx="570">
                  <c:v>1928.54166666661</c:v>
                </c:pt>
                <c:pt idx="571">
                  <c:v>1928.62499999995</c:v>
                </c:pt>
                <c:pt idx="572">
                  <c:v>1928.70833333328</c:v>
                </c:pt>
                <c:pt idx="573">
                  <c:v>1928.79166666661</c:v>
                </c:pt>
                <c:pt idx="574">
                  <c:v>1928.87499999995</c:v>
                </c:pt>
                <c:pt idx="575">
                  <c:v>1928.95833333328</c:v>
                </c:pt>
                <c:pt idx="576">
                  <c:v>1929.04166666661</c:v>
                </c:pt>
                <c:pt idx="577">
                  <c:v>1929.12499999995</c:v>
                </c:pt>
                <c:pt idx="578">
                  <c:v>1929.20833333328</c:v>
                </c:pt>
                <c:pt idx="579">
                  <c:v>1929.29166666661</c:v>
                </c:pt>
                <c:pt idx="580">
                  <c:v>1929.37499999995</c:v>
                </c:pt>
                <c:pt idx="581">
                  <c:v>1929.45833333328</c:v>
                </c:pt>
                <c:pt idx="582">
                  <c:v>1929.54166666661</c:v>
                </c:pt>
                <c:pt idx="583">
                  <c:v>1929.62499999995</c:v>
                </c:pt>
                <c:pt idx="584">
                  <c:v>1929.70833333328</c:v>
                </c:pt>
                <c:pt idx="585">
                  <c:v>1929.79166666661</c:v>
                </c:pt>
                <c:pt idx="586">
                  <c:v>1929.87499999995</c:v>
                </c:pt>
                <c:pt idx="587">
                  <c:v>1929.95833333328</c:v>
                </c:pt>
                <c:pt idx="588">
                  <c:v>1930.04166666661</c:v>
                </c:pt>
                <c:pt idx="589">
                  <c:v>1930.12499999995</c:v>
                </c:pt>
                <c:pt idx="590">
                  <c:v>1930.20833333328</c:v>
                </c:pt>
                <c:pt idx="591">
                  <c:v>1930.29166666661</c:v>
                </c:pt>
                <c:pt idx="592">
                  <c:v>1930.37499999995</c:v>
                </c:pt>
                <c:pt idx="593">
                  <c:v>1930.45833333328</c:v>
                </c:pt>
                <c:pt idx="594">
                  <c:v>1930.54166666661</c:v>
                </c:pt>
                <c:pt idx="595">
                  <c:v>1930.62499999995</c:v>
                </c:pt>
                <c:pt idx="596">
                  <c:v>1930.70833333328</c:v>
                </c:pt>
                <c:pt idx="597">
                  <c:v>1930.79166666661</c:v>
                </c:pt>
                <c:pt idx="598">
                  <c:v>1930.87499999995</c:v>
                </c:pt>
                <c:pt idx="599">
                  <c:v>1930.95833333328</c:v>
                </c:pt>
                <c:pt idx="600">
                  <c:v>1931.04166666661</c:v>
                </c:pt>
                <c:pt idx="601">
                  <c:v>1931.12499999995</c:v>
                </c:pt>
                <c:pt idx="602">
                  <c:v>1931.20833333328</c:v>
                </c:pt>
                <c:pt idx="603">
                  <c:v>1931.29166666661</c:v>
                </c:pt>
                <c:pt idx="604">
                  <c:v>1931.37499999995</c:v>
                </c:pt>
                <c:pt idx="605">
                  <c:v>1931.45833333328</c:v>
                </c:pt>
                <c:pt idx="606">
                  <c:v>1931.54166666661</c:v>
                </c:pt>
                <c:pt idx="607">
                  <c:v>1931.62499999994</c:v>
                </c:pt>
                <c:pt idx="608">
                  <c:v>1931.70833333328</c:v>
                </c:pt>
                <c:pt idx="609">
                  <c:v>1931.79166666661</c:v>
                </c:pt>
                <c:pt idx="610">
                  <c:v>1931.87499999994</c:v>
                </c:pt>
                <c:pt idx="611">
                  <c:v>1931.95833333328</c:v>
                </c:pt>
                <c:pt idx="612">
                  <c:v>1932.04166666661</c:v>
                </c:pt>
                <c:pt idx="613">
                  <c:v>1932.12499999994</c:v>
                </c:pt>
                <c:pt idx="614">
                  <c:v>1932.20833333328</c:v>
                </c:pt>
                <c:pt idx="615">
                  <c:v>1932.29166666661</c:v>
                </c:pt>
                <c:pt idx="616">
                  <c:v>1932.37499999994</c:v>
                </c:pt>
                <c:pt idx="617">
                  <c:v>1932.45833333328</c:v>
                </c:pt>
                <c:pt idx="618">
                  <c:v>1932.54166666661</c:v>
                </c:pt>
                <c:pt idx="619">
                  <c:v>1932.62499999994</c:v>
                </c:pt>
                <c:pt idx="620">
                  <c:v>1932.70833333328</c:v>
                </c:pt>
                <c:pt idx="621">
                  <c:v>1932.79166666661</c:v>
                </c:pt>
                <c:pt idx="622">
                  <c:v>1932.87499999994</c:v>
                </c:pt>
                <c:pt idx="623">
                  <c:v>1932.95833333328</c:v>
                </c:pt>
                <c:pt idx="624">
                  <c:v>1933.04166666661</c:v>
                </c:pt>
                <c:pt idx="625">
                  <c:v>1933.12499999994</c:v>
                </c:pt>
                <c:pt idx="626">
                  <c:v>1933.20833333328</c:v>
                </c:pt>
                <c:pt idx="627">
                  <c:v>1933.29166666661</c:v>
                </c:pt>
                <c:pt idx="628">
                  <c:v>1933.37499999994</c:v>
                </c:pt>
                <c:pt idx="629">
                  <c:v>1933.45833333328</c:v>
                </c:pt>
                <c:pt idx="630">
                  <c:v>1933.54166666661</c:v>
                </c:pt>
                <c:pt idx="631">
                  <c:v>1933.62499999994</c:v>
                </c:pt>
                <c:pt idx="632">
                  <c:v>1933.70833333328</c:v>
                </c:pt>
                <c:pt idx="633">
                  <c:v>1933.79166666661</c:v>
                </c:pt>
                <c:pt idx="634">
                  <c:v>1933.87499999994</c:v>
                </c:pt>
                <c:pt idx="635">
                  <c:v>1933.95833333328</c:v>
                </c:pt>
                <c:pt idx="636">
                  <c:v>1934.04166666661</c:v>
                </c:pt>
                <c:pt idx="637">
                  <c:v>1934.12499999994</c:v>
                </c:pt>
                <c:pt idx="638">
                  <c:v>1934.20833333328</c:v>
                </c:pt>
                <c:pt idx="639">
                  <c:v>1934.29166666661</c:v>
                </c:pt>
                <c:pt idx="640">
                  <c:v>1934.37499999994</c:v>
                </c:pt>
                <c:pt idx="641">
                  <c:v>1934.45833333328</c:v>
                </c:pt>
                <c:pt idx="642">
                  <c:v>1934.54166666661</c:v>
                </c:pt>
                <c:pt idx="643">
                  <c:v>1934.62499999994</c:v>
                </c:pt>
                <c:pt idx="644">
                  <c:v>1934.70833333328</c:v>
                </c:pt>
                <c:pt idx="645">
                  <c:v>1934.79166666661</c:v>
                </c:pt>
                <c:pt idx="646">
                  <c:v>1934.87499999994</c:v>
                </c:pt>
                <c:pt idx="647">
                  <c:v>1934.95833333328</c:v>
                </c:pt>
                <c:pt idx="648">
                  <c:v>1935.04166666661</c:v>
                </c:pt>
                <c:pt idx="649">
                  <c:v>1935.12499999994</c:v>
                </c:pt>
                <c:pt idx="650">
                  <c:v>1935.20833333328</c:v>
                </c:pt>
                <c:pt idx="651">
                  <c:v>1935.29166666661</c:v>
                </c:pt>
                <c:pt idx="652">
                  <c:v>1935.37499999994</c:v>
                </c:pt>
                <c:pt idx="653">
                  <c:v>1935.45833333327</c:v>
                </c:pt>
                <c:pt idx="654">
                  <c:v>1935.54166666661</c:v>
                </c:pt>
                <c:pt idx="655">
                  <c:v>1935.62499999994</c:v>
                </c:pt>
                <c:pt idx="656">
                  <c:v>1935.70833333327</c:v>
                </c:pt>
                <c:pt idx="657">
                  <c:v>1935.79166666661</c:v>
                </c:pt>
                <c:pt idx="658">
                  <c:v>1935.87499999994</c:v>
                </c:pt>
                <c:pt idx="659">
                  <c:v>1935.95833333327</c:v>
                </c:pt>
                <c:pt idx="660">
                  <c:v>1936.04166666661</c:v>
                </c:pt>
                <c:pt idx="661">
                  <c:v>1936.12499999994</c:v>
                </c:pt>
                <c:pt idx="662">
                  <c:v>1936.20833333327</c:v>
                </c:pt>
                <c:pt idx="663">
                  <c:v>1936.29166666661</c:v>
                </c:pt>
                <c:pt idx="664">
                  <c:v>1936.37499999994</c:v>
                </c:pt>
                <c:pt idx="665">
                  <c:v>1936.45833333327</c:v>
                </c:pt>
                <c:pt idx="666">
                  <c:v>1936.54166666661</c:v>
                </c:pt>
                <c:pt idx="667">
                  <c:v>1936.62499999994</c:v>
                </c:pt>
                <c:pt idx="668">
                  <c:v>1936.70833333327</c:v>
                </c:pt>
                <c:pt idx="669">
                  <c:v>1936.79166666661</c:v>
                </c:pt>
                <c:pt idx="670">
                  <c:v>1936.87499999994</c:v>
                </c:pt>
                <c:pt idx="671">
                  <c:v>1936.95833333327</c:v>
                </c:pt>
                <c:pt idx="672">
                  <c:v>1937.04166666661</c:v>
                </c:pt>
                <c:pt idx="673">
                  <c:v>1937.12499999994</c:v>
                </c:pt>
                <c:pt idx="674">
                  <c:v>1937.20833333327</c:v>
                </c:pt>
                <c:pt idx="675">
                  <c:v>1937.29166666661</c:v>
                </c:pt>
                <c:pt idx="676">
                  <c:v>1937.37499999994</c:v>
                </c:pt>
                <c:pt idx="677">
                  <c:v>1937.45833333327</c:v>
                </c:pt>
                <c:pt idx="678">
                  <c:v>1937.54166666661</c:v>
                </c:pt>
                <c:pt idx="679">
                  <c:v>1937.62499999994</c:v>
                </c:pt>
                <c:pt idx="680">
                  <c:v>1937.70833333327</c:v>
                </c:pt>
                <c:pt idx="681">
                  <c:v>1937.79166666661</c:v>
                </c:pt>
                <c:pt idx="682">
                  <c:v>1937.87499999994</c:v>
                </c:pt>
                <c:pt idx="683">
                  <c:v>1937.95833333327</c:v>
                </c:pt>
                <c:pt idx="684">
                  <c:v>1938.04166666661</c:v>
                </c:pt>
                <c:pt idx="685">
                  <c:v>1938.12499999994</c:v>
                </c:pt>
                <c:pt idx="686">
                  <c:v>1938.20833333327</c:v>
                </c:pt>
                <c:pt idx="687">
                  <c:v>1938.29166666661</c:v>
                </c:pt>
                <c:pt idx="688">
                  <c:v>1938.37499999994</c:v>
                </c:pt>
                <c:pt idx="689">
                  <c:v>1938.45833333327</c:v>
                </c:pt>
                <c:pt idx="690">
                  <c:v>1938.54166666661</c:v>
                </c:pt>
                <c:pt idx="691">
                  <c:v>1938.62499999994</c:v>
                </c:pt>
                <c:pt idx="692">
                  <c:v>1938.70833333327</c:v>
                </c:pt>
                <c:pt idx="693">
                  <c:v>1938.79166666661</c:v>
                </c:pt>
                <c:pt idx="694">
                  <c:v>1938.87499999994</c:v>
                </c:pt>
                <c:pt idx="695">
                  <c:v>1938.95833333327</c:v>
                </c:pt>
                <c:pt idx="696">
                  <c:v>1939.0416666666</c:v>
                </c:pt>
                <c:pt idx="697">
                  <c:v>1939.12499999994</c:v>
                </c:pt>
                <c:pt idx="698">
                  <c:v>1939.20833333327</c:v>
                </c:pt>
                <c:pt idx="699">
                  <c:v>1939.2916666666</c:v>
                </c:pt>
                <c:pt idx="700">
                  <c:v>1939.37499999994</c:v>
                </c:pt>
                <c:pt idx="701">
                  <c:v>1939.45833333327</c:v>
                </c:pt>
                <c:pt idx="702">
                  <c:v>1939.5416666666</c:v>
                </c:pt>
                <c:pt idx="703">
                  <c:v>1939.62499999994</c:v>
                </c:pt>
                <c:pt idx="704">
                  <c:v>1939.70833333327</c:v>
                </c:pt>
                <c:pt idx="705">
                  <c:v>1939.7916666666</c:v>
                </c:pt>
                <c:pt idx="706">
                  <c:v>1939.87499999994</c:v>
                </c:pt>
                <c:pt idx="707">
                  <c:v>1939.95833333327</c:v>
                </c:pt>
                <c:pt idx="708">
                  <c:v>1940.0416666666</c:v>
                </c:pt>
                <c:pt idx="709">
                  <c:v>1940.12499999994</c:v>
                </c:pt>
                <c:pt idx="710">
                  <c:v>1940.20833333327</c:v>
                </c:pt>
                <c:pt idx="711">
                  <c:v>1940.2916666666</c:v>
                </c:pt>
                <c:pt idx="712">
                  <c:v>1940.37499999994</c:v>
                </c:pt>
                <c:pt idx="713">
                  <c:v>1940.45833333327</c:v>
                </c:pt>
                <c:pt idx="714">
                  <c:v>1940.5416666666</c:v>
                </c:pt>
                <c:pt idx="715">
                  <c:v>1940.62499999994</c:v>
                </c:pt>
                <c:pt idx="716">
                  <c:v>1940.70833333327</c:v>
                </c:pt>
                <c:pt idx="717">
                  <c:v>1940.7916666666</c:v>
                </c:pt>
                <c:pt idx="718">
                  <c:v>1940.87499999994</c:v>
                </c:pt>
                <c:pt idx="719">
                  <c:v>1940.95833333327</c:v>
                </c:pt>
                <c:pt idx="720">
                  <c:v>1941.0416666666</c:v>
                </c:pt>
                <c:pt idx="721">
                  <c:v>1941.12499999994</c:v>
                </c:pt>
                <c:pt idx="722">
                  <c:v>1941.20833333327</c:v>
                </c:pt>
                <c:pt idx="723">
                  <c:v>1941.2916666666</c:v>
                </c:pt>
                <c:pt idx="724">
                  <c:v>1941.37499999994</c:v>
                </c:pt>
                <c:pt idx="725">
                  <c:v>1941.45833333327</c:v>
                </c:pt>
                <c:pt idx="726">
                  <c:v>1941.5416666666</c:v>
                </c:pt>
                <c:pt idx="727">
                  <c:v>1941.62499999994</c:v>
                </c:pt>
                <c:pt idx="728">
                  <c:v>1941.70833333327</c:v>
                </c:pt>
                <c:pt idx="729">
                  <c:v>1941.7916666666</c:v>
                </c:pt>
                <c:pt idx="730">
                  <c:v>1941.87499999994</c:v>
                </c:pt>
                <c:pt idx="731">
                  <c:v>1941.95833333327</c:v>
                </c:pt>
                <c:pt idx="732">
                  <c:v>1942.0416666666</c:v>
                </c:pt>
                <c:pt idx="733">
                  <c:v>1942.12499999994</c:v>
                </c:pt>
                <c:pt idx="734">
                  <c:v>1942.20833333327</c:v>
                </c:pt>
                <c:pt idx="735">
                  <c:v>1942.2916666666</c:v>
                </c:pt>
                <c:pt idx="736">
                  <c:v>1942.37499999994</c:v>
                </c:pt>
                <c:pt idx="737">
                  <c:v>1942.45833333327</c:v>
                </c:pt>
                <c:pt idx="738">
                  <c:v>1942.5416666666</c:v>
                </c:pt>
                <c:pt idx="739">
                  <c:v>1942.62499999993</c:v>
                </c:pt>
                <c:pt idx="740">
                  <c:v>1942.70833333327</c:v>
                </c:pt>
                <c:pt idx="741">
                  <c:v>1942.7916666666</c:v>
                </c:pt>
                <c:pt idx="742">
                  <c:v>1942.87499999993</c:v>
                </c:pt>
                <c:pt idx="743">
                  <c:v>1942.95833333327</c:v>
                </c:pt>
                <c:pt idx="744">
                  <c:v>1943.0416666666</c:v>
                </c:pt>
                <c:pt idx="745">
                  <c:v>1943.12499999993</c:v>
                </c:pt>
                <c:pt idx="746">
                  <c:v>1943.20833333327</c:v>
                </c:pt>
                <c:pt idx="747">
                  <c:v>1943.2916666666</c:v>
                </c:pt>
                <c:pt idx="748">
                  <c:v>1943.37499999993</c:v>
                </c:pt>
                <c:pt idx="749">
                  <c:v>1943.45833333327</c:v>
                </c:pt>
                <c:pt idx="750">
                  <c:v>1943.5416666666</c:v>
                </c:pt>
                <c:pt idx="751">
                  <c:v>1943.62499999993</c:v>
                </c:pt>
                <c:pt idx="752">
                  <c:v>1943.70833333327</c:v>
                </c:pt>
                <c:pt idx="753">
                  <c:v>1943.7916666666</c:v>
                </c:pt>
                <c:pt idx="754">
                  <c:v>1943.87499999993</c:v>
                </c:pt>
                <c:pt idx="755">
                  <c:v>1943.95833333327</c:v>
                </c:pt>
                <c:pt idx="756">
                  <c:v>1944.0416666666</c:v>
                </c:pt>
                <c:pt idx="757">
                  <c:v>1944.12499999993</c:v>
                </c:pt>
                <c:pt idx="758">
                  <c:v>1944.20833333327</c:v>
                </c:pt>
                <c:pt idx="759">
                  <c:v>1944.2916666666</c:v>
                </c:pt>
                <c:pt idx="760">
                  <c:v>1944.37499999993</c:v>
                </c:pt>
                <c:pt idx="761">
                  <c:v>1944.45833333327</c:v>
                </c:pt>
                <c:pt idx="762">
                  <c:v>1944.5416666666</c:v>
                </c:pt>
                <c:pt idx="763">
                  <c:v>1944.62499999993</c:v>
                </c:pt>
                <c:pt idx="764">
                  <c:v>1944.70833333327</c:v>
                </c:pt>
                <c:pt idx="765">
                  <c:v>1944.7916666666</c:v>
                </c:pt>
                <c:pt idx="766">
                  <c:v>1944.87499999993</c:v>
                </c:pt>
                <c:pt idx="767">
                  <c:v>1944.95833333327</c:v>
                </c:pt>
                <c:pt idx="768">
                  <c:v>1945.0416666666</c:v>
                </c:pt>
                <c:pt idx="769">
                  <c:v>1945.12499999993</c:v>
                </c:pt>
                <c:pt idx="770">
                  <c:v>1945.20833333327</c:v>
                </c:pt>
                <c:pt idx="771">
                  <c:v>1945.2916666666</c:v>
                </c:pt>
                <c:pt idx="772">
                  <c:v>1945.37499999993</c:v>
                </c:pt>
                <c:pt idx="773">
                  <c:v>1945.45833333327</c:v>
                </c:pt>
                <c:pt idx="774">
                  <c:v>1945.5416666666</c:v>
                </c:pt>
                <c:pt idx="775">
                  <c:v>1945.62499999993</c:v>
                </c:pt>
                <c:pt idx="776">
                  <c:v>1945.70833333327</c:v>
                </c:pt>
                <c:pt idx="777">
                  <c:v>1945.7916666666</c:v>
                </c:pt>
                <c:pt idx="778">
                  <c:v>1945.87499999993</c:v>
                </c:pt>
                <c:pt idx="779">
                  <c:v>1945.95833333327</c:v>
                </c:pt>
                <c:pt idx="780">
                  <c:v>1946.0416666666</c:v>
                </c:pt>
                <c:pt idx="781">
                  <c:v>1946.12499999993</c:v>
                </c:pt>
                <c:pt idx="782">
                  <c:v>1946.20833333327</c:v>
                </c:pt>
                <c:pt idx="783">
                  <c:v>1946.2916666666</c:v>
                </c:pt>
                <c:pt idx="784">
                  <c:v>1946.37499999993</c:v>
                </c:pt>
                <c:pt idx="785">
                  <c:v>1946.45833333326</c:v>
                </c:pt>
                <c:pt idx="786">
                  <c:v>1946.5416666666</c:v>
                </c:pt>
                <c:pt idx="787">
                  <c:v>1946.62499999993</c:v>
                </c:pt>
                <c:pt idx="788">
                  <c:v>1946.70833333326</c:v>
                </c:pt>
                <c:pt idx="789">
                  <c:v>1946.7916666666</c:v>
                </c:pt>
                <c:pt idx="790">
                  <c:v>1946.87499999993</c:v>
                </c:pt>
                <c:pt idx="791">
                  <c:v>1946.95833333326</c:v>
                </c:pt>
                <c:pt idx="792">
                  <c:v>1947.0416666666</c:v>
                </c:pt>
                <c:pt idx="793">
                  <c:v>1947.12499999993</c:v>
                </c:pt>
                <c:pt idx="794">
                  <c:v>1947.20833333326</c:v>
                </c:pt>
                <c:pt idx="795">
                  <c:v>1947.2916666666</c:v>
                </c:pt>
                <c:pt idx="796">
                  <c:v>1947.37499999993</c:v>
                </c:pt>
                <c:pt idx="797">
                  <c:v>1947.45833333326</c:v>
                </c:pt>
                <c:pt idx="798">
                  <c:v>1947.5416666666</c:v>
                </c:pt>
                <c:pt idx="799">
                  <c:v>1947.62499999993</c:v>
                </c:pt>
                <c:pt idx="800">
                  <c:v>1947.70833333326</c:v>
                </c:pt>
                <c:pt idx="801">
                  <c:v>1947.7916666666</c:v>
                </c:pt>
                <c:pt idx="802">
                  <c:v>1947.87499999993</c:v>
                </c:pt>
                <c:pt idx="803">
                  <c:v>1947.95833333326</c:v>
                </c:pt>
                <c:pt idx="804">
                  <c:v>1948.0416666666</c:v>
                </c:pt>
                <c:pt idx="805">
                  <c:v>1948.12499999993</c:v>
                </c:pt>
                <c:pt idx="806">
                  <c:v>1948.20833333326</c:v>
                </c:pt>
                <c:pt idx="807">
                  <c:v>1948.2916666666</c:v>
                </c:pt>
                <c:pt idx="808">
                  <c:v>1948.37499999993</c:v>
                </c:pt>
                <c:pt idx="809">
                  <c:v>1948.45833333326</c:v>
                </c:pt>
                <c:pt idx="810">
                  <c:v>1948.5416666666</c:v>
                </c:pt>
                <c:pt idx="811">
                  <c:v>1948.62499999993</c:v>
                </c:pt>
                <c:pt idx="812">
                  <c:v>1948.70833333326</c:v>
                </c:pt>
                <c:pt idx="813">
                  <c:v>1948.7916666666</c:v>
                </c:pt>
                <c:pt idx="814">
                  <c:v>1948.87499999993</c:v>
                </c:pt>
                <c:pt idx="815">
                  <c:v>1948.95833333326</c:v>
                </c:pt>
                <c:pt idx="816">
                  <c:v>1949.0416666666</c:v>
                </c:pt>
                <c:pt idx="817">
                  <c:v>1949.12499999993</c:v>
                </c:pt>
                <c:pt idx="818">
                  <c:v>1949.20833333326</c:v>
                </c:pt>
                <c:pt idx="819">
                  <c:v>1949.2916666666</c:v>
                </c:pt>
                <c:pt idx="820">
                  <c:v>1949.37499999993</c:v>
                </c:pt>
                <c:pt idx="821">
                  <c:v>1949.45833333326</c:v>
                </c:pt>
                <c:pt idx="822">
                  <c:v>1949.5416666666</c:v>
                </c:pt>
                <c:pt idx="823">
                  <c:v>1949.62499999993</c:v>
                </c:pt>
                <c:pt idx="824">
                  <c:v>1949.70833333326</c:v>
                </c:pt>
                <c:pt idx="825">
                  <c:v>1949.7916666666</c:v>
                </c:pt>
                <c:pt idx="826">
                  <c:v>1949.87499999993</c:v>
                </c:pt>
                <c:pt idx="827">
                  <c:v>1949.95833333326</c:v>
                </c:pt>
                <c:pt idx="828">
                  <c:v>1950.04166666659</c:v>
                </c:pt>
                <c:pt idx="829">
                  <c:v>1950.12499999993</c:v>
                </c:pt>
                <c:pt idx="830">
                  <c:v>1950.20833333326</c:v>
                </c:pt>
                <c:pt idx="831">
                  <c:v>1950.29166666659</c:v>
                </c:pt>
                <c:pt idx="832">
                  <c:v>1950.37499999993</c:v>
                </c:pt>
                <c:pt idx="833">
                  <c:v>1950.45833333326</c:v>
                </c:pt>
                <c:pt idx="834">
                  <c:v>1950.54166666659</c:v>
                </c:pt>
                <c:pt idx="835">
                  <c:v>1950.62499999993</c:v>
                </c:pt>
                <c:pt idx="836">
                  <c:v>1950.70833333326</c:v>
                </c:pt>
                <c:pt idx="837">
                  <c:v>1950.79166666659</c:v>
                </c:pt>
                <c:pt idx="838">
                  <c:v>1950.87499999993</c:v>
                </c:pt>
                <c:pt idx="839">
                  <c:v>1950.95833333326</c:v>
                </c:pt>
                <c:pt idx="840">
                  <c:v>1951.04166666659</c:v>
                </c:pt>
                <c:pt idx="841">
                  <c:v>1951.12499999993</c:v>
                </c:pt>
                <c:pt idx="842">
                  <c:v>1951.20833333326</c:v>
                </c:pt>
                <c:pt idx="843">
                  <c:v>1951.29166666659</c:v>
                </c:pt>
                <c:pt idx="844">
                  <c:v>1951.37499999993</c:v>
                </c:pt>
                <c:pt idx="845">
                  <c:v>1951.45833333326</c:v>
                </c:pt>
                <c:pt idx="846">
                  <c:v>1951.54166666659</c:v>
                </c:pt>
                <c:pt idx="847">
                  <c:v>1951.62499999993</c:v>
                </c:pt>
                <c:pt idx="848">
                  <c:v>1951.70833333326</c:v>
                </c:pt>
                <c:pt idx="849">
                  <c:v>1951.79166666659</c:v>
                </c:pt>
                <c:pt idx="850">
                  <c:v>1951.87499999993</c:v>
                </c:pt>
                <c:pt idx="851">
                  <c:v>1951.95833333326</c:v>
                </c:pt>
                <c:pt idx="852">
                  <c:v>1952.04166666659</c:v>
                </c:pt>
                <c:pt idx="853">
                  <c:v>1952.12499999993</c:v>
                </c:pt>
                <c:pt idx="854">
                  <c:v>1952.20833333326</c:v>
                </c:pt>
                <c:pt idx="855">
                  <c:v>1952.29166666659</c:v>
                </c:pt>
                <c:pt idx="856">
                  <c:v>1952.37499999993</c:v>
                </c:pt>
                <c:pt idx="857">
                  <c:v>1952.45833333326</c:v>
                </c:pt>
                <c:pt idx="858">
                  <c:v>1952.54166666659</c:v>
                </c:pt>
                <c:pt idx="859">
                  <c:v>1952.62499999993</c:v>
                </c:pt>
                <c:pt idx="860">
                  <c:v>1952.70833333326</c:v>
                </c:pt>
                <c:pt idx="861">
                  <c:v>1952.79166666659</c:v>
                </c:pt>
                <c:pt idx="862">
                  <c:v>1952.87499999993</c:v>
                </c:pt>
                <c:pt idx="863">
                  <c:v>1952.95833333326</c:v>
                </c:pt>
                <c:pt idx="864">
                  <c:v>1953.04166666659</c:v>
                </c:pt>
                <c:pt idx="865">
                  <c:v>1953.12499999993</c:v>
                </c:pt>
                <c:pt idx="866">
                  <c:v>1953.20833333326</c:v>
                </c:pt>
                <c:pt idx="867">
                  <c:v>1953.29166666659</c:v>
                </c:pt>
                <c:pt idx="868">
                  <c:v>1953.37499999993</c:v>
                </c:pt>
                <c:pt idx="869">
                  <c:v>1953.45833333326</c:v>
                </c:pt>
                <c:pt idx="870">
                  <c:v>1953.54166666659</c:v>
                </c:pt>
                <c:pt idx="871">
                  <c:v>1953.62499999992</c:v>
                </c:pt>
                <c:pt idx="872">
                  <c:v>1953.70833333326</c:v>
                </c:pt>
                <c:pt idx="873">
                  <c:v>1953.79166666659</c:v>
                </c:pt>
                <c:pt idx="874">
                  <c:v>1953.87499999992</c:v>
                </c:pt>
                <c:pt idx="875">
                  <c:v>1953.95833333326</c:v>
                </c:pt>
                <c:pt idx="876">
                  <c:v>1954.04166666659</c:v>
                </c:pt>
                <c:pt idx="877">
                  <c:v>1954.12499999992</c:v>
                </c:pt>
                <c:pt idx="878">
                  <c:v>1954.20833333326</c:v>
                </c:pt>
                <c:pt idx="879">
                  <c:v>1954.29166666659</c:v>
                </c:pt>
                <c:pt idx="880">
                  <c:v>1954.37499999992</c:v>
                </c:pt>
                <c:pt idx="881">
                  <c:v>1954.45833333326</c:v>
                </c:pt>
                <c:pt idx="882">
                  <c:v>1954.54166666659</c:v>
                </c:pt>
                <c:pt idx="883">
                  <c:v>1954.62499999992</c:v>
                </c:pt>
                <c:pt idx="884">
                  <c:v>1954.70833333326</c:v>
                </c:pt>
                <c:pt idx="885">
                  <c:v>1954.79166666659</c:v>
                </c:pt>
                <c:pt idx="886">
                  <c:v>1954.87499999992</c:v>
                </c:pt>
                <c:pt idx="887">
                  <c:v>1954.95833333326</c:v>
                </c:pt>
                <c:pt idx="888">
                  <c:v>1955.04166666659</c:v>
                </c:pt>
                <c:pt idx="889">
                  <c:v>1955.12499999992</c:v>
                </c:pt>
                <c:pt idx="890">
                  <c:v>1955.20833333326</c:v>
                </c:pt>
                <c:pt idx="891">
                  <c:v>1955.29166666659</c:v>
                </c:pt>
                <c:pt idx="892">
                  <c:v>1955.37499999992</c:v>
                </c:pt>
                <c:pt idx="893">
                  <c:v>1955.45833333326</c:v>
                </c:pt>
                <c:pt idx="894">
                  <c:v>1955.54166666659</c:v>
                </c:pt>
                <c:pt idx="895">
                  <c:v>1955.62499999992</c:v>
                </c:pt>
                <c:pt idx="896">
                  <c:v>1955.70833333326</c:v>
                </c:pt>
                <c:pt idx="897">
                  <c:v>1955.79166666659</c:v>
                </c:pt>
                <c:pt idx="898">
                  <c:v>1955.87499999992</c:v>
                </c:pt>
                <c:pt idx="899">
                  <c:v>1955.95833333326</c:v>
                </c:pt>
                <c:pt idx="900">
                  <c:v>1956.04166666659</c:v>
                </c:pt>
                <c:pt idx="901">
                  <c:v>1956.12499999992</c:v>
                </c:pt>
                <c:pt idx="902">
                  <c:v>1956.20833333326</c:v>
                </c:pt>
                <c:pt idx="903">
                  <c:v>1956.29166666659</c:v>
                </c:pt>
                <c:pt idx="904">
                  <c:v>1956.37499999992</c:v>
                </c:pt>
                <c:pt idx="905">
                  <c:v>1956.45833333326</c:v>
                </c:pt>
                <c:pt idx="906">
                  <c:v>1956.54166666659</c:v>
                </c:pt>
                <c:pt idx="907">
                  <c:v>1956.62499999992</c:v>
                </c:pt>
                <c:pt idx="908">
                  <c:v>1956.70833333326</c:v>
                </c:pt>
                <c:pt idx="909">
                  <c:v>1956.79166666659</c:v>
                </c:pt>
                <c:pt idx="910">
                  <c:v>1956.87499999992</c:v>
                </c:pt>
                <c:pt idx="911">
                  <c:v>1956.95833333326</c:v>
                </c:pt>
                <c:pt idx="912">
                  <c:v>1957.04166666659</c:v>
                </c:pt>
                <c:pt idx="913">
                  <c:v>1957.12499999992</c:v>
                </c:pt>
                <c:pt idx="914">
                  <c:v>1957.20833333326</c:v>
                </c:pt>
                <c:pt idx="915">
                  <c:v>1957.29166666659</c:v>
                </c:pt>
                <c:pt idx="916">
                  <c:v>1957.37499999992</c:v>
                </c:pt>
                <c:pt idx="917">
                  <c:v>1957.45833333325</c:v>
                </c:pt>
                <c:pt idx="918">
                  <c:v>1957.54166666659</c:v>
                </c:pt>
                <c:pt idx="919">
                  <c:v>1957.62499999992</c:v>
                </c:pt>
                <c:pt idx="920">
                  <c:v>1957.70833333325</c:v>
                </c:pt>
                <c:pt idx="921">
                  <c:v>1957.79166666659</c:v>
                </c:pt>
                <c:pt idx="922">
                  <c:v>1957.87499999992</c:v>
                </c:pt>
                <c:pt idx="923">
                  <c:v>1957.95833333325</c:v>
                </c:pt>
                <c:pt idx="924">
                  <c:v>1958.04166666659</c:v>
                </c:pt>
                <c:pt idx="925">
                  <c:v>1958.12499999992</c:v>
                </c:pt>
                <c:pt idx="926">
                  <c:v>1958.20833333325</c:v>
                </c:pt>
                <c:pt idx="927">
                  <c:v>1958.29166666659</c:v>
                </c:pt>
                <c:pt idx="928">
                  <c:v>1958.37499999992</c:v>
                </c:pt>
                <c:pt idx="929">
                  <c:v>1958.45833333325</c:v>
                </c:pt>
                <c:pt idx="930">
                  <c:v>1958.54166666659</c:v>
                </c:pt>
                <c:pt idx="931">
                  <c:v>1958.62499999992</c:v>
                </c:pt>
                <c:pt idx="932">
                  <c:v>1958.70833333325</c:v>
                </c:pt>
                <c:pt idx="933">
                  <c:v>1958.79166666659</c:v>
                </c:pt>
                <c:pt idx="934">
                  <c:v>1958.87499999992</c:v>
                </c:pt>
                <c:pt idx="935">
                  <c:v>1958.95833333325</c:v>
                </c:pt>
                <c:pt idx="936">
                  <c:v>1959.04166666659</c:v>
                </c:pt>
                <c:pt idx="937">
                  <c:v>1959.12499999992</c:v>
                </c:pt>
                <c:pt idx="938">
                  <c:v>1959.20833333325</c:v>
                </c:pt>
                <c:pt idx="939">
                  <c:v>1959.29166666659</c:v>
                </c:pt>
                <c:pt idx="940">
                  <c:v>1959.37499999992</c:v>
                </c:pt>
                <c:pt idx="941">
                  <c:v>1959.45833333325</c:v>
                </c:pt>
                <c:pt idx="942">
                  <c:v>1959.54166666659</c:v>
                </c:pt>
                <c:pt idx="943">
                  <c:v>1959.62499999992</c:v>
                </c:pt>
                <c:pt idx="944">
                  <c:v>1959.70833333325</c:v>
                </c:pt>
                <c:pt idx="945">
                  <c:v>1959.79166666659</c:v>
                </c:pt>
                <c:pt idx="946">
                  <c:v>1959.87499999992</c:v>
                </c:pt>
                <c:pt idx="947">
                  <c:v>1959.95833333325</c:v>
                </c:pt>
                <c:pt idx="948">
                  <c:v>1960.04166666659</c:v>
                </c:pt>
                <c:pt idx="949">
                  <c:v>1960.12499999992</c:v>
                </c:pt>
                <c:pt idx="950">
                  <c:v>1960.20833333325</c:v>
                </c:pt>
                <c:pt idx="951">
                  <c:v>1960.29166666659</c:v>
                </c:pt>
                <c:pt idx="952">
                  <c:v>1960.37499999992</c:v>
                </c:pt>
                <c:pt idx="953">
                  <c:v>1960.45833333325</c:v>
                </c:pt>
                <c:pt idx="954">
                  <c:v>1960.54166666659</c:v>
                </c:pt>
                <c:pt idx="955">
                  <c:v>1960.62499999992</c:v>
                </c:pt>
                <c:pt idx="956">
                  <c:v>1960.70833333325</c:v>
                </c:pt>
                <c:pt idx="957">
                  <c:v>1960.79166666659</c:v>
                </c:pt>
                <c:pt idx="958">
                  <c:v>1960.87499999992</c:v>
                </c:pt>
                <c:pt idx="959">
                  <c:v>1960.95833333325</c:v>
                </c:pt>
                <c:pt idx="960">
                  <c:v>1961.04166666658</c:v>
                </c:pt>
                <c:pt idx="961">
                  <c:v>1961.12499999992</c:v>
                </c:pt>
                <c:pt idx="962">
                  <c:v>1961.20833333325</c:v>
                </c:pt>
                <c:pt idx="963">
                  <c:v>1961.29166666658</c:v>
                </c:pt>
                <c:pt idx="964">
                  <c:v>1961.37499999992</c:v>
                </c:pt>
                <c:pt idx="965">
                  <c:v>1961.45833333325</c:v>
                </c:pt>
                <c:pt idx="966">
                  <c:v>1961.54166666658</c:v>
                </c:pt>
                <c:pt idx="967">
                  <c:v>1961.62499999992</c:v>
                </c:pt>
                <c:pt idx="968">
                  <c:v>1961.70833333325</c:v>
                </c:pt>
                <c:pt idx="969">
                  <c:v>1961.79166666658</c:v>
                </c:pt>
                <c:pt idx="970">
                  <c:v>1961.87499999992</c:v>
                </c:pt>
                <c:pt idx="971">
                  <c:v>1961.95833333325</c:v>
                </c:pt>
                <c:pt idx="972">
                  <c:v>1962.04166666658</c:v>
                </c:pt>
                <c:pt idx="973">
                  <c:v>1962.12499999992</c:v>
                </c:pt>
                <c:pt idx="974">
                  <c:v>1962.20833333325</c:v>
                </c:pt>
                <c:pt idx="975">
                  <c:v>1962.29166666658</c:v>
                </c:pt>
                <c:pt idx="976">
                  <c:v>1962.37499999992</c:v>
                </c:pt>
                <c:pt idx="977">
                  <c:v>1962.45833333325</c:v>
                </c:pt>
                <c:pt idx="978">
                  <c:v>1962.54166666658</c:v>
                </c:pt>
                <c:pt idx="979">
                  <c:v>1962.62499999992</c:v>
                </c:pt>
                <c:pt idx="980">
                  <c:v>1962.70833333325</c:v>
                </c:pt>
                <c:pt idx="981">
                  <c:v>1962.79166666658</c:v>
                </c:pt>
                <c:pt idx="982">
                  <c:v>1962.87499999992</c:v>
                </c:pt>
                <c:pt idx="983">
                  <c:v>1962.95833333325</c:v>
                </c:pt>
                <c:pt idx="984">
                  <c:v>1963.04166666658</c:v>
                </c:pt>
                <c:pt idx="985">
                  <c:v>1963.12499999992</c:v>
                </c:pt>
                <c:pt idx="986">
                  <c:v>1963.20833333325</c:v>
                </c:pt>
                <c:pt idx="987">
                  <c:v>1963.29166666658</c:v>
                </c:pt>
                <c:pt idx="988">
                  <c:v>1963.37499999992</c:v>
                </c:pt>
                <c:pt idx="989">
                  <c:v>1963.45833333325</c:v>
                </c:pt>
                <c:pt idx="990">
                  <c:v>1963.54166666658</c:v>
                </c:pt>
                <c:pt idx="991">
                  <c:v>1963.62499999992</c:v>
                </c:pt>
                <c:pt idx="992">
                  <c:v>1963.70833333325</c:v>
                </c:pt>
                <c:pt idx="993">
                  <c:v>1963.79166666658</c:v>
                </c:pt>
                <c:pt idx="994">
                  <c:v>1963.87499999992</c:v>
                </c:pt>
                <c:pt idx="995">
                  <c:v>1963.95833333325</c:v>
                </c:pt>
                <c:pt idx="996">
                  <c:v>1964.04166666658</c:v>
                </c:pt>
                <c:pt idx="997">
                  <c:v>1964.12499999992</c:v>
                </c:pt>
                <c:pt idx="998">
                  <c:v>1964.20833333325</c:v>
                </c:pt>
                <c:pt idx="999">
                  <c:v>1964.29166666658</c:v>
                </c:pt>
                <c:pt idx="1000">
                  <c:v>1964.37499999992</c:v>
                </c:pt>
                <c:pt idx="1001">
                  <c:v>1964.45833333325</c:v>
                </c:pt>
                <c:pt idx="1002">
                  <c:v>1964.54166666658</c:v>
                </c:pt>
                <c:pt idx="1003">
                  <c:v>1964.62499999991</c:v>
                </c:pt>
                <c:pt idx="1004">
                  <c:v>1964.70833333325</c:v>
                </c:pt>
                <c:pt idx="1005">
                  <c:v>1964.79166666658</c:v>
                </c:pt>
                <c:pt idx="1006">
                  <c:v>1964.87499999991</c:v>
                </c:pt>
                <c:pt idx="1007">
                  <c:v>1964.95833333325</c:v>
                </c:pt>
                <c:pt idx="1008">
                  <c:v>1965.04166666658</c:v>
                </c:pt>
                <c:pt idx="1009">
                  <c:v>1965.12499999991</c:v>
                </c:pt>
                <c:pt idx="1010">
                  <c:v>1965.20833333325</c:v>
                </c:pt>
                <c:pt idx="1011">
                  <c:v>1965.29166666658</c:v>
                </c:pt>
                <c:pt idx="1012">
                  <c:v>1965.37499999991</c:v>
                </c:pt>
                <c:pt idx="1013">
                  <c:v>1965.45833333325</c:v>
                </c:pt>
                <c:pt idx="1014">
                  <c:v>1965.54166666658</c:v>
                </c:pt>
                <c:pt idx="1015">
                  <c:v>1965.62499999991</c:v>
                </c:pt>
                <c:pt idx="1016">
                  <c:v>1965.70833333325</c:v>
                </c:pt>
                <c:pt idx="1017">
                  <c:v>1965.79166666658</c:v>
                </c:pt>
                <c:pt idx="1018">
                  <c:v>1965.87499999991</c:v>
                </c:pt>
                <c:pt idx="1019">
                  <c:v>1965.95833333325</c:v>
                </c:pt>
                <c:pt idx="1020">
                  <c:v>1966.04166666658</c:v>
                </c:pt>
                <c:pt idx="1021">
                  <c:v>1966.12499999991</c:v>
                </c:pt>
                <c:pt idx="1022">
                  <c:v>1966.20833333325</c:v>
                </c:pt>
                <c:pt idx="1023">
                  <c:v>1966.29166666658</c:v>
                </c:pt>
                <c:pt idx="1024">
                  <c:v>1966.37499999991</c:v>
                </c:pt>
                <c:pt idx="1025">
                  <c:v>1966.45833333325</c:v>
                </c:pt>
                <c:pt idx="1026">
                  <c:v>1966.54166666658</c:v>
                </c:pt>
                <c:pt idx="1027">
                  <c:v>1966.62499999991</c:v>
                </c:pt>
                <c:pt idx="1028">
                  <c:v>1966.70833333325</c:v>
                </c:pt>
                <c:pt idx="1029">
                  <c:v>1966.79166666658</c:v>
                </c:pt>
                <c:pt idx="1030">
                  <c:v>1966.87499999991</c:v>
                </c:pt>
                <c:pt idx="1031">
                  <c:v>1966.95833333325</c:v>
                </c:pt>
                <c:pt idx="1032">
                  <c:v>1967.04166666658</c:v>
                </c:pt>
                <c:pt idx="1033">
                  <c:v>1967.12499999991</c:v>
                </c:pt>
                <c:pt idx="1034">
                  <c:v>1967.20833333325</c:v>
                </c:pt>
                <c:pt idx="1035">
                  <c:v>1967.29166666658</c:v>
                </c:pt>
                <c:pt idx="1036">
                  <c:v>1967.37499999991</c:v>
                </c:pt>
                <c:pt idx="1037">
                  <c:v>1967.45833333325</c:v>
                </c:pt>
                <c:pt idx="1038">
                  <c:v>1967.54166666658</c:v>
                </c:pt>
                <c:pt idx="1039">
                  <c:v>1967.62499999991</c:v>
                </c:pt>
                <c:pt idx="1040">
                  <c:v>1967.70833333325</c:v>
                </c:pt>
                <c:pt idx="1041">
                  <c:v>1967.79166666658</c:v>
                </c:pt>
                <c:pt idx="1042">
                  <c:v>1967.87499999991</c:v>
                </c:pt>
                <c:pt idx="1043">
                  <c:v>1967.95833333325</c:v>
                </c:pt>
                <c:pt idx="1044">
                  <c:v>1968.04166666658</c:v>
                </c:pt>
                <c:pt idx="1045">
                  <c:v>1968.12499999991</c:v>
                </c:pt>
                <c:pt idx="1046">
                  <c:v>1968.20833333325</c:v>
                </c:pt>
                <c:pt idx="1047">
                  <c:v>1968.29166666658</c:v>
                </c:pt>
                <c:pt idx="1048">
                  <c:v>1968.37499999991</c:v>
                </c:pt>
                <c:pt idx="1049">
                  <c:v>1968.45833333324</c:v>
                </c:pt>
                <c:pt idx="1050">
                  <c:v>1968.54166666658</c:v>
                </c:pt>
                <c:pt idx="1051">
                  <c:v>1968.62499999991</c:v>
                </c:pt>
                <c:pt idx="1052">
                  <c:v>1968.70833333324</c:v>
                </c:pt>
                <c:pt idx="1053">
                  <c:v>1968.79166666658</c:v>
                </c:pt>
                <c:pt idx="1054">
                  <c:v>1968.87499999991</c:v>
                </c:pt>
                <c:pt idx="1055">
                  <c:v>1968.95833333324</c:v>
                </c:pt>
                <c:pt idx="1056">
                  <c:v>1969.04166666658</c:v>
                </c:pt>
                <c:pt idx="1057">
                  <c:v>1969.12499999991</c:v>
                </c:pt>
                <c:pt idx="1058">
                  <c:v>1969.20833333324</c:v>
                </c:pt>
                <c:pt idx="1059">
                  <c:v>1969.29166666658</c:v>
                </c:pt>
                <c:pt idx="1060">
                  <c:v>1969.37499999991</c:v>
                </c:pt>
                <c:pt idx="1061">
                  <c:v>1969.45833333324</c:v>
                </c:pt>
                <c:pt idx="1062">
                  <c:v>1969.54166666658</c:v>
                </c:pt>
                <c:pt idx="1063">
                  <c:v>1969.62499999991</c:v>
                </c:pt>
                <c:pt idx="1064">
                  <c:v>1969.70833333324</c:v>
                </c:pt>
                <c:pt idx="1065">
                  <c:v>1969.79166666658</c:v>
                </c:pt>
                <c:pt idx="1066">
                  <c:v>1969.87499999991</c:v>
                </c:pt>
                <c:pt idx="1067">
                  <c:v>1969.95833333324</c:v>
                </c:pt>
                <c:pt idx="1068">
                  <c:v>1970.04166666658</c:v>
                </c:pt>
                <c:pt idx="1069">
                  <c:v>1970.12499999991</c:v>
                </c:pt>
                <c:pt idx="1070">
                  <c:v>1970.20833333324</c:v>
                </c:pt>
                <c:pt idx="1071">
                  <c:v>1970.29166666658</c:v>
                </c:pt>
                <c:pt idx="1072">
                  <c:v>1970.37499999991</c:v>
                </c:pt>
                <c:pt idx="1073">
                  <c:v>1970.45833333324</c:v>
                </c:pt>
                <c:pt idx="1074">
                  <c:v>1970.54166666658</c:v>
                </c:pt>
                <c:pt idx="1075">
                  <c:v>1970.62499999991</c:v>
                </c:pt>
                <c:pt idx="1076">
                  <c:v>1970.70833333324</c:v>
                </c:pt>
                <c:pt idx="1077">
                  <c:v>1970.79166666658</c:v>
                </c:pt>
                <c:pt idx="1078">
                  <c:v>1970.87499999991</c:v>
                </c:pt>
                <c:pt idx="1079">
                  <c:v>1970.95833333324</c:v>
                </c:pt>
                <c:pt idx="1080">
                  <c:v>1971.04166666658</c:v>
                </c:pt>
                <c:pt idx="1081">
                  <c:v>1971.12499999991</c:v>
                </c:pt>
                <c:pt idx="1082">
                  <c:v>1971.20833333324</c:v>
                </c:pt>
                <c:pt idx="1083">
                  <c:v>1971.29166666658</c:v>
                </c:pt>
                <c:pt idx="1084">
                  <c:v>1971.37499999991</c:v>
                </c:pt>
                <c:pt idx="1085">
                  <c:v>1971.45833333324</c:v>
                </c:pt>
                <c:pt idx="1086">
                  <c:v>1971.54166666658</c:v>
                </c:pt>
                <c:pt idx="1087">
                  <c:v>1971.62499999991</c:v>
                </c:pt>
                <c:pt idx="1088">
                  <c:v>1971.70833333324</c:v>
                </c:pt>
                <c:pt idx="1089">
                  <c:v>1971.79166666658</c:v>
                </c:pt>
                <c:pt idx="1090">
                  <c:v>1971.87499999991</c:v>
                </c:pt>
                <c:pt idx="1091">
                  <c:v>1971.95833333324</c:v>
                </c:pt>
                <c:pt idx="1092">
                  <c:v>1972.04166666657</c:v>
                </c:pt>
                <c:pt idx="1093">
                  <c:v>1972.12499999991</c:v>
                </c:pt>
                <c:pt idx="1094">
                  <c:v>1972.20833333324</c:v>
                </c:pt>
                <c:pt idx="1095">
                  <c:v>1972.29166666657</c:v>
                </c:pt>
                <c:pt idx="1096">
                  <c:v>1972.37499999991</c:v>
                </c:pt>
                <c:pt idx="1097">
                  <c:v>1972.45833333324</c:v>
                </c:pt>
                <c:pt idx="1098">
                  <c:v>1972.54166666657</c:v>
                </c:pt>
                <c:pt idx="1099">
                  <c:v>1972.62499999991</c:v>
                </c:pt>
                <c:pt idx="1100">
                  <c:v>1972.70833333324</c:v>
                </c:pt>
                <c:pt idx="1101">
                  <c:v>1972.79166666657</c:v>
                </c:pt>
                <c:pt idx="1102">
                  <c:v>1972.87499999991</c:v>
                </c:pt>
                <c:pt idx="1103">
                  <c:v>1972.95833333324</c:v>
                </c:pt>
                <c:pt idx="1104">
                  <c:v>1973.04166666657</c:v>
                </c:pt>
                <c:pt idx="1105">
                  <c:v>1973.12499999991</c:v>
                </c:pt>
                <c:pt idx="1106">
                  <c:v>1973.20833333324</c:v>
                </c:pt>
                <c:pt idx="1107">
                  <c:v>1973.29166666657</c:v>
                </c:pt>
                <c:pt idx="1108">
                  <c:v>1973.37499999991</c:v>
                </c:pt>
                <c:pt idx="1109">
                  <c:v>1973.45833333324</c:v>
                </c:pt>
                <c:pt idx="1110">
                  <c:v>1973.54166666657</c:v>
                </c:pt>
                <c:pt idx="1111">
                  <c:v>1973.62499999991</c:v>
                </c:pt>
                <c:pt idx="1112">
                  <c:v>1973.70833333324</c:v>
                </c:pt>
                <c:pt idx="1113">
                  <c:v>1973.79166666657</c:v>
                </c:pt>
                <c:pt idx="1114">
                  <c:v>1973.87499999991</c:v>
                </c:pt>
                <c:pt idx="1115">
                  <c:v>1973.95833333324</c:v>
                </c:pt>
                <c:pt idx="1116">
                  <c:v>1974.04166666657</c:v>
                </c:pt>
                <c:pt idx="1117">
                  <c:v>1974.12499999991</c:v>
                </c:pt>
                <c:pt idx="1118">
                  <c:v>1974.20833333324</c:v>
                </c:pt>
                <c:pt idx="1119">
                  <c:v>1974.29166666657</c:v>
                </c:pt>
                <c:pt idx="1120">
                  <c:v>1974.37499999991</c:v>
                </c:pt>
                <c:pt idx="1121">
                  <c:v>1974.45833333324</c:v>
                </c:pt>
                <c:pt idx="1122">
                  <c:v>1974.54166666657</c:v>
                </c:pt>
                <c:pt idx="1123">
                  <c:v>1974.62499999991</c:v>
                </c:pt>
                <c:pt idx="1124">
                  <c:v>1974.70833333324</c:v>
                </c:pt>
                <c:pt idx="1125">
                  <c:v>1974.79166666657</c:v>
                </c:pt>
                <c:pt idx="1126">
                  <c:v>1974.87499999991</c:v>
                </c:pt>
                <c:pt idx="1127">
                  <c:v>1974.95833333324</c:v>
                </c:pt>
                <c:pt idx="1128">
                  <c:v>1975.04166666657</c:v>
                </c:pt>
                <c:pt idx="1129">
                  <c:v>1975.12499999991</c:v>
                </c:pt>
                <c:pt idx="1130">
                  <c:v>1975.20833333324</c:v>
                </c:pt>
                <c:pt idx="1131">
                  <c:v>1975.29166666657</c:v>
                </c:pt>
                <c:pt idx="1132">
                  <c:v>1975.37499999991</c:v>
                </c:pt>
                <c:pt idx="1133">
                  <c:v>1975.45833333324</c:v>
                </c:pt>
                <c:pt idx="1134">
                  <c:v>1975.54166666657</c:v>
                </c:pt>
                <c:pt idx="1135">
                  <c:v>1975.6249999999</c:v>
                </c:pt>
                <c:pt idx="1136">
                  <c:v>1975.70833333324</c:v>
                </c:pt>
                <c:pt idx="1137">
                  <c:v>1975.79166666657</c:v>
                </c:pt>
                <c:pt idx="1138">
                  <c:v>1975.8749999999</c:v>
                </c:pt>
                <c:pt idx="1139">
                  <c:v>1975.95833333324</c:v>
                </c:pt>
                <c:pt idx="1140">
                  <c:v>1976.04166666657</c:v>
                </c:pt>
                <c:pt idx="1141">
                  <c:v>1976.1249999999</c:v>
                </c:pt>
                <c:pt idx="1142">
                  <c:v>1976.20833333324</c:v>
                </c:pt>
                <c:pt idx="1143">
                  <c:v>1976.29166666657</c:v>
                </c:pt>
                <c:pt idx="1144">
                  <c:v>1976.3749999999</c:v>
                </c:pt>
                <c:pt idx="1145">
                  <c:v>1976.45833333324</c:v>
                </c:pt>
                <c:pt idx="1146">
                  <c:v>1976.54166666657</c:v>
                </c:pt>
                <c:pt idx="1147">
                  <c:v>1976.6249999999</c:v>
                </c:pt>
                <c:pt idx="1148">
                  <c:v>1976.70833333324</c:v>
                </c:pt>
                <c:pt idx="1149">
                  <c:v>1976.79166666657</c:v>
                </c:pt>
                <c:pt idx="1150">
                  <c:v>1976.8749999999</c:v>
                </c:pt>
                <c:pt idx="1151">
                  <c:v>1976.95833333324</c:v>
                </c:pt>
                <c:pt idx="1152">
                  <c:v>1977.04166666657</c:v>
                </c:pt>
                <c:pt idx="1153">
                  <c:v>1977.1249999999</c:v>
                </c:pt>
                <c:pt idx="1154">
                  <c:v>1977.20833333324</c:v>
                </c:pt>
                <c:pt idx="1155">
                  <c:v>1977.29166666657</c:v>
                </c:pt>
                <c:pt idx="1156">
                  <c:v>1977.3749999999</c:v>
                </c:pt>
                <c:pt idx="1157">
                  <c:v>1977.45833333324</c:v>
                </c:pt>
                <c:pt idx="1158">
                  <c:v>1977.54166666657</c:v>
                </c:pt>
                <c:pt idx="1159">
                  <c:v>1977.6249999999</c:v>
                </c:pt>
                <c:pt idx="1160">
                  <c:v>1977.70833333324</c:v>
                </c:pt>
                <c:pt idx="1161">
                  <c:v>1977.79166666657</c:v>
                </c:pt>
                <c:pt idx="1162">
                  <c:v>1977.8749999999</c:v>
                </c:pt>
                <c:pt idx="1163">
                  <c:v>1977.95833333324</c:v>
                </c:pt>
                <c:pt idx="1164">
                  <c:v>1978.04166666657</c:v>
                </c:pt>
                <c:pt idx="1165">
                  <c:v>1978.1249999999</c:v>
                </c:pt>
                <c:pt idx="1166">
                  <c:v>1978.20833333324</c:v>
                </c:pt>
                <c:pt idx="1167">
                  <c:v>1978.29166666657</c:v>
                </c:pt>
                <c:pt idx="1168">
                  <c:v>1978.3749999999</c:v>
                </c:pt>
                <c:pt idx="1169">
                  <c:v>1978.45833333324</c:v>
                </c:pt>
                <c:pt idx="1170">
                  <c:v>1978.54166666657</c:v>
                </c:pt>
                <c:pt idx="1171">
                  <c:v>1978.6249999999</c:v>
                </c:pt>
                <c:pt idx="1172">
                  <c:v>1978.70833333324</c:v>
                </c:pt>
                <c:pt idx="1173">
                  <c:v>1978.79166666657</c:v>
                </c:pt>
                <c:pt idx="1174">
                  <c:v>1978.8749999999</c:v>
                </c:pt>
                <c:pt idx="1175">
                  <c:v>1978.95833333324</c:v>
                </c:pt>
                <c:pt idx="1176">
                  <c:v>1979.04166666657</c:v>
                </c:pt>
                <c:pt idx="1177">
                  <c:v>1979.1249999999</c:v>
                </c:pt>
                <c:pt idx="1178">
                  <c:v>1979.20833333324</c:v>
                </c:pt>
                <c:pt idx="1179">
                  <c:v>1979.29166666657</c:v>
                </c:pt>
                <c:pt idx="1180">
                  <c:v>1979.3749999999</c:v>
                </c:pt>
                <c:pt idx="1181">
                  <c:v>1979.45833333323</c:v>
                </c:pt>
                <c:pt idx="1182">
                  <c:v>1979.54166666657</c:v>
                </c:pt>
                <c:pt idx="1183">
                  <c:v>1979.6249999999</c:v>
                </c:pt>
                <c:pt idx="1184">
                  <c:v>1979.70833333323</c:v>
                </c:pt>
                <c:pt idx="1185">
                  <c:v>1979.79166666657</c:v>
                </c:pt>
                <c:pt idx="1186">
                  <c:v>1979.8749999999</c:v>
                </c:pt>
                <c:pt idx="1187">
                  <c:v>1979.95833333323</c:v>
                </c:pt>
                <c:pt idx="1188">
                  <c:v>1980.04166666657</c:v>
                </c:pt>
                <c:pt idx="1189">
                  <c:v>1980.1249999999</c:v>
                </c:pt>
                <c:pt idx="1190">
                  <c:v>1980.20833333323</c:v>
                </c:pt>
                <c:pt idx="1191">
                  <c:v>1980.29166666657</c:v>
                </c:pt>
                <c:pt idx="1192">
                  <c:v>1980.3749999999</c:v>
                </c:pt>
                <c:pt idx="1193">
                  <c:v>1980.45833333323</c:v>
                </c:pt>
                <c:pt idx="1194">
                  <c:v>1980.54166666657</c:v>
                </c:pt>
                <c:pt idx="1195">
                  <c:v>1980.6249999999</c:v>
                </c:pt>
                <c:pt idx="1196">
                  <c:v>1980.70833333323</c:v>
                </c:pt>
                <c:pt idx="1197">
                  <c:v>1980.79166666657</c:v>
                </c:pt>
                <c:pt idx="1198">
                  <c:v>1980.8749999999</c:v>
                </c:pt>
                <c:pt idx="1199">
                  <c:v>1980.95833333323</c:v>
                </c:pt>
                <c:pt idx="1200">
                  <c:v>1981.04166666657</c:v>
                </c:pt>
                <c:pt idx="1201">
                  <c:v>1981.1249999999</c:v>
                </c:pt>
                <c:pt idx="1202">
                  <c:v>1981.20833333323</c:v>
                </c:pt>
                <c:pt idx="1203">
                  <c:v>1981.29166666657</c:v>
                </c:pt>
                <c:pt idx="1204">
                  <c:v>1981.3749999999</c:v>
                </c:pt>
                <c:pt idx="1205">
                  <c:v>1981.45833333323</c:v>
                </c:pt>
                <c:pt idx="1206">
                  <c:v>1981.54166666657</c:v>
                </c:pt>
                <c:pt idx="1207">
                  <c:v>1981.6249999999</c:v>
                </c:pt>
                <c:pt idx="1208">
                  <c:v>1981.70833333323</c:v>
                </c:pt>
                <c:pt idx="1209">
                  <c:v>1981.79166666657</c:v>
                </c:pt>
                <c:pt idx="1210">
                  <c:v>1981.8749999999</c:v>
                </c:pt>
                <c:pt idx="1211">
                  <c:v>1981.95833333323</c:v>
                </c:pt>
                <c:pt idx="1212">
                  <c:v>1982.04166666657</c:v>
                </c:pt>
                <c:pt idx="1213">
                  <c:v>1982.1249999999</c:v>
                </c:pt>
                <c:pt idx="1214">
                  <c:v>1982.20833333323</c:v>
                </c:pt>
                <c:pt idx="1215">
                  <c:v>1982.29166666657</c:v>
                </c:pt>
                <c:pt idx="1216">
                  <c:v>1982.3749999999</c:v>
                </c:pt>
                <c:pt idx="1217">
                  <c:v>1982.45833333323</c:v>
                </c:pt>
                <c:pt idx="1218">
                  <c:v>1982.54166666657</c:v>
                </c:pt>
                <c:pt idx="1219">
                  <c:v>1982.6249999999</c:v>
                </c:pt>
                <c:pt idx="1220">
                  <c:v>1982.70833333323</c:v>
                </c:pt>
                <c:pt idx="1221">
                  <c:v>1982.79166666657</c:v>
                </c:pt>
                <c:pt idx="1222">
                  <c:v>1982.8749999999</c:v>
                </c:pt>
                <c:pt idx="1223">
                  <c:v>1982.95833333323</c:v>
                </c:pt>
                <c:pt idx="1224">
                  <c:v>1983.04166666656</c:v>
                </c:pt>
                <c:pt idx="1225">
                  <c:v>1983.1249999999</c:v>
                </c:pt>
                <c:pt idx="1226">
                  <c:v>1983.20833333323</c:v>
                </c:pt>
                <c:pt idx="1227">
                  <c:v>1983.29166666656</c:v>
                </c:pt>
                <c:pt idx="1228">
                  <c:v>1983.3749999999</c:v>
                </c:pt>
                <c:pt idx="1229">
                  <c:v>1983.45833333323</c:v>
                </c:pt>
                <c:pt idx="1230">
                  <c:v>1983.54166666656</c:v>
                </c:pt>
                <c:pt idx="1231">
                  <c:v>1983.6249999999</c:v>
                </c:pt>
                <c:pt idx="1232">
                  <c:v>1983.70833333323</c:v>
                </c:pt>
                <c:pt idx="1233">
                  <c:v>1983.79166666656</c:v>
                </c:pt>
                <c:pt idx="1234">
                  <c:v>1983.8749999999</c:v>
                </c:pt>
                <c:pt idx="1235">
                  <c:v>1983.95833333323</c:v>
                </c:pt>
                <c:pt idx="1236">
                  <c:v>1984.04166666656</c:v>
                </c:pt>
                <c:pt idx="1237">
                  <c:v>1984.1249999999</c:v>
                </c:pt>
                <c:pt idx="1238">
                  <c:v>1984.20833333323</c:v>
                </c:pt>
                <c:pt idx="1239">
                  <c:v>1984.29166666656</c:v>
                </c:pt>
                <c:pt idx="1240">
                  <c:v>1984.3749999999</c:v>
                </c:pt>
                <c:pt idx="1241">
                  <c:v>1984.45833333323</c:v>
                </c:pt>
                <c:pt idx="1242">
                  <c:v>1984.54166666656</c:v>
                </c:pt>
                <c:pt idx="1243">
                  <c:v>1984.6249999999</c:v>
                </c:pt>
                <c:pt idx="1244">
                  <c:v>1984.70833333323</c:v>
                </c:pt>
                <c:pt idx="1245">
                  <c:v>1984.79166666656</c:v>
                </c:pt>
                <c:pt idx="1246">
                  <c:v>1984.8749999999</c:v>
                </c:pt>
                <c:pt idx="1247">
                  <c:v>1984.95833333323</c:v>
                </c:pt>
                <c:pt idx="1248">
                  <c:v>1985.04166666656</c:v>
                </c:pt>
                <c:pt idx="1249">
                  <c:v>1985.1249999999</c:v>
                </c:pt>
                <c:pt idx="1250">
                  <c:v>1985.20833333323</c:v>
                </c:pt>
                <c:pt idx="1251">
                  <c:v>1985.29166666656</c:v>
                </c:pt>
                <c:pt idx="1252">
                  <c:v>1985.3749999999</c:v>
                </c:pt>
                <c:pt idx="1253">
                  <c:v>1985.45833333323</c:v>
                </c:pt>
                <c:pt idx="1254">
                  <c:v>1985.54166666656</c:v>
                </c:pt>
                <c:pt idx="1255">
                  <c:v>1985.6249999999</c:v>
                </c:pt>
                <c:pt idx="1256">
                  <c:v>1985.70833333323</c:v>
                </c:pt>
                <c:pt idx="1257">
                  <c:v>1985.79166666656</c:v>
                </c:pt>
                <c:pt idx="1258">
                  <c:v>1985.8749999999</c:v>
                </c:pt>
                <c:pt idx="1259">
                  <c:v>1985.95833333323</c:v>
                </c:pt>
                <c:pt idx="1260">
                  <c:v>1986.04166666656</c:v>
                </c:pt>
                <c:pt idx="1261">
                  <c:v>1986.1249999999</c:v>
                </c:pt>
                <c:pt idx="1262">
                  <c:v>1986.20833333323</c:v>
                </c:pt>
                <c:pt idx="1263">
                  <c:v>1986.29166666656</c:v>
                </c:pt>
                <c:pt idx="1264">
                  <c:v>1986.3749999999</c:v>
                </c:pt>
                <c:pt idx="1265">
                  <c:v>1986.45833333323</c:v>
                </c:pt>
                <c:pt idx="1266">
                  <c:v>1986.54166666656</c:v>
                </c:pt>
                <c:pt idx="1267">
                  <c:v>1986.62499999989</c:v>
                </c:pt>
                <c:pt idx="1268">
                  <c:v>1986.70833333323</c:v>
                </c:pt>
                <c:pt idx="1269">
                  <c:v>1986.79166666656</c:v>
                </c:pt>
                <c:pt idx="1270">
                  <c:v>1986.87499999989</c:v>
                </c:pt>
                <c:pt idx="1271">
                  <c:v>1986.95833333323</c:v>
                </c:pt>
                <c:pt idx="1272">
                  <c:v>1987.04166666656</c:v>
                </c:pt>
                <c:pt idx="1273">
                  <c:v>1987.12499999989</c:v>
                </c:pt>
                <c:pt idx="1274">
                  <c:v>1987.20833333323</c:v>
                </c:pt>
                <c:pt idx="1275">
                  <c:v>1987.29166666656</c:v>
                </c:pt>
                <c:pt idx="1276">
                  <c:v>1987.37499999989</c:v>
                </c:pt>
                <c:pt idx="1277">
                  <c:v>1987.45833333323</c:v>
                </c:pt>
                <c:pt idx="1278">
                  <c:v>1987.54166666656</c:v>
                </c:pt>
                <c:pt idx="1279">
                  <c:v>1987.62499999989</c:v>
                </c:pt>
                <c:pt idx="1280">
                  <c:v>1987.70833333323</c:v>
                </c:pt>
                <c:pt idx="1281">
                  <c:v>1987.79166666656</c:v>
                </c:pt>
                <c:pt idx="1282">
                  <c:v>1987.87499999989</c:v>
                </c:pt>
                <c:pt idx="1283">
                  <c:v>1987.95833333323</c:v>
                </c:pt>
                <c:pt idx="1284">
                  <c:v>1988.04166666656</c:v>
                </c:pt>
                <c:pt idx="1285">
                  <c:v>1988.12499999989</c:v>
                </c:pt>
                <c:pt idx="1286">
                  <c:v>1988.20833333323</c:v>
                </c:pt>
                <c:pt idx="1287">
                  <c:v>1988.29166666656</c:v>
                </c:pt>
                <c:pt idx="1288">
                  <c:v>1988.37499999989</c:v>
                </c:pt>
                <c:pt idx="1289">
                  <c:v>1988.45833333323</c:v>
                </c:pt>
                <c:pt idx="1290">
                  <c:v>1988.54166666656</c:v>
                </c:pt>
                <c:pt idx="1291">
                  <c:v>1988.62499999989</c:v>
                </c:pt>
                <c:pt idx="1292">
                  <c:v>1988.70833333323</c:v>
                </c:pt>
                <c:pt idx="1293">
                  <c:v>1988.79166666656</c:v>
                </c:pt>
                <c:pt idx="1294">
                  <c:v>1988.87499999989</c:v>
                </c:pt>
                <c:pt idx="1295">
                  <c:v>1988.95833333323</c:v>
                </c:pt>
                <c:pt idx="1296">
                  <c:v>1989.04166666656</c:v>
                </c:pt>
                <c:pt idx="1297">
                  <c:v>1989.12499999989</c:v>
                </c:pt>
                <c:pt idx="1298">
                  <c:v>1989.20833333323</c:v>
                </c:pt>
                <c:pt idx="1299">
                  <c:v>1989.29166666656</c:v>
                </c:pt>
                <c:pt idx="1300">
                  <c:v>1989.37499999989</c:v>
                </c:pt>
                <c:pt idx="1301">
                  <c:v>1989.45833333323</c:v>
                </c:pt>
                <c:pt idx="1302">
                  <c:v>1989.54166666656</c:v>
                </c:pt>
                <c:pt idx="1303">
                  <c:v>1989.62499999989</c:v>
                </c:pt>
                <c:pt idx="1304">
                  <c:v>1989.70833333323</c:v>
                </c:pt>
                <c:pt idx="1305">
                  <c:v>1989.79166666656</c:v>
                </c:pt>
                <c:pt idx="1306">
                  <c:v>1989.87499999989</c:v>
                </c:pt>
                <c:pt idx="1307">
                  <c:v>1989.95833333323</c:v>
                </c:pt>
                <c:pt idx="1308">
                  <c:v>1990.04166666656</c:v>
                </c:pt>
                <c:pt idx="1309">
                  <c:v>1990.12499999989</c:v>
                </c:pt>
                <c:pt idx="1310">
                  <c:v>1990.20833333323</c:v>
                </c:pt>
                <c:pt idx="1311">
                  <c:v>1990.29166666656</c:v>
                </c:pt>
                <c:pt idx="1312">
                  <c:v>1990.37499999989</c:v>
                </c:pt>
                <c:pt idx="1313">
                  <c:v>1990.45833333322</c:v>
                </c:pt>
                <c:pt idx="1314">
                  <c:v>1990.54166666656</c:v>
                </c:pt>
                <c:pt idx="1315">
                  <c:v>1990.62499999989</c:v>
                </c:pt>
                <c:pt idx="1316">
                  <c:v>1990.70833333322</c:v>
                </c:pt>
                <c:pt idx="1317">
                  <c:v>1990.79166666656</c:v>
                </c:pt>
                <c:pt idx="1318">
                  <c:v>1990.87499999989</c:v>
                </c:pt>
                <c:pt idx="1319">
                  <c:v>1990.95833333322</c:v>
                </c:pt>
                <c:pt idx="1320">
                  <c:v>1991.04166666656</c:v>
                </c:pt>
                <c:pt idx="1321">
                  <c:v>1991.12499999989</c:v>
                </c:pt>
                <c:pt idx="1322">
                  <c:v>1991.20833333322</c:v>
                </c:pt>
                <c:pt idx="1323">
                  <c:v>1991.29166666656</c:v>
                </c:pt>
                <c:pt idx="1324">
                  <c:v>1991.37499999989</c:v>
                </c:pt>
                <c:pt idx="1325">
                  <c:v>1991.45833333322</c:v>
                </c:pt>
                <c:pt idx="1326">
                  <c:v>1991.54166666656</c:v>
                </c:pt>
                <c:pt idx="1327">
                  <c:v>1991.62499999989</c:v>
                </c:pt>
                <c:pt idx="1328">
                  <c:v>1991.70833333322</c:v>
                </c:pt>
                <c:pt idx="1329">
                  <c:v>1991.79166666656</c:v>
                </c:pt>
                <c:pt idx="1330">
                  <c:v>1991.87499999989</c:v>
                </c:pt>
                <c:pt idx="1331">
                  <c:v>1991.95833333322</c:v>
                </c:pt>
                <c:pt idx="1332">
                  <c:v>1992.04166666656</c:v>
                </c:pt>
                <c:pt idx="1333">
                  <c:v>1992.12499999989</c:v>
                </c:pt>
                <c:pt idx="1334">
                  <c:v>1992.20833333322</c:v>
                </c:pt>
                <c:pt idx="1335">
                  <c:v>1992.29166666656</c:v>
                </c:pt>
                <c:pt idx="1336">
                  <c:v>1992.37499999989</c:v>
                </c:pt>
                <c:pt idx="1337">
                  <c:v>1992.45833333322</c:v>
                </c:pt>
                <c:pt idx="1338">
                  <c:v>1992.54166666656</c:v>
                </c:pt>
                <c:pt idx="1339">
                  <c:v>1992.62499999989</c:v>
                </c:pt>
                <c:pt idx="1340">
                  <c:v>1992.70833333322</c:v>
                </c:pt>
                <c:pt idx="1341">
                  <c:v>1992.79166666656</c:v>
                </c:pt>
                <c:pt idx="1342">
                  <c:v>1992.87499999989</c:v>
                </c:pt>
                <c:pt idx="1343">
                  <c:v>1992.95833333322</c:v>
                </c:pt>
                <c:pt idx="1344">
                  <c:v>1993.04166666656</c:v>
                </c:pt>
                <c:pt idx="1345">
                  <c:v>1993.12499999989</c:v>
                </c:pt>
                <c:pt idx="1346">
                  <c:v>1993.20833333322</c:v>
                </c:pt>
                <c:pt idx="1347">
                  <c:v>1993.29166666656</c:v>
                </c:pt>
                <c:pt idx="1348">
                  <c:v>1993.37499999989</c:v>
                </c:pt>
                <c:pt idx="1349">
                  <c:v>1993.45833333322</c:v>
                </c:pt>
                <c:pt idx="1350">
                  <c:v>1993.54166666656</c:v>
                </c:pt>
                <c:pt idx="1351">
                  <c:v>1993.62499999989</c:v>
                </c:pt>
                <c:pt idx="1352">
                  <c:v>1993.70833333322</c:v>
                </c:pt>
                <c:pt idx="1353">
                  <c:v>1993.79166666656</c:v>
                </c:pt>
                <c:pt idx="1354">
                  <c:v>1993.87499999989</c:v>
                </c:pt>
                <c:pt idx="1355">
                  <c:v>1993.95833333322</c:v>
                </c:pt>
                <c:pt idx="1356">
                  <c:v>1994.04166666655</c:v>
                </c:pt>
                <c:pt idx="1357">
                  <c:v>1994.12499999989</c:v>
                </c:pt>
                <c:pt idx="1358">
                  <c:v>1994.20833333322</c:v>
                </c:pt>
                <c:pt idx="1359">
                  <c:v>1994.29166666655</c:v>
                </c:pt>
                <c:pt idx="1360">
                  <c:v>1994.37499999989</c:v>
                </c:pt>
                <c:pt idx="1361">
                  <c:v>1994.45833333322</c:v>
                </c:pt>
                <c:pt idx="1362">
                  <c:v>1994.54166666655</c:v>
                </c:pt>
                <c:pt idx="1363">
                  <c:v>1994.62499999989</c:v>
                </c:pt>
                <c:pt idx="1364">
                  <c:v>1994.70833333322</c:v>
                </c:pt>
                <c:pt idx="1365">
                  <c:v>1994.79166666655</c:v>
                </c:pt>
                <c:pt idx="1366">
                  <c:v>1994.87499999989</c:v>
                </c:pt>
                <c:pt idx="1367">
                  <c:v>1994.95833333322</c:v>
                </c:pt>
                <c:pt idx="1368">
                  <c:v>1995.04166666655</c:v>
                </c:pt>
                <c:pt idx="1369">
                  <c:v>1995.12499999989</c:v>
                </c:pt>
                <c:pt idx="1370">
                  <c:v>1995.20833333322</c:v>
                </c:pt>
                <c:pt idx="1371">
                  <c:v>1995.29166666655</c:v>
                </c:pt>
                <c:pt idx="1372">
                  <c:v>1995.37499999989</c:v>
                </c:pt>
                <c:pt idx="1373">
                  <c:v>1995.45833333322</c:v>
                </c:pt>
                <c:pt idx="1374">
                  <c:v>1995.54166666655</c:v>
                </c:pt>
                <c:pt idx="1375">
                  <c:v>1995.62499999989</c:v>
                </c:pt>
                <c:pt idx="1376">
                  <c:v>1995.70833333322</c:v>
                </c:pt>
                <c:pt idx="1377">
                  <c:v>1995.79166666655</c:v>
                </c:pt>
                <c:pt idx="1378">
                  <c:v>1995.87499999989</c:v>
                </c:pt>
                <c:pt idx="1379">
                  <c:v>1995.95833333322</c:v>
                </c:pt>
                <c:pt idx="1380">
                  <c:v>1996.04166666655</c:v>
                </c:pt>
                <c:pt idx="1381">
                  <c:v>1996.12499999989</c:v>
                </c:pt>
                <c:pt idx="1382">
                  <c:v>1996.20833333322</c:v>
                </c:pt>
                <c:pt idx="1383">
                  <c:v>1996.29166666655</c:v>
                </c:pt>
                <c:pt idx="1384">
                  <c:v>1996.37499999989</c:v>
                </c:pt>
                <c:pt idx="1385">
                  <c:v>1996.45833333322</c:v>
                </c:pt>
                <c:pt idx="1386">
                  <c:v>1996.54166666655</c:v>
                </c:pt>
                <c:pt idx="1387">
                  <c:v>1996.62499999989</c:v>
                </c:pt>
                <c:pt idx="1388">
                  <c:v>1996.70833333322</c:v>
                </c:pt>
                <c:pt idx="1389">
                  <c:v>1996.79166666655</c:v>
                </c:pt>
                <c:pt idx="1390">
                  <c:v>1996.87499999989</c:v>
                </c:pt>
                <c:pt idx="1391">
                  <c:v>1996.95833333322</c:v>
                </c:pt>
                <c:pt idx="1392">
                  <c:v>1997.04166666655</c:v>
                </c:pt>
                <c:pt idx="1393">
                  <c:v>1997.12499999989</c:v>
                </c:pt>
                <c:pt idx="1394">
                  <c:v>1997.20833333322</c:v>
                </c:pt>
                <c:pt idx="1395">
                  <c:v>1997.29166666655</c:v>
                </c:pt>
                <c:pt idx="1396">
                  <c:v>1997.37499999989</c:v>
                </c:pt>
                <c:pt idx="1397">
                  <c:v>1997.45833333322</c:v>
                </c:pt>
                <c:pt idx="1398">
                  <c:v>1997.54166666655</c:v>
                </c:pt>
                <c:pt idx="1399">
                  <c:v>1997.62499999988</c:v>
                </c:pt>
                <c:pt idx="1400">
                  <c:v>1997.70833333322</c:v>
                </c:pt>
                <c:pt idx="1401">
                  <c:v>1997.79166666655</c:v>
                </c:pt>
                <c:pt idx="1402">
                  <c:v>1997.87499999988</c:v>
                </c:pt>
                <c:pt idx="1403">
                  <c:v>1997.95833333322</c:v>
                </c:pt>
                <c:pt idx="1404">
                  <c:v>1998.04166666655</c:v>
                </c:pt>
                <c:pt idx="1405">
                  <c:v>1998.12499999988</c:v>
                </c:pt>
                <c:pt idx="1406">
                  <c:v>1998.20833333322</c:v>
                </c:pt>
                <c:pt idx="1407">
                  <c:v>1998.29166666655</c:v>
                </c:pt>
                <c:pt idx="1408">
                  <c:v>1998.37499999988</c:v>
                </c:pt>
                <c:pt idx="1409">
                  <c:v>1998.45833333322</c:v>
                </c:pt>
                <c:pt idx="1410">
                  <c:v>1998.54166666655</c:v>
                </c:pt>
                <c:pt idx="1411">
                  <c:v>1998.62499999988</c:v>
                </c:pt>
                <c:pt idx="1412">
                  <c:v>1998.70833333322</c:v>
                </c:pt>
                <c:pt idx="1413">
                  <c:v>1998.79166666655</c:v>
                </c:pt>
                <c:pt idx="1414">
                  <c:v>1998.87499999988</c:v>
                </c:pt>
                <c:pt idx="1415">
                  <c:v>1998.95833333322</c:v>
                </c:pt>
                <c:pt idx="1416">
                  <c:v>1999.04166666655</c:v>
                </c:pt>
                <c:pt idx="1417">
                  <c:v>1999.12499999988</c:v>
                </c:pt>
                <c:pt idx="1418">
                  <c:v>1999.20833333322</c:v>
                </c:pt>
                <c:pt idx="1419">
                  <c:v>1999.29166666655</c:v>
                </c:pt>
                <c:pt idx="1420">
                  <c:v>1999.37499999988</c:v>
                </c:pt>
                <c:pt idx="1421">
                  <c:v>1999.45833333322</c:v>
                </c:pt>
                <c:pt idx="1422">
                  <c:v>1999.54166666655</c:v>
                </c:pt>
                <c:pt idx="1423">
                  <c:v>1999.62499999988</c:v>
                </c:pt>
                <c:pt idx="1424">
                  <c:v>1999.70833333322</c:v>
                </c:pt>
                <c:pt idx="1425">
                  <c:v>1999.79166666655</c:v>
                </c:pt>
                <c:pt idx="1426">
                  <c:v>1999.87499999988</c:v>
                </c:pt>
                <c:pt idx="1427">
                  <c:v>1999.95833333322</c:v>
                </c:pt>
                <c:pt idx="1428">
                  <c:v>2000.04166666655</c:v>
                </c:pt>
                <c:pt idx="1429">
                  <c:v>2000.12499999988</c:v>
                </c:pt>
                <c:pt idx="1430">
                  <c:v>2000.20833333322</c:v>
                </c:pt>
                <c:pt idx="1431">
                  <c:v>2000.29166666655</c:v>
                </c:pt>
                <c:pt idx="1432">
                  <c:v>2000.37499999988</c:v>
                </c:pt>
                <c:pt idx="1433">
                  <c:v>2000.45833333322</c:v>
                </c:pt>
                <c:pt idx="1434">
                  <c:v>2000.54166666655</c:v>
                </c:pt>
                <c:pt idx="1435">
                  <c:v>2000.62499999988</c:v>
                </c:pt>
                <c:pt idx="1436">
                  <c:v>2000.70833333322</c:v>
                </c:pt>
                <c:pt idx="1437">
                  <c:v>2000.79166666655</c:v>
                </c:pt>
                <c:pt idx="1438">
                  <c:v>2000.87499999988</c:v>
                </c:pt>
                <c:pt idx="1439">
                  <c:v>2000.95833333322</c:v>
                </c:pt>
                <c:pt idx="1440">
                  <c:v>2001.04166666655</c:v>
                </c:pt>
                <c:pt idx="1441">
                  <c:v>2001.12499999988</c:v>
                </c:pt>
                <c:pt idx="1442">
                  <c:v>2001.20833333322</c:v>
                </c:pt>
                <c:pt idx="1443">
                  <c:v>2001.29166666655</c:v>
                </c:pt>
                <c:pt idx="1444">
                  <c:v>2001.37499999988</c:v>
                </c:pt>
                <c:pt idx="1445">
                  <c:v>2001.45833333321</c:v>
                </c:pt>
                <c:pt idx="1446">
                  <c:v>2001.54166666655</c:v>
                </c:pt>
                <c:pt idx="1447">
                  <c:v>2001.62499999988</c:v>
                </c:pt>
                <c:pt idx="1448">
                  <c:v>2001.70833333321</c:v>
                </c:pt>
                <c:pt idx="1449">
                  <c:v>2001.79166666655</c:v>
                </c:pt>
                <c:pt idx="1450">
                  <c:v>2001.87499999988</c:v>
                </c:pt>
                <c:pt idx="1451">
                  <c:v>2001.95833333321</c:v>
                </c:pt>
                <c:pt idx="1452">
                  <c:v>2002.04166666655</c:v>
                </c:pt>
                <c:pt idx="1453">
                  <c:v>2002.12499999988</c:v>
                </c:pt>
                <c:pt idx="1454">
                  <c:v>2002.20833333321</c:v>
                </c:pt>
                <c:pt idx="1455">
                  <c:v>2002.29166666655</c:v>
                </c:pt>
                <c:pt idx="1456">
                  <c:v>2002.37499999988</c:v>
                </c:pt>
                <c:pt idx="1457">
                  <c:v>2002.45833333321</c:v>
                </c:pt>
                <c:pt idx="1458">
                  <c:v>2002.54166666655</c:v>
                </c:pt>
                <c:pt idx="1459">
                  <c:v>2002.62499999988</c:v>
                </c:pt>
                <c:pt idx="1460">
                  <c:v>2002.70833333321</c:v>
                </c:pt>
                <c:pt idx="1461">
                  <c:v>2002.79166666655</c:v>
                </c:pt>
                <c:pt idx="1462">
                  <c:v>2002.87499999988</c:v>
                </c:pt>
                <c:pt idx="1463">
                  <c:v>2002.95833333321</c:v>
                </c:pt>
                <c:pt idx="1464">
                  <c:v>2003.04166666655</c:v>
                </c:pt>
                <c:pt idx="1465">
                  <c:v>2003.12499999988</c:v>
                </c:pt>
                <c:pt idx="1466">
                  <c:v>2003.20833333321</c:v>
                </c:pt>
                <c:pt idx="1467">
                  <c:v>2003.29166666655</c:v>
                </c:pt>
                <c:pt idx="1468">
                  <c:v>2003.37499999988</c:v>
                </c:pt>
                <c:pt idx="1469">
                  <c:v>2003.45833333321</c:v>
                </c:pt>
                <c:pt idx="1470">
                  <c:v>2003.54166666655</c:v>
                </c:pt>
                <c:pt idx="1471">
                  <c:v>2003.62499999988</c:v>
                </c:pt>
                <c:pt idx="1472">
                  <c:v>2003.70833333321</c:v>
                </c:pt>
                <c:pt idx="1473">
                  <c:v>2003.79166666655</c:v>
                </c:pt>
                <c:pt idx="1474">
                  <c:v>2003.87499999988</c:v>
                </c:pt>
                <c:pt idx="1475">
                  <c:v>2003.95833333321</c:v>
                </c:pt>
                <c:pt idx="1476">
                  <c:v>2004.04166666655</c:v>
                </c:pt>
                <c:pt idx="1477">
                  <c:v>2004.12499999988</c:v>
                </c:pt>
                <c:pt idx="1478">
                  <c:v>2004.20833333321</c:v>
                </c:pt>
                <c:pt idx="1479">
                  <c:v>2004.29166666655</c:v>
                </c:pt>
                <c:pt idx="1480">
                  <c:v>2004.37499999988</c:v>
                </c:pt>
                <c:pt idx="1481">
                  <c:v>2004.45833333321</c:v>
                </c:pt>
                <c:pt idx="1482">
                  <c:v>2004.54166666655</c:v>
                </c:pt>
                <c:pt idx="1483">
                  <c:v>2004.62499999988</c:v>
                </c:pt>
                <c:pt idx="1484">
                  <c:v>2004.70833333321</c:v>
                </c:pt>
                <c:pt idx="1485">
                  <c:v>2004.79166666655</c:v>
                </c:pt>
                <c:pt idx="1486">
                  <c:v>2004.87499999988</c:v>
                </c:pt>
                <c:pt idx="1487">
                  <c:v>2004.95833333321</c:v>
                </c:pt>
                <c:pt idx="1488">
                  <c:v>2005.04166666654</c:v>
                </c:pt>
                <c:pt idx="1489">
                  <c:v>2005.12499999988</c:v>
                </c:pt>
                <c:pt idx="1490">
                  <c:v>2005.20833333321</c:v>
                </c:pt>
                <c:pt idx="1491">
                  <c:v>2005.29166666654</c:v>
                </c:pt>
                <c:pt idx="1492">
                  <c:v>2005.37499999988</c:v>
                </c:pt>
                <c:pt idx="1493">
                  <c:v>2005.45833333321</c:v>
                </c:pt>
                <c:pt idx="1494">
                  <c:v>2005.54166666654</c:v>
                </c:pt>
                <c:pt idx="1495">
                  <c:v>2005.62499999988</c:v>
                </c:pt>
                <c:pt idx="1496">
                  <c:v>2005.70833333321</c:v>
                </c:pt>
                <c:pt idx="1497">
                  <c:v>2005.79166666654</c:v>
                </c:pt>
                <c:pt idx="1498">
                  <c:v>2005.87499999988</c:v>
                </c:pt>
                <c:pt idx="1499">
                  <c:v>2005.95833333321</c:v>
                </c:pt>
                <c:pt idx="1500">
                  <c:v>2006.04166666654</c:v>
                </c:pt>
                <c:pt idx="1501">
                  <c:v>2006.12499999988</c:v>
                </c:pt>
                <c:pt idx="1502">
                  <c:v>2006.20833333321</c:v>
                </c:pt>
                <c:pt idx="1503">
                  <c:v>2006.29166666654</c:v>
                </c:pt>
                <c:pt idx="1504">
                  <c:v>2006.37499999988</c:v>
                </c:pt>
                <c:pt idx="1505">
                  <c:v>2006.45833333321</c:v>
                </c:pt>
                <c:pt idx="1506">
                  <c:v>2006.54166666654</c:v>
                </c:pt>
                <c:pt idx="1507">
                  <c:v>2006.62499999988</c:v>
                </c:pt>
                <c:pt idx="1508">
                  <c:v>2006.70833333321</c:v>
                </c:pt>
                <c:pt idx="1509">
                  <c:v>2006.79166666654</c:v>
                </c:pt>
                <c:pt idx="1510">
                  <c:v>2006.87499999988</c:v>
                </c:pt>
                <c:pt idx="1511">
                  <c:v>2006.95833333321</c:v>
                </c:pt>
                <c:pt idx="1512">
                  <c:v>2007.04166666654</c:v>
                </c:pt>
                <c:pt idx="1513">
                  <c:v>2007.12499999988</c:v>
                </c:pt>
                <c:pt idx="1514">
                  <c:v>2007.20833333321</c:v>
                </c:pt>
                <c:pt idx="1515">
                  <c:v>2007.29166666654</c:v>
                </c:pt>
                <c:pt idx="1516">
                  <c:v>2007.37499999988</c:v>
                </c:pt>
                <c:pt idx="1517">
                  <c:v>2007.45833333321</c:v>
                </c:pt>
                <c:pt idx="1518">
                  <c:v>2007.54166666654</c:v>
                </c:pt>
                <c:pt idx="1519">
                  <c:v>2007.62499999988</c:v>
                </c:pt>
                <c:pt idx="1520">
                  <c:v>2007.70833333321</c:v>
                </c:pt>
                <c:pt idx="1521">
                  <c:v>2007.79166666654</c:v>
                </c:pt>
                <c:pt idx="1522">
                  <c:v>2007.87499999988</c:v>
                </c:pt>
                <c:pt idx="1523">
                  <c:v>2007.95833333321</c:v>
                </c:pt>
                <c:pt idx="1524">
                  <c:v>2008.04166666654</c:v>
                </c:pt>
                <c:pt idx="1525">
                  <c:v>2008.12499999988</c:v>
                </c:pt>
                <c:pt idx="1526">
                  <c:v>2008.20833333321</c:v>
                </c:pt>
                <c:pt idx="1527">
                  <c:v>2008.29166666654</c:v>
                </c:pt>
                <c:pt idx="1528">
                  <c:v>2008.37499999988</c:v>
                </c:pt>
                <c:pt idx="1529">
                  <c:v>2008.45833333321</c:v>
                </c:pt>
                <c:pt idx="1530">
                  <c:v>2008.54166666654</c:v>
                </c:pt>
                <c:pt idx="1531">
                  <c:v>2008.62499999987</c:v>
                </c:pt>
                <c:pt idx="1532">
                  <c:v>2008.70833333321</c:v>
                </c:pt>
                <c:pt idx="1533">
                  <c:v>2008.79166666654</c:v>
                </c:pt>
                <c:pt idx="1534">
                  <c:v>2008.87499999987</c:v>
                </c:pt>
                <c:pt idx="1535">
                  <c:v>2008.95833333321</c:v>
                </c:pt>
                <c:pt idx="1536">
                  <c:v>2009.04166666654</c:v>
                </c:pt>
                <c:pt idx="1537">
                  <c:v>2009.12499999987</c:v>
                </c:pt>
                <c:pt idx="1538">
                  <c:v>2009.20833333321</c:v>
                </c:pt>
                <c:pt idx="1539">
                  <c:v>2009.29166666654</c:v>
                </c:pt>
                <c:pt idx="1540">
                  <c:v>2009.37499999987</c:v>
                </c:pt>
                <c:pt idx="1541">
                  <c:v>2009.45833333321</c:v>
                </c:pt>
                <c:pt idx="1542">
                  <c:v>2009.54166666654</c:v>
                </c:pt>
                <c:pt idx="1543">
                  <c:v>2009.62499999987</c:v>
                </c:pt>
                <c:pt idx="1544">
                  <c:v>2009.70833333321</c:v>
                </c:pt>
                <c:pt idx="1545">
                  <c:v>2009.79166666654</c:v>
                </c:pt>
                <c:pt idx="1546">
                  <c:v>2009.87499999987</c:v>
                </c:pt>
                <c:pt idx="1547">
                  <c:v>2009.95833333321</c:v>
                </c:pt>
                <c:pt idx="1548">
                  <c:v>2010.04166666654</c:v>
                </c:pt>
                <c:pt idx="1549">
                  <c:v>2010.12499999987</c:v>
                </c:pt>
                <c:pt idx="1550">
                  <c:v>2010.20833333321</c:v>
                </c:pt>
                <c:pt idx="1551">
                  <c:v>2010.29166666654</c:v>
                </c:pt>
                <c:pt idx="1552">
                  <c:v>2010.37499999987</c:v>
                </c:pt>
                <c:pt idx="1553">
                  <c:v>2010.45833333321</c:v>
                </c:pt>
                <c:pt idx="1554">
                  <c:v>2010.54166666654</c:v>
                </c:pt>
                <c:pt idx="1555">
                  <c:v>2010.62499999987</c:v>
                </c:pt>
                <c:pt idx="1556">
                  <c:v>2010.70833333321</c:v>
                </c:pt>
                <c:pt idx="1557">
                  <c:v>2010.79166666654</c:v>
                </c:pt>
                <c:pt idx="1558">
                  <c:v>2010.87499999987</c:v>
                </c:pt>
                <c:pt idx="1559">
                  <c:v>2010.95833333321</c:v>
                </c:pt>
                <c:pt idx="1560">
                  <c:v>2011.04166666654</c:v>
                </c:pt>
                <c:pt idx="1561">
                  <c:v>2011.12499999987</c:v>
                </c:pt>
                <c:pt idx="1562">
                  <c:v>2011.20833333321</c:v>
                </c:pt>
                <c:pt idx="1563">
                  <c:v>2011.29166666654</c:v>
                </c:pt>
                <c:pt idx="1564">
                  <c:v>2011.37499999987</c:v>
                </c:pt>
                <c:pt idx="1565">
                  <c:v>2011.45833333321</c:v>
                </c:pt>
                <c:pt idx="1566">
                  <c:v>2011.54166666654</c:v>
                </c:pt>
                <c:pt idx="1567">
                  <c:v>2011.62499999987</c:v>
                </c:pt>
                <c:pt idx="1568">
                  <c:v>2011.70833333321</c:v>
                </c:pt>
                <c:pt idx="1569">
                  <c:v>2011.79166666654</c:v>
                </c:pt>
                <c:pt idx="1570">
                  <c:v>2011.87499999987</c:v>
                </c:pt>
                <c:pt idx="1571">
                  <c:v>2011.95833333321</c:v>
                </c:pt>
                <c:pt idx="1572">
                  <c:v>2012.04166666654</c:v>
                </c:pt>
                <c:pt idx="1573">
                  <c:v>2012.12499999987</c:v>
                </c:pt>
                <c:pt idx="1574">
                  <c:v>2012.20833333321</c:v>
                </c:pt>
                <c:pt idx="1575">
                  <c:v>2012.29166666654</c:v>
                </c:pt>
                <c:pt idx="1576">
                  <c:v>2012.37499999987</c:v>
                </c:pt>
                <c:pt idx="1577">
                  <c:v>2012.4583333332</c:v>
                </c:pt>
                <c:pt idx="1578">
                  <c:v>2012.54166666654</c:v>
                </c:pt>
                <c:pt idx="1579">
                  <c:v>2012.62499999987</c:v>
                </c:pt>
                <c:pt idx="1580">
                  <c:v>2012.7083333332</c:v>
                </c:pt>
                <c:pt idx="1581">
                  <c:v>2012.79166666654</c:v>
                </c:pt>
                <c:pt idx="1582">
                  <c:v>2012.87499999987</c:v>
                </c:pt>
                <c:pt idx="1583">
                  <c:v>2012.9583333332</c:v>
                </c:pt>
                <c:pt idx="1584">
                  <c:v>2013.04166666654</c:v>
                </c:pt>
                <c:pt idx="1585">
                  <c:v>2013.12499999987</c:v>
                </c:pt>
                <c:pt idx="1586">
                  <c:v>2013.2083333332</c:v>
                </c:pt>
                <c:pt idx="1587">
                  <c:v>2013.29166666654</c:v>
                </c:pt>
                <c:pt idx="1588">
                  <c:v>2013.37499999987</c:v>
                </c:pt>
                <c:pt idx="1589">
                  <c:v>2013.4583333332</c:v>
                </c:pt>
                <c:pt idx="1590">
                  <c:v>2013.54166666654</c:v>
                </c:pt>
                <c:pt idx="1591">
                  <c:v>2013.62499999987</c:v>
                </c:pt>
                <c:pt idx="1592">
                  <c:v>2013.7083333332</c:v>
                </c:pt>
                <c:pt idx="1593">
                  <c:v>2013.79166666654</c:v>
                </c:pt>
                <c:pt idx="1594">
                  <c:v>2013.87499999987</c:v>
                </c:pt>
                <c:pt idx="1595">
                  <c:v>2013.9583333332</c:v>
                </c:pt>
                <c:pt idx="1596">
                  <c:v>2014.04166666654</c:v>
                </c:pt>
                <c:pt idx="1597">
                  <c:v>2014.12499999987</c:v>
                </c:pt>
                <c:pt idx="1598">
                  <c:v>2014.2083333332</c:v>
                </c:pt>
                <c:pt idx="1599">
                  <c:v>2014.29166666654</c:v>
                </c:pt>
                <c:pt idx="1600">
                  <c:v>2014.37499999987</c:v>
                </c:pt>
                <c:pt idx="1601">
                  <c:v>2014.4583333332</c:v>
                </c:pt>
                <c:pt idx="1602">
                  <c:v>2014.54166666654</c:v>
                </c:pt>
                <c:pt idx="1603">
                  <c:v>2014.62499999987</c:v>
                </c:pt>
                <c:pt idx="1604">
                  <c:v>2014.7083333332</c:v>
                </c:pt>
                <c:pt idx="1605">
                  <c:v>2014.79166666654</c:v>
                </c:pt>
                <c:pt idx="1606">
                  <c:v>2014.87499999987</c:v>
                </c:pt>
                <c:pt idx="1607">
                  <c:v>2014.9583333332</c:v>
                </c:pt>
                <c:pt idx="1608">
                  <c:v>2015.04166666654</c:v>
                </c:pt>
                <c:pt idx="1609">
                  <c:v>2015.12499999987</c:v>
                </c:pt>
                <c:pt idx="1610">
                  <c:v>2015.2083333332</c:v>
                </c:pt>
                <c:pt idx="1611">
                  <c:v>2015.29166666654</c:v>
                </c:pt>
                <c:pt idx="1612">
                  <c:v>2015.37499999987</c:v>
                </c:pt>
                <c:pt idx="1613">
                  <c:v>2015.4583333332</c:v>
                </c:pt>
                <c:pt idx="1614">
                  <c:v>2015.54166666654</c:v>
                </c:pt>
                <c:pt idx="1615">
                  <c:v>2015.62499999987</c:v>
                </c:pt>
                <c:pt idx="1616">
                  <c:v>2015.7083333332</c:v>
                </c:pt>
                <c:pt idx="1617">
                  <c:v>2015.79166666654</c:v>
                </c:pt>
                <c:pt idx="1618">
                  <c:v>2015.87499999987</c:v>
                </c:pt>
                <c:pt idx="1619">
                  <c:v>2015.9583333332</c:v>
                </c:pt>
                <c:pt idx="1620">
                  <c:v>2016.04166666653</c:v>
                </c:pt>
                <c:pt idx="1621">
                  <c:v>2016.12499999987</c:v>
                </c:pt>
                <c:pt idx="1622">
                  <c:v>2016.2083333332</c:v>
                </c:pt>
                <c:pt idx="1623">
                  <c:v>2016.29166666653</c:v>
                </c:pt>
                <c:pt idx="1624">
                  <c:v>2016.37499999987</c:v>
                </c:pt>
                <c:pt idx="1625">
                  <c:v>2016.4583333332</c:v>
                </c:pt>
                <c:pt idx="1626">
                  <c:v>2016.54166666653</c:v>
                </c:pt>
                <c:pt idx="1627">
                  <c:v>2016.62499999987</c:v>
                </c:pt>
                <c:pt idx="1628">
                  <c:v>2016.7083333332</c:v>
                </c:pt>
                <c:pt idx="1629">
                  <c:v>2016.79166666653</c:v>
                </c:pt>
                <c:pt idx="1630">
                  <c:v>2016.87499999987</c:v>
                </c:pt>
                <c:pt idx="1631">
                  <c:v>2016.9583333332</c:v>
                </c:pt>
                <c:pt idx="1632">
                  <c:v>2017.04166666653</c:v>
                </c:pt>
                <c:pt idx="1633">
                  <c:v>2017.12499999987</c:v>
                </c:pt>
                <c:pt idx="1634">
                  <c:v>2017.2083333332</c:v>
                </c:pt>
                <c:pt idx="1635">
                  <c:v>2017.29166666653</c:v>
                </c:pt>
                <c:pt idx="1636">
                  <c:v>2017.37499999987</c:v>
                </c:pt>
                <c:pt idx="1637">
                  <c:v>2017.4583333332</c:v>
                </c:pt>
                <c:pt idx="1638">
                  <c:v>2017.54166666653</c:v>
                </c:pt>
                <c:pt idx="1639">
                  <c:v>2017.62499999987</c:v>
                </c:pt>
                <c:pt idx="1640">
                  <c:v>2017.7083333332</c:v>
                </c:pt>
                <c:pt idx="1641">
                  <c:v>2017.79166666653</c:v>
                </c:pt>
                <c:pt idx="1642">
                  <c:v>2017.87499999987</c:v>
                </c:pt>
                <c:pt idx="1643">
                  <c:v>2017.9583333332</c:v>
                </c:pt>
                <c:pt idx="1644">
                  <c:v>2018.04166666653</c:v>
                </c:pt>
                <c:pt idx="1645">
                  <c:v>2018.12499999987</c:v>
                </c:pt>
                <c:pt idx="1646">
                  <c:v>2018.2083333332</c:v>
                </c:pt>
                <c:pt idx="1647">
                  <c:v>2018.29166666653</c:v>
                </c:pt>
                <c:pt idx="1648">
                  <c:v>2018.37499999987</c:v>
                </c:pt>
                <c:pt idx="1649">
                  <c:v>2018.4583333332</c:v>
                </c:pt>
                <c:pt idx="1650">
                  <c:v>2018.54166666653</c:v>
                </c:pt>
                <c:pt idx="1651">
                  <c:v>2018.62499999987</c:v>
                </c:pt>
                <c:pt idx="1652">
                  <c:v>2018.7083333332</c:v>
                </c:pt>
                <c:pt idx="1653">
                  <c:v>2018.79166666653</c:v>
                </c:pt>
                <c:pt idx="1654">
                  <c:v>2018.87499999987</c:v>
                </c:pt>
                <c:pt idx="1655">
                  <c:v>2018.9583333332</c:v>
                </c:pt>
                <c:pt idx="1656">
                  <c:v>2019.04166666653</c:v>
                </c:pt>
                <c:pt idx="1657">
                  <c:v>2019.12499999987</c:v>
                </c:pt>
                <c:pt idx="1658">
                  <c:v>2019.2083333332</c:v>
                </c:pt>
                <c:pt idx="1659">
                  <c:v>2019.29166666653</c:v>
                </c:pt>
                <c:pt idx="1660">
                  <c:v>2019.37499999987</c:v>
                </c:pt>
                <c:pt idx="1661">
                  <c:v>2019.4583333332</c:v>
                </c:pt>
                <c:pt idx="1662">
                  <c:v>2019.54166666653</c:v>
                </c:pt>
                <c:pt idx="1663">
                  <c:v>2019.62499999986</c:v>
                </c:pt>
                <c:pt idx="1664">
                  <c:v>2019.7083333332</c:v>
                </c:pt>
                <c:pt idx="1665">
                  <c:v>2019.79166666653</c:v>
                </c:pt>
                <c:pt idx="1666">
                  <c:v>2019.87499999986</c:v>
                </c:pt>
                <c:pt idx="1667">
                  <c:v>2019.9583333332</c:v>
                </c:pt>
                <c:pt idx="1668">
                  <c:v>2020.04166666653</c:v>
                </c:pt>
                <c:pt idx="1669">
                  <c:v>2020.12499999986</c:v>
                </c:pt>
                <c:pt idx="1670">
                  <c:v>2020.2083333332</c:v>
                </c:pt>
                <c:pt idx="1671">
                  <c:v>2020.29166666653</c:v>
                </c:pt>
                <c:pt idx="1672">
                  <c:v>2020.37499999986</c:v>
                </c:pt>
                <c:pt idx="1673">
                  <c:v>2020.4583333332</c:v>
                </c:pt>
                <c:pt idx="1674">
                  <c:v>2020.54166666653</c:v>
                </c:pt>
                <c:pt idx="1675">
                  <c:v>2020.62499999986</c:v>
                </c:pt>
                <c:pt idx="1676">
                  <c:v>2020.7083333332</c:v>
                </c:pt>
                <c:pt idx="1677">
                  <c:v>2020.79166666653</c:v>
                </c:pt>
                <c:pt idx="1678">
                  <c:v>2020.87499999986</c:v>
                </c:pt>
                <c:pt idx="1679">
                  <c:v>2020.9583333332</c:v>
                </c:pt>
                <c:pt idx="1680">
                  <c:v>2021.04166666653</c:v>
                </c:pt>
                <c:pt idx="1681">
                  <c:v>2021.12499999986</c:v>
                </c:pt>
                <c:pt idx="1682">
                  <c:v>2021.2083333332</c:v>
                </c:pt>
                <c:pt idx="1683">
                  <c:v>2021.29166666653</c:v>
                </c:pt>
                <c:pt idx="1684">
                  <c:v>2021.37499999986</c:v>
                </c:pt>
                <c:pt idx="1685">
                  <c:v>2021.4583333332</c:v>
                </c:pt>
                <c:pt idx="1686">
                  <c:v>2021.54166666653</c:v>
                </c:pt>
                <c:pt idx="1687">
                  <c:v>2021.62499999986</c:v>
                </c:pt>
                <c:pt idx="1688">
                  <c:v>2021.7083333332</c:v>
                </c:pt>
                <c:pt idx="1689">
                  <c:v>2021.79166666653</c:v>
                </c:pt>
                <c:pt idx="1690">
                  <c:v>2021.87499999986</c:v>
                </c:pt>
                <c:pt idx="1691">
                  <c:v>2021.9583333332</c:v>
                </c:pt>
                <c:pt idx="1692">
                  <c:v>2022.04166666653</c:v>
                </c:pt>
                <c:pt idx="1693">
                  <c:v>2022.12499999986</c:v>
                </c:pt>
                <c:pt idx="1694">
                  <c:v>2022.2083333332</c:v>
                </c:pt>
                <c:pt idx="1695">
                  <c:v>2022.29166666653</c:v>
                </c:pt>
                <c:pt idx="1696">
                  <c:v>2022.37499999986</c:v>
                </c:pt>
                <c:pt idx="1697">
                  <c:v>2022.4583333332</c:v>
                </c:pt>
                <c:pt idx="1698">
                  <c:v>2022.54166666653</c:v>
                </c:pt>
                <c:pt idx="1699">
                  <c:v>2022.62499999986</c:v>
                </c:pt>
                <c:pt idx="1700">
                  <c:v>2022.7083333332</c:v>
                </c:pt>
                <c:pt idx="1701">
                  <c:v>2022.79166666653</c:v>
                </c:pt>
                <c:pt idx="1702">
                  <c:v>2022.87499999986</c:v>
                </c:pt>
                <c:pt idx="1703">
                  <c:v>2022.9583333332</c:v>
                </c:pt>
                <c:pt idx="1704">
                  <c:v>2023.04166666653</c:v>
                </c:pt>
                <c:pt idx="1705">
                  <c:v>2023.12499999986</c:v>
                </c:pt>
                <c:pt idx="1706">
                  <c:v>2023.2083333332</c:v>
                </c:pt>
                <c:pt idx="1707">
                  <c:v>2023.29166666653</c:v>
                </c:pt>
                <c:pt idx="1708">
                  <c:v>2023.37499999986</c:v>
                </c:pt>
                <c:pt idx="1709">
                  <c:v>2023.45833333319</c:v>
                </c:pt>
                <c:pt idx="1710">
                  <c:v>2023.54166666653</c:v>
                </c:pt>
                <c:pt idx="1711">
                  <c:v>2023.62499999986</c:v>
                </c:pt>
                <c:pt idx="1712">
                  <c:v>2023.70833333319</c:v>
                </c:pt>
                <c:pt idx="1713">
                  <c:v>2023.79166666653</c:v>
                </c:pt>
                <c:pt idx="1714">
                  <c:v>2023.87499999986</c:v>
                </c:pt>
                <c:pt idx="1715">
                  <c:v>2023.95833333319</c:v>
                </c:pt>
                <c:pt idx="1716">
                  <c:v>2024.04166666653</c:v>
                </c:pt>
                <c:pt idx="1717">
                  <c:v>2024.12499999986</c:v>
                </c:pt>
                <c:pt idx="1718">
                  <c:v>2024.20833333319</c:v>
                </c:pt>
                <c:pt idx="1719">
                  <c:v>2024.29166666653</c:v>
                </c:pt>
                <c:pt idx="1720">
                  <c:v>2024.37499999986</c:v>
                </c:pt>
                <c:pt idx="1721">
                  <c:v>2024.45833333319</c:v>
                </c:pt>
                <c:pt idx="1722">
                  <c:v>2024.54166666653</c:v>
                </c:pt>
                <c:pt idx="1723">
                  <c:v>2024.62499999986</c:v>
                </c:pt>
                <c:pt idx="1724">
                  <c:v>2024.70833333319</c:v>
                </c:pt>
                <c:pt idx="1725">
                  <c:v>2024.79166666653</c:v>
                </c:pt>
                <c:pt idx="1726">
                  <c:v>2024.87499999986</c:v>
                </c:pt>
                <c:pt idx="1727">
                  <c:v>2024.95833333319</c:v>
                </c:pt>
                <c:pt idx="1728">
                  <c:v>2025.04166666653</c:v>
                </c:pt>
                <c:pt idx="1729">
                  <c:v>2025.12499999986</c:v>
                </c:pt>
              </c:numCache>
            </c:numRef>
          </c:xVal>
          <c:yVal>
            <c:numRef>
              <c:f>Data!$M$129:$M$1865</c:f>
              <c:numCache>
                <c:formatCode>0.00</c:formatCode>
                <c:ptCount val="1737"/>
                <c:pt idx="0">
                  <c:v>18.4739523014049</c:v>
                </c:pt>
                <c:pt idx="1">
                  <c:v>18.1472581649902</c:v>
                </c:pt>
                <c:pt idx="2">
                  <c:v>18.270119140205</c:v>
                </c:pt>
                <c:pt idx="3">
                  <c:v>17.9501082782229</c:v>
                </c:pt>
                <c:pt idx="4">
                  <c:v>18.8697186931526</c:v>
                </c:pt>
                <c:pt idx="5">
                  <c:v>19.0287107311158</c:v>
                </c:pt>
                <c:pt idx="6">
                  <c:v>18.1163671873897</c:v>
                </c:pt>
                <c:pt idx="7">
                  <c:v>17.2862435539734</c:v>
                </c:pt>
                <c:pt idx="8">
                  <c:v>16.7248366487729</c:v>
                </c:pt>
                <c:pt idx="9">
                  <c:v>16.2619894111814</c:v>
                </c:pt>
                <c:pt idx="10">
                  <c:v>16.4786423166449</c:v>
                </c:pt>
                <c:pt idx="11">
                  <c:v>15.9587542061051</c:v>
                </c:pt>
                <c:pt idx="12">
                  <c:v>15.6787641600287</c:v>
                </c:pt>
                <c:pt idx="13">
                  <c:v>15.153861528363</c:v>
                </c:pt>
                <c:pt idx="14">
                  <c:v>15.0916702994867</c:v>
                </c:pt>
                <c:pt idx="15">
                  <c:v>14.9169971683753</c:v>
                </c:pt>
                <c:pt idx="16">
                  <c:v>14.5671032021918</c:v>
                </c:pt>
                <c:pt idx="17">
                  <c:v>14.3274048901317</c:v>
                </c:pt>
                <c:pt idx="18">
                  <c:v>15.2405597612178</c:v>
                </c:pt>
                <c:pt idx="19">
                  <c:v>15.525429331463</c:v>
                </c:pt>
                <c:pt idx="20">
                  <c:v>16.0811066244623</c:v>
                </c:pt>
                <c:pt idx="21">
                  <c:v>15.7555810305266</c:v>
                </c:pt>
                <c:pt idx="22">
                  <c:v>15.1926703131653</c:v>
                </c:pt>
                <c:pt idx="23">
                  <c:v>15.382128332082</c:v>
                </c:pt>
                <c:pt idx="24">
                  <c:v>15.2702591190986</c:v>
                </c:pt>
                <c:pt idx="25">
                  <c:v>14.7575901461762</c:v>
                </c:pt>
                <c:pt idx="26">
                  <c:v>15.0512541214016</c:v>
                </c:pt>
                <c:pt idx="27">
                  <c:v>15.4820672220367</c:v>
                </c:pt>
                <c:pt idx="28">
                  <c:v>15.3354976373371</c:v>
                </c:pt>
                <c:pt idx="29">
                  <c:v>15.9033883885838</c:v>
                </c:pt>
                <c:pt idx="30">
                  <c:v>15.948783127017</c:v>
                </c:pt>
                <c:pt idx="31">
                  <c:v>15.1968108766298</c:v>
                </c:pt>
                <c:pt idx="32">
                  <c:v>15.4946924257935</c:v>
                </c:pt>
                <c:pt idx="33">
                  <c:v>15.0480562702238</c:v>
                </c:pt>
                <c:pt idx="34">
                  <c:v>15.4082181424489</c:v>
                </c:pt>
                <c:pt idx="35">
                  <c:v>14.8964039418872</c:v>
                </c:pt>
                <c:pt idx="36">
                  <c:v>14.4328217219707</c:v>
                </c:pt>
                <c:pt idx="37">
                  <c:v>14.8059602288167</c:v>
                </c:pt>
                <c:pt idx="38">
                  <c:v>14.7360234540145</c:v>
                </c:pt>
                <c:pt idx="39">
                  <c:v>14.3534536825795</c:v>
                </c:pt>
                <c:pt idx="40">
                  <c:v>13.4650503138049</c:v>
                </c:pt>
                <c:pt idx="41">
                  <c:v>12.9068764836669</c:v>
                </c:pt>
                <c:pt idx="42">
                  <c:v>13.0439315859917</c:v>
                </c:pt>
                <c:pt idx="43">
                  <c:v>13.8598133417693</c:v>
                </c:pt>
                <c:pt idx="44">
                  <c:v>13.5691547443357</c:v>
                </c:pt>
                <c:pt idx="45">
                  <c:v>13.2732513191342</c:v>
                </c:pt>
                <c:pt idx="46">
                  <c:v>13.3044376021197</c:v>
                </c:pt>
                <c:pt idx="47">
                  <c:v>13.4322927469448</c:v>
                </c:pt>
                <c:pt idx="48">
                  <c:v>13.129817425636</c:v>
                </c:pt>
                <c:pt idx="49">
                  <c:v>13.384817593598</c:v>
                </c:pt>
                <c:pt idx="50">
                  <c:v>13.7341940934525</c:v>
                </c:pt>
                <c:pt idx="51">
                  <c:v>13.5485485410301</c:v>
                </c:pt>
                <c:pt idx="52">
                  <c:v>13.7113718725619</c:v>
                </c:pt>
                <c:pt idx="53">
                  <c:v>13.9787843686983</c:v>
                </c:pt>
                <c:pt idx="54">
                  <c:v>14.3266587770893</c:v>
                </c:pt>
                <c:pt idx="55">
                  <c:v>15.1304107967072</c:v>
                </c:pt>
                <c:pt idx="56">
                  <c:v>15.1162850287242</c:v>
                </c:pt>
                <c:pt idx="57">
                  <c:v>15.991023962169</c:v>
                </c:pt>
                <c:pt idx="58">
                  <c:v>16.824034498619</c:v>
                </c:pt>
                <c:pt idx="59">
                  <c:v>16.3044759522785</c:v>
                </c:pt>
                <c:pt idx="60">
                  <c:v>16.6923174707977</c:v>
                </c:pt>
                <c:pt idx="61">
                  <c:v>17.006648259461</c:v>
                </c:pt>
                <c:pt idx="62">
                  <c:v>16.8432661015701</c:v>
                </c:pt>
                <c:pt idx="63">
                  <c:v>16.8017161312463</c:v>
                </c:pt>
                <c:pt idx="64">
                  <c:v>16.8631955150978</c:v>
                </c:pt>
                <c:pt idx="65">
                  <c:v>17.8314940553769</c:v>
                </c:pt>
                <c:pt idx="66">
                  <c:v>17.8458450415322</c:v>
                </c:pt>
                <c:pt idx="67">
                  <c:v>17.7239127996193</c:v>
                </c:pt>
                <c:pt idx="68">
                  <c:v>18.1471439258</c:v>
                </c:pt>
                <c:pt idx="69">
                  <c:v>18.5623813428666</c:v>
                </c:pt>
                <c:pt idx="70">
                  <c:v>18.9683126349428</c:v>
                </c:pt>
                <c:pt idx="71">
                  <c:v>18.1940575568864</c:v>
                </c:pt>
                <c:pt idx="72">
                  <c:v>17.512222096305</c:v>
                </c:pt>
                <c:pt idx="73">
                  <c:v>17.1253665969723</c:v>
                </c:pt>
                <c:pt idx="74">
                  <c:v>17.4732137115138</c:v>
                </c:pt>
                <c:pt idx="75">
                  <c:v>17.8229836391007</c:v>
                </c:pt>
                <c:pt idx="76">
                  <c:v>18.0754454274582</c:v>
                </c:pt>
                <c:pt idx="77">
                  <c:v>17.707695663273</c:v>
                </c:pt>
                <c:pt idx="78">
                  <c:v>17.4314605356131</c:v>
                </c:pt>
                <c:pt idx="79">
                  <c:v>16.7398496148207</c:v>
                </c:pt>
                <c:pt idx="80">
                  <c:v>16.6766296673801</c:v>
                </c:pt>
                <c:pt idx="81">
                  <c:v>15.8806668125173</c:v>
                </c:pt>
                <c:pt idx="82">
                  <c:v>15.9507122010668</c:v>
                </c:pt>
                <c:pt idx="83">
                  <c:v>15.4555134544699</c:v>
                </c:pt>
                <c:pt idx="84">
                  <c:v>15.3586625142599</c:v>
                </c:pt>
                <c:pt idx="85">
                  <c:v>15.4181783188205</c:v>
                </c:pt>
                <c:pt idx="86">
                  <c:v>14.8089723669466</c:v>
                </c:pt>
                <c:pt idx="87">
                  <c:v>15.0201086818445</c:v>
                </c:pt>
                <c:pt idx="88">
                  <c:v>15.3879169572291</c:v>
                </c:pt>
                <c:pt idx="89">
                  <c:v>15.0776288184347</c:v>
                </c:pt>
                <c:pt idx="90">
                  <c:v>15.2796425154982</c:v>
                </c:pt>
                <c:pt idx="91">
                  <c:v>15.6029116700888</c:v>
                </c:pt>
                <c:pt idx="92">
                  <c:v>15.9878288217614</c:v>
                </c:pt>
                <c:pt idx="93">
                  <c:v>15.7159418743297</c:v>
                </c:pt>
                <c:pt idx="94">
                  <c:v>15.2237490169463</c:v>
                </c:pt>
                <c:pt idx="95">
                  <c:v>14.9467483010892</c:v>
                </c:pt>
                <c:pt idx="96">
                  <c:v>15.8022860710282</c:v>
                </c:pt>
                <c:pt idx="97">
                  <c:v>16.192720447849</c:v>
                </c:pt>
                <c:pt idx="98">
                  <c:v>16.0650453607693</c:v>
                </c:pt>
                <c:pt idx="99">
                  <c:v>16.0501045339675</c:v>
                </c:pt>
                <c:pt idx="100">
                  <c:v>16.9154210760684</c:v>
                </c:pt>
                <c:pt idx="101">
                  <c:v>17.2193029439477</c:v>
                </c:pt>
                <c:pt idx="102">
                  <c:v>16.8892144911075</c:v>
                </c:pt>
                <c:pt idx="103">
                  <c:v>17.1318539753457</c:v>
                </c:pt>
                <c:pt idx="104">
                  <c:v>17.3507880263486</c:v>
                </c:pt>
                <c:pt idx="105">
                  <c:v>17.0532144029555</c:v>
                </c:pt>
                <c:pt idx="106">
                  <c:v>16.9060211702494</c:v>
                </c:pt>
                <c:pt idx="107">
                  <c:v>16.6103380766034</c:v>
                </c:pt>
                <c:pt idx="108">
                  <c:v>17.2200719821819</c:v>
                </c:pt>
                <c:pt idx="109">
                  <c:v>17.0268149826714</c:v>
                </c:pt>
                <c:pt idx="110">
                  <c:v>16.9011222885899</c:v>
                </c:pt>
                <c:pt idx="111">
                  <c:v>17.2578545426032</c:v>
                </c:pt>
                <c:pt idx="112">
                  <c:v>17.7864304878586</c:v>
                </c:pt>
                <c:pt idx="113">
                  <c:v>17.6843608444502</c:v>
                </c:pt>
                <c:pt idx="114">
                  <c:v>17.5892954408649</c:v>
                </c:pt>
                <c:pt idx="115">
                  <c:v>16.5967911339791</c:v>
                </c:pt>
                <c:pt idx="116">
                  <c:v>16.1697020006153</c:v>
                </c:pt>
                <c:pt idx="117">
                  <c:v>15.4828491633444</c:v>
                </c:pt>
                <c:pt idx="118">
                  <c:v>14.7450434932928</c:v>
                </c:pt>
                <c:pt idx="119">
                  <c:v>14.4429912313384</c:v>
                </c:pt>
                <c:pt idx="120">
                  <c:v>15.4289800864691</c:v>
                </c:pt>
                <c:pt idx="121">
                  <c:v>15.4765223324325</c:v>
                </c:pt>
                <c:pt idx="122">
                  <c:v>15.0516233576574</c:v>
                </c:pt>
                <c:pt idx="123">
                  <c:v>15.4089451254741</c:v>
                </c:pt>
                <c:pt idx="124">
                  <c:v>15.5664952307133</c:v>
                </c:pt>
                <c:pt idx="125">
                  <c:v>15.6582113956382</c:v>
                </c:pt>
                <c:pt idx="126">
                  <c:v>15.617919238646</c:v>
                </c:pt>
                <c:pt idx="127">
                  <c:v>16.163998509963</c:v>
                </c:pt>
                <c:pt idx="128">
                  <c:v>17.7112614132565</c:v>
                </c:pt>
                <c:pt idx="129">
                  <c:v>17.7165685898264</c:v>
                </c:pt>
                <c:pt idx="130">
                  <c:v>17.671739174764</c:v>
                </c:pt>
                <c:pt idx="131">
                  <c:v>18.2063030002099</c:v>
                </c:pt>
                <c:pt idx="132">
                  <c:v>19.0163884042253</c:v>
                </c:pt>
                <c:pt idx="133">
                  <c:v>19.0364250409784</c:v>
                </c:pt>
                <c:pt idx="134">
                  <c:v>19.738054849323</c:v>
                </c:pt>
                <c:pt idx="135">
                  <c:v>19.9432652416387</c:v>
                </c:pt>
                <c:pt idx="136">
                  <c:v>19.9114652134898</c:v>
                </c:pt>
                <c:pt idx="137">
                  <c:v>19.7692843971368</c:v>
                </c:pt>
                <c:pt idx="138">
                  <c:v>19.2118864345056</c:v>
                </c:pt>
                <c:pt idx="139">
                  <c:v>19.2043038031738</c:v>
                </c:pt>
                <c:pt idx="140">
                  <c:v>18.6942718095882</c:v>
                </c:pt>
                <c:pt idx="141">
                  <c:v>19.0402149153247</c:v>
                </c:pt>
                <c:pt idx="142">
                  <c:v>18.4633126908</c:v>
                </c:pt>
                <c:pt idx="143">
                  <c:v>18.0130092512757</c:v>
                </c:pt>
                <c:pt idx="144">
                  <c:v>17.6566437080988</c:v>
                </c:pt>
                <c:pt idx="145">
                  <c:v>17.1251938548725</c:v>
                </c:pt>
                <c:pt idx="146">
                  <c:v>16.8995890315823</c:v>
                </c:pt>
                <c:pt idx="147">
                  <c:v>17.1025415782549</c:v>
                </c:pt>
                <c:pt idx="148">
                  <c:v>15.7809873107763</c:v>
                </c:pt>
                <c:pt idx="149">
                  <c:v>15.4165038635977</c:v>
                </c:pt>
                <c:pt idx="150">
                  <c:v>14.349854182761</c:v>
                </c:pt>
                <c:pt idx="151">
                  <c:v>14.5880565358078</c:v>
                </c:pt>
                <c:pt idx="152">
                  <c:v>15.0120690791388</c:v>
                </c:pt>
                <c:pt idx="153">
                  <c:v>15.2717941535202</c:v>
                </c:pt>
                <c:pt idx="154">
                  <c:v>15.9424114005717</c:v>
                </c:pt>
                <c:pt idx="155">
                  <c:v>15.6126943354649</c:v>
                </c:pt>
                <c:pt idx="156">
                  <c:v>15.7398693519482</c:v>
                </c:pt>
                <c:pt idx="157">
                  <c:v>16.2027365964499</c:v>
                </c:pt>
                <c:pt idx="158">
                  <c:v>17.1876220881219</c:v>
                </c:pt>
                <c:pt idx="159">
                  <c:v>17.4348490780525</c:v>
                </c:pt>
                <c:pt idx="160">
                  <c:v>16.808751920918</c:v>
                </c:pt>
                <c:pt idx="161">
                  <c:v>16.6063196952925</c:v>
                </c:pt>
                <c:pt idx="162">
                  <c:v>16.289679714917</c:v>
                </c:pt>
                <c:pt idx="163">
                  <c:v>16.4577770729984</c:v>
                </c:pt>
                <c:pt idx="164">
                  <c:v>16.5223154448772</c:v>
                </c:pt>
                <c:pt idx="165">
                  <c:v>16.5029042057084</c:v>
                </c:pt>
                <c:pt idx="166">
                  <c:v>16.5427844474446</c:v>
                </c:pt>
                <c:pt idx="167">
                  <c:v>16.6724663337677</c:v>
                </c:pt>
                <c:pt idx="168">
                  <c:v>16.5244439351627</c:v>
                </c:pt>
                <c:pt idx="169">
                  <c:v>16.3312376932114</c:v>
                </c:pt>
                <c:pt idx="170">
                  <c:v>16.3646254271748</c:v>
                </c:pt>
                <c:pt idx="171">
                  <c:v>16.3875438236863</c:v>
                </c:pt>
                <c:pt idx="172">
                  <c:v>17.0803695533824</c:v>
                </c:pt>
                <c:pt idx="173">
                  <c:v>17.2074135397834</c:v>
                </c:pt>
                <c:pt idx="174">
                  <c:v>17.5460146487406</c:v>
                </c:pt>
                <c:pt idx="175">
                  <c:v>18.0740725472418</c:v>
                </c:pt>
                <c:pt idx="176">
                  <c:v>18.2003359466055</c:v>
                </c:pt>
                <c:pt idx="177">
                  <c:v>17.9447066224665</c:v>
                </c:pt>
                <c:pt idx="178">
                  <c:v>17.3429989919217</c:v>
                </c:pt>
                <c:pt idx="179">
                  <c:v>16.548415156668</c:v>
                </c:pt>
                <c:pt idx="180">
                  <c:v>16.5762248285682</c:v>
                </c:pt>
                <c:pt idx="181">
                  <c:v>17.5154033526373</c:v>
                </c:pt>
                <c:pt idx="182">
                  <c:v>17.2323627122986</c:v>
                </c:pt>
                <c:pt idx="183">
                  <c:v>17.64369937813</c:v>
                </c:pt>
                <c:pt idx="184">
                  <c:v>17.8282668942328</c:v>
                </c:pt>
                <c:pt idx="185">
                  <c:v>17.7775786164305</c:v>
                </c:pt>
                <c:pt idx="186">
                  <c:v>16.6371001033946</c:v>
                </c:pt>
                <c:pt idx="187">
                  <c:v>15.7033705462269</c:v>
                </c:pt>
                <c:pt idx="188">
                  <c:v>16.544339943032</c:v>
                </c:pt>
                <c:pt idx="189">
                  <c:v>16.4388668047259</c:v>
                </c:pt>
                <c:pt idx="190">
                  <c:v>17.0894252423711</c:v>
                </c:pt>
                <c:pt idx="191">
                  <c:v>16.5014041805901</c:v>
                </c:pt>
                <c:pt idx="192">
                  <c:v>17.0265212823806</c:v>
                </c:pt>
                <c:pt idx="193">
                  <c:v>16.8940258832541</c:v>
                </c:pt>
                <c:pt idx="194">
                  <c:v>16.958030716721</c:v>
                </c:pt>
                <c:pt idx="195">
                  <c:v>16.6968574347347</c:v>
                </c:pt>
                <c:pt idx="196">
                  <c:v>17.0477551292294</c:v>
                </c:pt>
                <c:pt idx="197">
                  <c:v>17.8504972806906</c:v>
                </c:pt>
                <c:pt idx="198">
                  <c:v>18.6519757558203</c:v>
                </c:pt>
                <c:pt idx="199">
                  <c:v>19.0063960105194</c:v>
                </c:pt>
                <c:pt idx="200">
                  <c:v>19.3723702933978</c:v>
                </c:pt>
                <c:pt idx="201">
                  <c:v>19.0280312239024</c:v>
                </c:pt>
                <c:pt idx="202">
                  <c:v>18.3584480980502</c:v>
                </c:pt>
                <c:pt idx="203">
                  <c:v>18.7487576625255</c:v>
                </c:pt>
                <c:pt idx="204">
                  <c:v>19.2490000218138</c:v>
                </c:pt>
                <c:pt idx="205">
                  <c:v>18.9181318880021</c:v>
                </c:pt>
                <c:pt idx="206">
                  <c:v>18.0421749234687</c:v>
                </c:pt>
                <c:pt idx="207">
                  <c:v>17.7050894264118</c:v>
                </c:pt>
                <c:pt idx="208">
                  <c:v>17.5956352745128</c:v>
                </c:pt>
                <c:pt idx="209">
                  <c:v>19.544817480548</c:v>
                </c:pt>
                <c:pt idx="210">
                  <c:v>19.8589430141673</c:v>
                </c:pt>
                <c:pt idx="211">
                  <c:v>20.5449151791533</c:v>
                </c:pt>
                <c:pt idx="212">
                  <c:v>20.4427328626913</c:v>
                </c:pt>
                <c:pt idx="213">
                  <c:v>19.9471998257737</c:v>
                </c:pt>
                <c:pt idx="214">
                  <c:v>20.5274163248113</c:v>
                </c:pt>
                <c:pt idx="215">
                  <c:v>21.4036319854482</c:v>
                </c:pt>
                <c:pt idx="216">
                  <c:v>22.9328074164872</c:v>
                </c:pt>
                <c:pt idx="217">
                  <c:v>23.0481175499802</c:v>
                </c:pt>
                <c:pt idx="218">
                  <c:v>23.2796822455087</c:v>
                </c:pt>
                <c:pt idx="219">
                  <c:v>23.1524215256865</c:v>
                </c:pt>
                <c:pt idx="220">
                  <c:v>22.0912693608342</c:v>
                </c:pt>
                <c:pt idx="221">
                  <c:v>21.2120919250468</c:v>
                </c:pt>
                <c:pt idx="222">
                  <c:v>21.5614256345231</c:v>
                </c:pt>
                <c:pt idx="223">
                  <c:v>21.7262373730555</c:v>
                </c:pt>
                <c:pt idx="224">
                  <c:v>20.5911405141138</c:v>
                </c:pt>
                <c:pt idx="225">
                  <c:v>20.1537134606866</c:v>
                </c:pt>
                <c:pt idx="226">
                  <c:v>20.1964575208023</c:v>
                </c:pt>
                <c:pt idx="227">
                  <c:v>18.5126496436002</c:v>
                </c:pt>
                <c:pt idx="228">
                  <c:v>18.6742753624448</c:v>
                </c:pt>
                <c:pt idx="229">
                  <c:v>18.7037974172514</c:v>
                </c:pt>
                <c:pt idx="230">
                  <c:v>18.7757934212384</c:v>
                </c:pt>
                <c:pt idx="231">
                  <c:v>18.9364020333227</c:v>
                </c:pt>
                <c:pt idx="232">
                  <c:v>18.4031970169504</c:v>
                </c:pt>
                <c:pt idx="233">
                  <c:v>17.992711584304</c:v>
                </c:pt>
                <c:pt idx="234">
                  <c:v>17.6895454689528</c:v>
                </c:pt>
                <c:pt idx="235">
                  <c:v>18.0696146667842</c:v>
                </c:pt>
                <c:pt idx="236">
                  <c:v>17.3418741512247</c:v>
                </c:pt>
                <c:pt idx="237">
                  <c:v>18.1023987845561</c:v>
                </c:pt>
                <c:pt idx="238">
                  <c:v>19.4195846037608</c:v>
                </c:pt>
                <c:pt idx="239">
                  <c:v>20.7440511608708</c:v>
                </c:pt>
                <c:pt idx="240">
                  <c:v>20.9785818345362</c:v>
                </c:pt>
                <c:pt idx="241">
                  <c:v>21.6791498482062</c:v>
                </c:pt>
                <c:pt idx="242">
                  <c:v>22.3475839506839</c:v>
                </c:pt>
                <c:pt idx="243">
                  <c:v>24.4097169948272</c:v>
                </c:pt>
                <c:pt idx="244">
                  <c:v>23.0640126848636</c:v>
                </c:pt>
                <c:pt idx="245">
                  <c:v>25.2384662059603</c:v>
                </c:pt>
                <c:pt idx="246">
                  <c:v>23.1448485537081</c:v>
                </c:pt>
                <c:pt idx="247">
                  <c:v>23.0771777138444</c:v>
                </c:pt>
                <c:pt idx="248">
                  <c:v>22.5904683168602</c:v>
                </c:pt>
                <c:pt idx="249">
                  <c:v>22.2529016184089</c:v>
                </c:pt>
                <c:pt idx="250">
                  <c:v>22.3750747776528</c:v>
                </c:pt>
                <c:pt idx="251">
                  <c:v>21.6802151410297</c:v>
                </c:pt>
                <c:pt idx="252">
                  <c:v>22.3402907960336</c:v>
                </c:pt>
                <c:pt idx="253">
                  <c:v>22.4599574524604</c:v>
                </c:pt>
                <c:pt idx="254">
                  <c:v>22.4106522882173</c:v>
                </c:pt>
                <c:pt idx="255">
                  <c:v>22.8231086984978</c:v>
                </c:pt>
                <c:pt idx="256">
                  <c:v>22.4279544933298</c:v>
                </c:pt>
                <c:pt idx="257">
                  <c:v>21.9637422955146</c:v>
                </c:pt>
                <c:pt idx="258">
                  <c:v>22.3856865894014</c:v>
                </c:pt>
                <c:pt idx="259">
                  <c:v>23.1686718340929</c:v>
                </c:pt>
                <c:pt idx="260">
                  <c:v>22.8565663819545</c:v>
                </c:pt>
                <c:pt idx="261">
                  <c:v>20.6044254018598</c:v>
                </c:pt>
                <c:pt idx="262">
                  <c:v>20.4085412550722</c:v>
                </c:pt>
                <c:pt idx="263">
                  <c:v>19.6332321268238</c:v>
                </c:pt>
                <c:pt idx="264">
                  <c:v>20.3181320538285</c:v>
                </c:pt>
                <c:pt idx="265">
                  <c:v>20.1070515175528</c:v>
                </c:pt>
                <c:pt idx="266">
                  <c:v>19.8845603848728</c:v>
                </c:pt>
                <c:pt idx="267">
                  <c:v>18.9800226018263</c:v>
                </c:pt>
                <c:pt idx="268">
                  <c:v>18.9548587230399</c:v>
                </c:pt>
                <c:pt idx="269">
                  <c:v>17.8185517229685</c:v>
                </c:pt>
                <c:pt idx="270">
                  <c:v>16.9181784147667</c:v>
                </c:pt>
                <c:pt idx="271">
                  <c:v>16.2991187909035</c:v>
                </c:pt>
                <c:pt idx="272">
                  <c:v>15.6543591151969</c:v>
                </c:pt>
                <c:pt idx="273">
                  <c:v>15.2529438257788</c:v>
                </c:pt>
                <c:pt idx="274">
                  <c:v>15.4078775342979</c:v>
                </c:pt>
                <c:pt idx="275">
                  <c:v>16.0428941400501</c:v>
                </c:pt>
                <c:pt idx="276">
                  <c:v>15.8618339140336</c:v>
                </c:pt>
                <c:pt idx="277">
                  <c:v>15.0214983803314</c:v>
                </c:pt>
                <c:pt idx="278">
                  <c:v>15.0819301762589</c:v>
                </c:pt>
                <c:pt idx="279">
                  <c:v>15.5654906116915</c:v>
                </c:pt>
                <c:pt idx="280">
                  <c:v>15.5258208962546</c:v>
                </c:pt>
                <c:pt idx="281">
                  <c:v>15.4744336386526</c:v>
                </c:pt>
                <c:pt idx="282">
                  <c:v>16.0364016296241</c:v>
                </c:pt>
                <c:pt idx="283">
                  <c:v>16.304651978851</c:v>
                </c:pt>
                <c:pt idx="284">
                  <c:v>16.7426000491637</c:v>
                </c:pt>
                <c:pt idx="285">
                  <c:v>17.6331973708214</c:v>
                </c:pt>
                <c:pt idx="286">
                  <c:v>18.0762002237701</c:v>
                </c:pt>
                <c:pt idx="287">
                  <c:v>18.1596791187032</c:v>
                </c:pt>
                <c:pt idx="288">
                  <c:v>18.4598520324558</c:v>
                </c:pt>
                <c:pt idx="289">
                  <c:v>19.1689963758298</c:v>
                </c:pt>
                <c:pt idx="290">
                  <c:v>19.8315060742184</c:v>
                </c:pt>
                <c:pt idx="291">
                  <c:v>19.4829275247113</c:v>
                </c:pt>
                <c:pt idx="292">
                  <c:v>18.6294875098451</c:v>
                </c:pt>
                <c:pt idx="293">
                  <c:v>18.7358623861835</c:v>
                </c:pt>
                <c:pt idx="294">
                  <c:v>19.205883309548</c:v>
                </c:pt>
                <c:pt idx="295">
                  <c:v>19.5733084308037</c:v>
                </c:pt>
                <c:pt idx="296">
                  <c:v>19.7434924196978</c:v>
                </c:pt>
                <c:pt idx="297">
                  <c:v>19.8973948143295</c:v>
                </c:pt>
                <c:pt idx="298">
                  <c:v>19.443525693265</c:v>
                </c:pt>
                <c:pt idx="299">
                  <c:v>19.5779608090961</c:v>
                </c:pt>
                <c:pt idx="300">
                  <c:v>20.1324022608079</c:v>
                </c:pt>
                <c:pt idx="301">
                  <c:v>19.8667525636759</c:v>
                </c:pt>
                <c:pt idx="302">
                  <c:v>19.2594530208541</c:v>
                </c:pt>
                <c:pt idx="303">
                  <c:v>18.8762049961159</c:v>
                </c:pt>
                <c:pt idx="304">
                  <c:v>18.0540444609264</c:v>
                </c:pt>
                <c:pt idx="305">
                  <c:v>18.1726663764975</c:v>
                </c:pt>
                <c:pt idx="306">
                  <c:v>18.1952001435137</c:v>
                </c:pt>
                <c:pt idx="307">
                  <c:v>18.9672514775493</c:v>
                </c:pt>
                <c:pt idx="308">
                  <c:v>19.2009936820013</c:v>
                </c:pt>
                <c:pt idx="309">
                  <c:v>18.0953809088691</c:v>
                </c:pt>
                <c:pt idx="310">
                  <c:v>18.141851654008</c:v>
                </c:pt>
                <c:pt idx="311">
                  <c:v>17.6600036677687</c:v>
                </c:pt>
                <c:pt idx="312">
                  <c:v>17.218913853706</c:v>
                </c:pt>
                <c:pt idx="313">
                  <c:v>16.2170712887661</c:v>
                </c:pt>
                <c:pt idx="314">
                  <c:v>14.6875452559786</c:v>
                </c:pt>
                <c:pt idx="315">
                  <c:v>14.6697099056027</c:v>
                </c:pt>
                <c:pt idx="316">
                  <c:v>13.7901071534242</c:v>
                </c:pt>
                <c:pt idx="317">
                  <c:v>13.1442699526732</c:v>
                </c:pt>
                <c:pt idx="318">
                  <c:v>13.5850073579618</c:v>
                </c:pt>
                <c:pt idx="319">
                  <c:v>12.5134716044466</c:v>
                </c:pt>
                <c:pt idx="320">
                  <c:v>12.3285696577366</c:v>
                </c:pt>
                <c:pt idx="321">
                  <c:v>10.8318401530506</c:v>
                </c:pt>
                <c:pt idx="322">
                  <c:v>10.5911775591898</c:v>
                </c:pt>
                <c:pt idx="323">
                  <c:v>11.3333062358112</c:v>
                </c:pt>
                <c:pt idx="324">
                  <c:v>11.902968628267</c:v>
                </c:pt>
                <c:pt idx="325">
                  <c:v>11.5548462951448</c:v>
                </c:pt>
                <c:pt idx="326">
                  <c:v>11.9846626644643</c:v>
                </c:pt>
                <c:pt idx="327">
                  <c:v>12.4488891583704</c:v>
                </c:pt>
                <c:pt idx="328">
                  <c:v>13.0784513554383</c:v>
                </c:pt>
                <c:pt idx="329">
                  <c:v>13.05168412923</c:v>
                </c:pt>
                <c:pt idx="330">
                  <c:v>13.3454871048344</c:v>
                </c:pt>
                <c:pt idx="331">
                  <c:v>13.8842328952086</c:v>
                </c:pt>
                <c:pt idx="332">
                  <c:v>13.7014422688251</c:v>
                </c:pt>
                <c:pt idx="333">
                  <c:v>13.6908103591787</c:v>
                </c:pt>
                <c:pt idx="334">
                  <c:v>14.4350140912563</c:v>
                </c:pt>
                <c:pt idx="335">
                  <c:v>14.5824829089624</c:v>
                </c:pt>
                <c:pt idx="336">
                  <c:v>14.7644184564414</c:v>
                </c:pt>
                <c:pt idx="337">
                  <c:v>14.1671575167014</c:v>
                </c:pt>
                <c:pt idx="338">
                  <c:v>14.3360583805862</c:v>
                </c:pt>
                <c:pt idx="339">
                  <c:v>14.6451986030861</c:v>
                </c:pt>
                <c:pt idx="340">
                  <c:v>14.9535097865828</c:v>
                </c:pt>
                <c:pt idx="341">
                  <c:v>15.040444676081</c:v>
                </c:pt>
                <c:pt idx="342">
                  <c:v>15.2315032404977</c:v>
                </c:pt>
                <c:pt idx="343">
                  <c:v>15.4175807062548</c:v>
                </c:pt>
                <c:pt idx="344">
                  <c:v>15.2544464368212</c:v>
                </c:pt>
                <c:pt idx="345">
                  <c:v>14.9888452961218</c:v>
                </c:pt>
                <c:pt idx="346">
                  <c:v>14.7456311768246</c:v>
                </c:pt>
                <c:pt idx="347">
                  <c:v>14.750638489265</c:v>
                </c:pt>
                <c:pt idx="348">
                  <c:v>14.5478850405641</c:v>
                </c:pt>
                <c:pt idx="349">
                  <c:v>14.0020379030327</c:v>
                </c:pt>
                <c:pt idx="350">
                  <c:v>14.0500069650778</c:v>
                </c:pt>
                <c:pt idx="351">
                  <c:v>13.5598836208201</c:v>
                </c:pt>
                <c:pt idx="352">
                  <c:v>13.5687922872515</c:v>
                </c:pt>
                <c:pt idx="353">
                  <c:v>13.0196573023159</c:v>
                </c:pt>
                <c:pt idx="354">
                  <c:v>12.3425812599852</c:v>
                </c:pt>
                <c:pt idx="355">
                  <c:v>12.7450551508863</c:v>
                </c:pt>
                <c:pt idx="356">
                  <c:v>12.9371611010709</c:v>
                </c:pt>
                <c:pt idx="357">
                  <c:v>13.9188666564458</c:v>
                </c:pt>
                <c:pt idx="358">
                  <c:v>14.1645231757804</c:v>
                </c:pt>
                <c:pt idx="359">
                  <c:v>13.7414784177816</c:v>
                </c:pt>
                <c:pt idx="360">
                  <c:v>14.0492151814012</c:v>
                </c:pt>
                <c:pt idx="361">
                  <c:v>14.7214884699283</c:v>
                </c:pt>
                <c:pt idx="362">
                  <c:v>14.3706232219795</c:v>
                </c:pt>
                <c:pt idx="363">
                  <c:v>14.7529354203294</c:v>
                </c:pt>
                <c:pt idx="364">
                  <c:v>15.047660591685</c:v>
                </c:pt>
                <c:pt idx="365">
                  <c:v>15.3283556847193</c:v>
                </c:pt>
                <c:pt idx="366">
                  <c:v>15.0831105787003</c:v>
                </c:pt>
                <c:pt idx="367">
                  <c:v>13.8997906656545</c:v>
                </c:pt>
                <c:pt idx="368">
                  <c:v>12.9979539832524</c:v>
                </c:pt>
                <c:pt idx="369">
                  <c:v>13.0664728506192</c:v>
                </c:pt>
                <c:pt idx="370">
                  <c:v>13.7279975864131</c:v>
                </c:pt>
                <c:pt idx="371">
                  <c:v>13.9292584195782</c:v>
                </c:pt>
                <c:pt idx="372">
                  <c:v>13.7949526318458</c:v>
                </c:pt>
                <c:pt idx="373">
                  <c:v>13.5316343696866</c:v>
                </c:pt>
                <c:pt idx="374">
                  <c:v>13.6397691739442</c:v>
                </c:pt>
                <c:pt idx="375">
                  <c:v>13.6543926905532</c:v>
                </c:pt>
                <c:pt idx="376">
                  <c:v>13.6455006856124</c:v>
                </c:pt>
                <c:pt idx="377">
                  <c:v>13.7854174045025</c:v>
                </c:pt>
                <c:pt idx="378">
                  <c:v>13.8028766450158</c:v>
                </c:pt>
                <c:pt idx="379">
                  <c:v>13.9847617634263</c:v>
                </c:pt>
                <c:pt idx="380">
                  <c:v>13.9262850013159</c:v>
                </c:pt>
                <c:pt idx="381">
                  <c:v>13.9050927011785</c:v>
                </c:pt>
                <c:pt idx="382">
                  <c:v>13.7495410186065</c:v>
                </c:pt>
                <c:pt idx="383">
                  <c:v>13.3889994525796</c:v>
                </c:pt>
                <c:pt idx="384">
                  <c:v>13.1480887917616</c:v>
                </c:pt>
                <c:pt idx="385">
                  <c:v>12.6829605162368</c:v>
                </c:pt>
                <c:pt idx="386">
                  <c:v>12.4434535151837</c:v>
                </c:pt>
                <c:pt idx="387">
                  <c:v>12.4330670817952</c:v>
                </c:pt>
                <c:pt idx="388">
                  <c:v>12.2214010611541</c:v>
                </c:pt>
                <c:pt idx="389">
                  <c:v>11.4919628527612</c:v>
                </c:pt>
                <c:pt idx="390">
                  <c:v>11.5340227954599</c:v>
                </c:pt>
                <c:pt idx="391">
                  <c:v>11.8468405435646</c:v>
                </c:pt>
                <c:pt idx="392">
                  <c:v>11.843316826626</c:v>
                </c:pt>
                <c:pt idx="393">
                  <c:v>11.4714902403123</c:v>
                </c:pt>
                <c:pt idx="394">
                  <c:v>11.072537845038</c:v>
                </c:pt>
                <c:pt idx="395">
                  <c:v>11.1740408700368</c:v>
                </c:pt>
                <c:pt idx="396">
                  <c:v>11.6360921050461</c:v>
                </c:pt>
                <c:pt idx="397">
                  <c:v>11.9102338797982</c:v>
                </c:pt>
                <c:pt idx="398">
                  <c:v>11.6855260188368</c:v>
                </c:pt>
                <c:pt idx="399">
                  <c:v>11.5226625362002</c:v>
                </c:pt>
                <c:pt idx="400">
                  <c:v>11.4790086941645</c:v>
                </c:pt>
                <c:pt idx="401">
                  <c:v>11.4287151688319</c:v>
                </c:pt>
                <c:pt idx="402">
                  <c:v>10.6943451830401</c:v>
                </c:pt>
                <c:pt idx="403">
                  <c:v>10.4920462650764</c:v>
                </c:pt>
                <c:pt idx="404">
                  <c:v>10.5004973018021</c:v>
                </c:pt>
                <c:pt idx="405">
                  <c:v>10.6127594661262</c:v>
                </c:pt>
                <c:pt idx="406">
                  <c:v>10.5169176429921</c:v>
                </c:pt>
                <c:pt idx="407">
                  <c:v>10.1722179919979</c:v>
                </c:pt>
                <c:pt idx="408">
                  <c:v>10.3598341977573</c:v>
                </c:pt>
                <c:pt idx="409">
                  <c:v>10.3297862096607</c:v>
                </c:pt>
                <c:pt idx="410">
                  <c:v>10.7070131886828</c:v>
                </c:pt>
                <c:pt idx="411">
                  <c:v>11.4011237890002</c:v>
                </c:pt>
                <c:pt idx="412">
                  <c:v>11.0269298764713</c:v>
                </c:pt>
                <c:pt idx="413">
                  <c:v>11.1542621890963</c:v>
                </c:pt>
                <c:pt idx="414">
                  <c:v>11.1136293939496</c:v>
                </c:pt>
                <c:pt idx="415">
                  <c:v>11.5848316416046</c:v>
                </c:pt>
                <c:pt idx="416">
                  <c:v>12.0115707578259</c:v>
                </c:pt>
                <c:pt idx="417">
                  <c:v>12.5490761332202</c:v>
                </c:pt>
                <c:pt idx="418">
                  <c:v>12.8577144535593</c:v>
                </c:pt>
                <c:pt idx="419">
                  <c:v>12.878444602186</c:v>
                </c:pt>
                <c:pt idx="420">
                  <c:v>12.5435636925162</c:v>
                </c:pt>
                <c:pt idx="421">
                  <c:v>12.3546523264588</c:v>
                </c:pt>
                <c:pt idx="422">
                  <c:v>12.1770527957485</c:v>
                </c:pt>
                <c:pt idx="423">
                  <c:v>11.9064817765932</c:v>
                </c:pt>
                <c:pt idx="424">
                  <c:v>12.0262566719052</c:v>
                </c:pt>
                <c:pt idx="425">
                  <c:v>11.9959612229466</c:v>
                </c:pt>
                <c:pt idx="426">
                  <c:v>11.7911652752546</c:v>
                </c:pt>
                <c:pt idx="427">
                  <c:v>11.7320826388742</c:v>
                </c:pt>
                <c:pt idx="428">
                  <c:v>11.9445524175045</c:v>
                </c:pt>
                <c:pt idx="429">
                  <c:v>12.0457417633708</c:v>
                </c:pt>
                <c:pt idx="430">
                  <c:v>12.0532304032305</c:v>
                </c:pt>
                <c:pt idx="431">
                  <c:v>11.4135591888495</c:v>
                </c:pt>
                <c:pt idx="432">
                  <c:v>10.9923614273834</c:v>
                </c:pt>
                <c:pt idx="433">
                  <c:v>10.0631877387357</c:v>
                </c:pt>
                <c:pt idx="434">
                  <c:v>10.3271570801079</c:v>
                </c:pt>
                <c:pt idx="435">
                  <c:v>9.64453119728124</c:v>
                </c:pt>
                <c:pt idx="436">
                  <c:v>9.13898881337358</c:v>
                </c:pt>
                <c:pt idx="437">
                  <c:v>9.14822025953958</c:v>
                </c:pt>
                <c:pt idx="438">
                  <c:v>9.0034723772288</c:v>
                </c:pt>
                <c:pt idx="439">
                  <c:v>8.57268046675378</c:v>
                </c:pt>
                <c:pt idx="440">
                  <c:v>7.95082326421706</c:v>
                </c:pt>
                <c:pt idx="441">
                  <c:v>7.38713371110815</c:v>
                </c:pt>
                <c:pt idx="442">
                  <c:v>6.75301360477431</c:v>
                </c:pt>
                <c:pt idx="443">
                  <c:v>6.41259389811982</c:v>
                </c:pt>
                <c:pt idx="444">
                  <c:v>6.64064602865535</c:v>
                </c:pt>
                <c:pt idx="445">
                  <c:v>6.78434355163028</c:v>
                </c:pt>
                <c:pt idx="446">
                  <c:v>6.6863557604559</c:v>
                </c:pt>
                <c:pt idx="447">
                  <c:v>6.52072773054716</c:v>
                </c:pt>
                <c:pt idx="448">
                  <c:v>6.58236323162108</c:v>
                </c:pt>
                <c:pt idx="449">
                  <c:v>6.49629131864106</c:v>
                </c:pt>
                <c:pt idx="450">
                  <c:v>6.37132409384899</c:v>
                </c:pt>
                <c:pt idx="451">
                  <c:v>6.30307376091459</c:v>
                </c:pt>
                <c:pt idx="452">
                  <c:v>6.14917056243168</c:v>
                </c:pt>
                <c:pt idx="453">
                  <c:v>6.29051532119132</c:v>
                </c:pt>
                <c:pt idx="454">
                  <c:v>6.33332749535416</c:v>
                </c:pt>
                <c:pt idx="455">
                  <c:v>6.13458041128343</c:v>
                </c:pt>
                <c:pt idx="456">
                  <c:v>6.0984676399501</c:v>
                </c:pt>
                <c:pt idx="457">
                  <c:v>6.23969277136498</c:v>
                </c:pt>
                <c:pt idx="458">
                  <c:v>6.35607400486914</c:v>
                </c:pt>
                <c:pt idx="459">
                  <c:v>6.45613955581927</c:v>
                </c:pt>
                <c:pt idx="460">
                  <c:v>6.82900226148203</c:v>
                </c:pt>
                <c:pt idx="461">
                  <c:v>7.02161521478413</c:v>
                </c:pt>
                <c:pt idx="462">
                  <c:v>7.05283716544632</c:v>
                </c:pt>
                <c:pt idx="463">
                  <c:v>6.47913110170528</c:v>
                </c:pt>
                <c:pt idx="464">
                  <c:v>6.55848167206126</c:v>
                </c:pt>
                <c:pt idx="465">
                  <c:v>6.7947041999493</c:v>
                </c:pt>
                <c:pt idx="466">
                  <c:v>6.46702257413313</c:v>
                </c:pt>
                <c:pt idx="467">
                  <c:v>6.16071703379918</c:v>
                </c:pt>
                <c:pt idx="468">
                  <c:v>5.98966777113944</c:v>
                </c:pt>
                <c:pt idx="469">
                  <c:v>5.45534764990778</c:v>
                </c:pt>
                <c:pt idx="470">
                  <c:v>5.79882272755716</c:v>
                </c:pt>
                <c:pt idx="471">
                  <c:v>5.59985872550619</c:v>
                </c:pt>
                <c:pt idx="472">
                  <c:v>5.1889504620475</c:v>
                </c:pt>
                <c:pt idx="473">
                  <c:v>5.04363968045162</c:v>
                </c:pt>
                <c:pt idx="474">
                  <c:v>5.0805929195408</c:v>
                </c:pt>
                <c:pt idx="475">
                  <c:v>5.02070107792286</c:v>
                </c:pt>
                <c:pt idx="476">
                  <c:v>5.29716277010806</c:v>
                </c:pt>
                <c:pt idx="477">
                  <c:v>5.35117739342416</c:v>
                </c:pt>
                <c:pt idx="478">
                  <c:v>5.12640793094793</c:v>
                </c:pt>
                <c:pt idx="479">
                  <c:v>4.78424104508325</c:v>
                </c:pt>
                <c:pt idx="480">
                  <c:v>5.12218414688738</c:v>
                </c:pt>
                <c:pt idx="481">
                  <c:v>5.27485719120505</c:v>
                </c:pt>
                <c:pt idx="482">
                  <c:v>5.19234815868418</c:v>
                </c:pt>
                <c:pt idx="483">
                  <c:v>5.29708592273968</c:v>
                </c:pt>
                <c:pt idx="484">
                  <c:v>5.60946922533078</c:v>
                </c:pt>
                <c:pt idx="485">
                  <c:v>5.21611096098932</c:v>
                </c:pt>
                <c:pt idx="486">
                  <c:v>5.19777936190547</c:v>
                </c:pt>
                <c:pt idx="487">
                  <c:v>5.16129482321573</c:v>
                </c:pt>
                <c:pt idx="488">
                  <c:v>5.37752442545826</c:v>
                </c:pt>
                <c:pt idx="489">
                  <c:v>5.47925767805335</c:v>
                </c:pt>
                <c:pt idx="490">
                  <c:v>5.83819699320089</c:v>
                </c:pt>
                <c:pt idx="491">
                  <c:v>6.11415884941727</c:v>
                </c:pt>
                <c:pt idx="492">
                  <c:v>6.28708729034713</c:v>
                </c:pt>
                <c:pt idx="493">
                  <c:v>6.46130587269699</c:v>
                </c:pt>
                <c:pt idx="494">
                  <c:v>6.82138724903605</c:v>
                </c:pt>
                <c:pt idx="495">
                  <c:v>7.27325339020987</c:v>
                </c:pt>
                <c:pt idx="496">
                  <c:v>7.59346725891939</c:v>
                </c:pt>
                <c:pt idx="497">
                  <c:v>7.55798735175513</c:v>
                </c:pt>
                <c:pt idx="498">
                  <c:v>7.60209504577404</c:v>
                </c:pt>
                <c:pt idx="499">
                  <c:v>8.02003068989578</c:v>
                </c:pt>
                <c:pt idx="500">
                  <c:v>8.26508300228431</c:v>
                </c:pt>
                <c:pt idx="501">
                  <c:v>8.43215199876191</c:v>
                </c:pt>
                <c:pt idx="502">
                  <c:v>7.99825377226984</c:v>
                </c:pt>
                <c:pt idx="503">
                  <c:v>7.96467986494001</c:v>
                </c:pt>
                <c:pt idx="504">
                  <c:v>8.15420048306916</c:v>
                </c:pt>
                <c:pt idx="505">
                  <c:v>8.53336057906598</c:v>
                </c:pt>
                <c:pt idx="506">
                  <c:v>8.70073750097854</c:v>
                </c:pt>
                <c:pt idx="507">
                  <c:v>8.37280966846382</c:v>
                </c:pt>
                <c:pt idx="508">
                  <c:v>8.00049786759821</c:v>
                </c:pt>
                <c:pt idx="509">
                  <c:v>7.67182528267309</c:v>
                </c:pt>
                <c:pt idx="510">
                  <c:v>7.34598511949065</c:v>
                </c:pt>
                <c:pt idx="511">
                  <c:v>7.44178317421737</c:v>
                </c:pt>
                <c:pt idx="512">
                  <c:v>7.4581838671898</c:v>
                </c:pt>
                <c:pt idx="513">
                  <c:v>7.31740039562148</c:v>
                </c:pt>
                <c:pt idx="514">
                  <c:v>7.54632791191624</c:v>
                </c:pt>
                <c:pt idx="515">
                  <c:v>7.80973914493875</c:v>
                </c:pt>
                <c:pt idx="516">
                  <c:v>8.07224944603738</c:v>
                </c:pt>
                <c:pt idx="517">
                  <c:v>8.16206622085036</c:v>
                </c:pt>
                <c:pt idx="518">
                  <c:v>8.05807704411609</c:v>
                </c:pt>
                <c:pt idx="519">
                  <c:v>7.92362034832798</c:v>
                </c:pt>
                <c:pt idx="520">
                  <c:v>7.8996983306653</c:v>
                </c:pt>
                <c:pt idx="521">
                  <c:v>8.05167694639665</c:v>
                </c:pt>
                <c:pt idx="522">
                  <c:v>8.37771213997183</c:v>
                </c:pt>
                <c:pt idx="523">
                  <c:v>8.71741830854833</c:v>
                </c:pt>
                <c:pt idx="524">
                  <c:v>8.58167037520905</c:v>
                </c:pt>
                <c:pt idx="525">
                  <c:v>8.41949103587242</c:v>
                </c:pt>
                <c:pt idx="526">
                  <c:v>8.88832736125097</c:v>
                </c:pt>
                <c:pt idx="527">
                  <c:v>9.31063968041637</c:v>
                </c:pt>
                <c:pt idx="528">
                  <c:v>9.69261885225499</c:v>
                </c:pt>
                <c:pt idx="529">
                  <c:v>9.83080472281957</c:v>
                </c:pt>
                <c:pt idx="530">
                  <c:v>9.51853753881003</c:v>
                </c:pt>
                <c:pt idx="531">
                  <c:v>9.47656678790307</c:v>
                </c:pt>
                <c:pt idx="532">
                  <c:v>9.72900769402133</c:v>
                </c:pt>
                <c:pt idx="533">
                  <c:v>9.79638618045061</c:v>
                </c:pt>
                <c:pt idx="534">
                  <c:v>9.9639938917878</c:v>
                </c:pt>
                <c:pt idx="535">
                  <c:v>10.1109184584889</c:v>
                </c:pt>
                <c:pt idx="536">
                  <c:v>10.3592476113485</c:v>
                </c:pt>
                <c:pt idx="537">
                  <c:v>10.7184959970229</c:v>
                </c:pt>
                <c:pt idx="538">
                  <c:v>10.8863174403079</c:v>
                </c:pt>
                <c:pt idx="539">
                  <c:v>11.1473652391372</c:v>
                </c:pt>
                <c:pt idx="540">
                  <c:v>11.3409661885062</c:v>
                </c:pt>
                <c:pt idx="541">
                  <c:v>11.389435672748</c:v>
                </c:pt>
                <c:pt idx="542">
                  <c:v>10.7123520627325</c:v>
                </c:pt>
                <c:pt idx="543">
                  <c:v>10.3955876859547</c:v>
                </c:pt>
                <c:pt idx="544">
                  <c:v>10.5751584638061</c:v>
                </c:pt>
                <c:pt idx="545">
                  <c:v>11.19797974023</c:v>
                </c:pt>
                <c:pt idx="546">
                  <c:v>11.8696940584813</c:v>
                </c:pt>
                <c:pt idx="547">
                  <c:v>12.4888082195219</c:v>
                </c:pt>
                <c:pt idx="548">
                  <c:v>12.6926148233447</c:v>
                </c:pt>
                <c:pt idx="549">
                  <c:v>12.4265175215833</c:v>
                </c:pt>
                <c:pt idx="550">
                  <c:v>12.6152512123445</c:v>
                </c:pt>
                <c:pt idx="551">
                  <c:v>13.0090527289931</c:v>
                </c:pt>
                <c:pt idx="552">
                  <c:v>13.1859306286778</c:v>
                </c:pt>
                <c:pt idx="553">
                  <c:v>13.6339661322162</c:v>
                </c:pt>
                <c:pt idx="554">
                  <c:v>14.0332575076045</c:v>
                </c:pt>
                <c:pt idx="555">
                  <c:v>14.488222209157</c:v>
                </c:pt>
                <c:pt idx="556">
                  <c:v>15.0023470557371</c:v>
                </c:pt>
                <c:pt idx="557">
                  <c:v>15.1203334817475</c:v>
                </c:pt>
                <c:pt idx="558">
                  <c:v>15.8208025944777</c:v>
                </c:pt>
                <c:pt idx="559">
                  <c:v>16.8628618527638</c:v>
                </c:pt>
                <c:pt idx="560">
                  <c:v>17.8187237135164</c:v>
                </c:pt>
                <c:pt idx="561">
                  <c:v>17.5372378522611</c:v>
                </c:pt>
                <c:pt idx="562">
                  <c:v>18.1313014349524</c:v>
                </c:pt>
                <c:pt idx="563">
                  <c:v>18.6466240214025</c:v>
                </c:pt>
                <c:pt idx="564">
                  <c:v>18.8061285717008</c:v>
                </c:pt>
                <c:pt idx="565">
                  <c:v>18.868850519584</c:v>
                </c:pt>
                <c:pt idx="566">
                  <c:v>19.9434177990645</c:v>
                </c:pt>
                <c:pt idx="567">
                  <c:v>21.2579092494875</c:v>
                </c:pt>
                <c:pt idx="568">
                  <c:v>21.83273217874</c:v>
                </c:pt>
                <c:pt idx="569">
                  <c:v>20.9134215768667</c:v>
                </c:pt>
                <c:pt idx="570">
                  <c:v>21.0819054352968</c:v>
                </c:pt>
                <c:pt idx="571">
                  <c:v>21.7621315025792</c:v>
                </c:pt>
                <c:pt idx="572">
                  <c:v>23.0046494461592</c:v>
                </c:pt>
                <c:pt idx="573">
                  <c:v>23.578344239585</c:v>
                </c:pt>
                <c:pt idx="574">
                  <c:v>25.1219845711096</c:v>
                </c:pt>
                <c:pt idx="575">
                  <c:v>25.3015910274261</c:v>
                </c:pt>
                <c:pt idx="576">
                  <c:v>27.0831996208328</c:v>
                </c:pt>
                <c:pt idx="577">
                  <c:v>27.1316727982474</c:v>
                </c:pt>
                <c:pt idx="578">
                  <c:v>27.6757484378619</c:v>
                </c:pt>
                <c:pt idx="579">
                  <c:v>27.5684544728983</c:v>
                </c:pt>
                <c:pt idx="580">
                  <c:v>27.6985868750081</c:v>
                </c:pt>
                <c:pt idx="581">
                  <c:v>27.9354678302887</c:v>
                </c:pt>
                <c:pt idx="582">
                  <c:v>29.9332894068422</c:v>
                </c:pt>
                <c:pt idx="583">
                  <c:v>31.480313247173</c:v>
                </c:pt>
                <c:pt idx="584">
                  <c:v>32.5637885987767</c:v>
                </c:pt>
                <c:pt idx="585">
                  <c:v>28.9610671643548</c:v>
                </c:pt>
                <c:pt idx="586">
                  <c:v>21.171036000097</c:v>
                </c:pt>
                <c:pt idx="587">
                  <c:v>22.0073731764183</c:v>
                </c:pt>
                <c:pt idx="588">
                  <c:v>22.3107242943368</c:v>
                </c:pt>
                <c:pt idx="589">
                  <c:v>23.6971177493359</c:v>
                </c:pt>
                <c:pt idx="590">
                  <c:v>24.5866077926689</c:v>
                </c:pt>
                <c:pt idx="591">
                  <c:v>25.8434368620183</c:v>
                </c:pt>
                <c:pt idx="592">
                  <c:v>24.3097606339082</c:v>
                </c:pt>
                <c:pt idx="593">
                  <c:v>21.8668993333895</c:v>
                </c:pt>
                <c:pt idx="594">
                  <c:v>21.5487975925466</c:v>
                </c:pt>
                <c:pt idx="595">
                  <c:v>21.3006022411181</c:v>
                </c:pt>
                <c:pt idx="596">
                  <c:v>21.0725817884473</c:v>
                </c:pt>
                <c:pt idx="597">
                  <c:v>18.2148701546586</c:v>
                </c:pt>
                <c:pt idx="598">
                  <c:v>16.9397113777752</c:v>
                </c:pt>
                <c:pt idx="599">
                  <c:v>16.0550018565313</c:v>
                </c:pt>
                <c:pt idx="600">
                  <c:v>16.7054787315476</c:v>
                </c:pt>
                <c:pt idx="601">
                  <c:v>18.1614924369761</c:v>
                </c:pt>
                <c:pt idx="602">
                  <c:v>18.5795610327913</c:v>
                </c:pt>
                <c:pt idx="603">
                  <c:v>16.8723153316097</c:v>
                </c:pt>
                <c:pt idx="604">
                  <c:v>15.4015399991101</c:v>
                </c:pt>
                <c:pt idx="605">
                  <c:v>15.0624760746433</c:v>
                </c:pt>
                <c:pt idx="606">
                  <c:v>15.5167500955163</c:v>
                </c:pt>
                <c:pt idx="607">
                  <c:v>15.0062766028866</c:v>
                </c:pt>
                <c:pt idx="608">
                  <c:v>12.8177452611069</c:v>
                </c:pt>
                <c:pt idx="609">
                  <c:v>11.1459264076609</c:v>
                </c:pt>
                <c:pt idx="610">
                  <c:v>11.4156002956447</c:v>
                </c:pt>
                <c:pt idx="611">
                  <c:v>9.30603286796832</c:v>
                </c:pt>
                <c:pt idx="612">
                  <c:v>9.31240645517785</c:v>
                </c:pt>
                <c:pt idx="613">
                  <c:v>9.33693225100841</c:v>
                </c:pt>
                <c:pt idx="614">
                  <c:v>9.41306502801222</c:v>
                </c:pt>
                <c:pt idx="615">
                  <c:v>7.19223319611549</c:v>
                </c:pt>
                <c:pt idx="616">
                  <c:v>6.39085728988145</c:v>
                </c:pt>
                <c:pt idx="617">
                  <c:v>5.56505937152897</c:v>
                </c:pt>
                <c:pt idx="618">
                  <c:v>5.83876367185121</c:v>
                </c:pt>
                <c:pt idx="619">
                  <c:v>8.83465320518122</c:v>
                </c:pt>
                <c:pt idx="620">
                  <c:v>9.76116856406372</c:v>
                </c:pt>
                <c:pt idx="621">
                  <c:v>8.47860660768909</c:v>
                </c:pt>
                <c:pt idx="622">
                  <c:v>8.46330956712291</c:v>
                </c:pt>
                <c:pt idx="623">
                  <c:v>8.25707399910069</c:v>
                </c:pt>
                <c:pt idx="624">
                  <c:v>8.72804616281354</c:v>
                </c:pt>
                <c:pt idx="625">
                  <c:v>7.8260517513166</c:v>
                </c:pt>
                <c:pt idx="626">
                  <c:v>7.87468132294317</c:v>
                </c:pt>
                <c:pt idx="627">
                  <c:v>8.72310164606812</c:v>
                </c:pt>
                <c:pt idx="628">
                  <c:v>11.2496512519324</c:v>
                </c:pt>
                <c:pt idx="629">
                  <c:v>13.0988755172695</c:v>
                </c:pt>
                <c:pt idx="630">
                  <c:v>13.7543044938745</c:v>
                </c:pt>
                <c:pt idx="631">
                  <c:v>12.9995270503677</c:v>
                </c:pt>
                <c:pt idx="632">
                  <c:v>12.922920614886</c:v>
                </c:pt>
                <c:pt idx="633">
                  <c:v>11.6962535681437</c:v>
                </c:pt>
                <c:pt idx="634">
                  <c:v>12.0117661933899</c:v>
                </c:pt>
                <c:pt idx="635">
                  <c:v>12.2818016226011</c:v>
                </c:pt>
                <c:pt idx="636">
                  <c:v>13.0251198283324</c:v>
                </c:pt>
                <c:pt idx="637">
                  <c:v>13.9269229042743</c:v>
                </c:pt>
                <c:pt idx="638">
                  <c:v>13.2545376297401</c:v>
                </c:pt>
                <c:pt idx="639">
                  <c:v>13.5183892844901</c:v>
                </c:pt>
                <c:pt idx="640">
                  <c:v>12.181583235024</c:v>
                </c:pt>
                <c:pt idx="641">
                  <c:v>12.2877264839524</c:v>
                </c:pt>
                <c:pt idx="642">
                  <c:v>11.7415242293182</c:v>
                </c:pt>
                <c:pt idx="643">
                  <c:v>11.3150259818291</c:v>
                </c:pt>
                <c:pt idx="644">
                  <c:v>10.9099540832888</c:v>
                </c:pt>
                <c:pt idx="645">
                  <c:v>11.1083526053517</c:v>
                </c:pt>
                <c:pt idx="646">
                  <c:v>11.4488086902057</c:v>
                </c:pt>
                <c:pt idx="647">
                  <c:v>11.6393375664759</c:v>
                </c:pt>
                <c:pt idx="648">
                  <c:v>11.4959079682016</c:v>
                </c:pt>
                <c:pt idx="649">
                  <c:v>11.0878121590556</c:v>
                </c:pt>
                <c:pt idx="650">
                  <c:v>10.39827240479</c:v>
                </c:pt>
                <c:pt idx="651">
                  <c:v>11.1042102071495</c:v>
                </c:pt>
                <c:pt idx="652">
                  <c:v>11.9855766834801</c:v>
                </c:pt>
                <c:pt idx="653">
                  <c:v>12.5395193244439</c:v>
                </c:pt>
                <c:pt idx="654">
                  <c:v>13.202137936511</c:v>
                </c:pt>
                <c:pt idx="655">
                  <c:v>14.105056846669</c:v>
                </c:pt>
                <c:pt idx="656">
                  <c:v>14.4188917027074</c:v>
                </c:pt>
                <c:pt idx="657">
                  <c:v>14.8262326271141</c:v>
                </c:pt>
                <c:pt idx="658">
                  <c:v>16.1296051632512</c:v>
                </c:pt>
                <c:pt idx="659">
                  <c:v>16.1591927146153</c:v>
                </c:pt>
                <c:pt idx="660">
                  <c:v>17.0873598459973</c:v>
                </c:pt>
                <c:pt idx="661">
                  <c:v>18.1045364595178</c:v>
                </c:pt>
                <c:pt idx="662">
                  <c:v>18.660478203926</c:v>
                </c:pt>
                <c:pt idx="663">
                  <c:v>18.7189996651515</c:v>
                </c:pt>
                <c:pt idx="664">
                  <c:v>17.7501925193286</c:v>
                </c:pt>
                <c:pt idx="665">
                  <c:v>18.3930010658313</c:v>
                </c:pt>
                <c:pt idx="666">
                  <c:v>19.3604645123191</c:v>
                </c:pt>
                <c:pt idx="667">
                  <c:v>19.6230601629838</c:v>
                </c:pt>
                <c:pt idx="668">
                  <c:v>19.8620242432876</c:v>
                </c:pt>
                <c:pt idx="669">
                  <c:v>20.9130918525331</c:v>
                </c:pt>
                <c:pt idx="670">
                  <c:v>21.4997653410242</c:v>
                </c:pt>
                <c:pt idx="671">
                  <c:v>21.1256635481554</c:v>
                </c:pt>
                <c:pt idx="672">
                  <c:v>21.6187415829535</c:v>
                </c:pt>
                <c:pt idx="673">
                  <c:v>22.2442215528052</c:v>
                </c:pt>
                <c:pt idx="674">
                  <c:v>22.0421970160506</c:v>
                </c:pt>
                <c:pt idx="675">
                  <c:v>20.5565794574329</c:v>
                </c:pt>
                <c:pt idx="676">
                  <c:v>19.4741746865721</c:v>
                </c:pt>
                <c:pt idx="677">
                  <c:v>18.711659960365</c:v>
                </c:pt>
                <c:pt idx="678">
                  <c:v>19.6467232796076</c:v>
                </c:pt>
                <c:pt idx="679">
                  <c:v>19.806982577381</c:v>
                </c:pt>
                <c:pt idx="680">
                  <c:v>16.8478828627058</c:v>
                </c:pt>
                <c:pt idx="681">
                  <c:v>14.3616595747534</c:v>
                </c:pt>
                <c:pt idx="682">
                  <c:v>13.1581191664861</c:v>
                </c:pt>
                <c:pt idx="683">
                  <c:v>13.0084830337061</c:v>
                </c:pt>
                <c:pt idx="684">
                  <c:v>13.5114619185624</c:v>
                </c:pt>
                <c:pt idx="685">
                  <c:v>13.2630762364609</c:v>
                </c:pt>
                <c:pt idx="686">
                  <c:v>12.3772862346977</c:v>
                </c:pt>
                <c:pt idx="687">
                  <c:v>11.7895177206842</c:v>
                </c:pt>
                <c:pt idx="688">
                  <c:v>11.9922759305457</c:v>
                </c:pt>
                <c:pt idx="689">
                  <c:v>12.2889663077881</c:v>
                </c:pt>
                <c:pt idx="690">
                  <c:v>14.7703280174921</c:v>
                </c:pt>
                <c:pt idx="691">
                  <c:v>14.9035885126044</c:v>
                </c:pt>
                <c:pt idx="692">
                  <c:v>14.28233050864</c:v>
                </c:pt>
                <c:pt idx="693">
                  <c:v>16.0611476433334</c:v>
                </c:pt>
                <c:pt idx="694">
                  <c:v>16.1495718007155</c:v>
                </c:pt>
                <c:pt idx="695">
                  <c:v>15.756484438994</c:v>
                </c:pt>
                <c:pt idx="696">
                  <c:v>15.5996344109193</c:v>
                </c:pt>
                <c:pt idx="697">
                  <c:v>15.6646969289548</c:v>
                </c:pt>
                <c:pt idx="698">
                  <c:v>15.7292237432142</c:v>
                </c:pt>
                <c:pt idx="699">
                  <c:v>13.9169945798124</c:v>
                </c:pt>
                <c:pt idx="700">
                  <c:v>14.5029294996578</c:v>
                </c:pt>
                <c:pt idx="701">
                  <c:v>14.8338289214898</c:v>
                </c:pt>
                <c:pt idx="702">
                  <c:v>15.2709525985703</c:v>
                </c:pt>
                <c:pt idx="703">
                  <c:v>15.120082343334</c:v>
                </c:pt>
                <c:pt idx="704">
                  <c:v>16.452835577061</c:v>
                </c:pt>
                <c:pt idx="705">
                  <c:v>16.8212048062656</c:v>
                </c:pt>
                <c:pt idx="706">
                  <c:v>16.5992385099466</c:v>
                </c:pt>
                <c:pt idx="707">
                  <c:v>16.2804129012838</c:v>
                </c:pt>
                <c:pt idx="708">
                  <c:v>16.3784803426137</c:v>
                </c:pt>
                <c:pt idx="709">
                  <c:v>16.2161198477311</c:v>
                </c:pt>
                <c:pt idx="710">
                  <c:v>16.1729063053079</c:v>
                </c:pt>
                <c:pt idx="711">
                  <c:v>16.3709887071288</c:v>
                </c:pt>
                <c:pt idx="712">
                  <c:v>14.1387476948007</c:v>
                </c:pt>
                <c:pt idx="713">
                  <c:v>12.8437655982688</c:v>
                </c:pt>
                <c:pt idx="714">
                  <c:v>13.3698847632101</c:v>
                </c:pt>
                <c:pt idx="715">
                  <c:v>13.6493993923916</c:v>
                </c:pt>
                <c:pt idx="716">
                  <c:v>14.2148425986206</c:v>
                </c:pt>
                <c:pt idx="717">
                  <c:v>14.328290323105</c:v>
                </c:pt>
                <c:pt idx="718">
                  <c:v>14.6366892487636</c:v>
                </c:pt>
                <c:pt idx="719">
                  <c:v>13.9084261223538</c:v>
                </c:pt>
                <c:pt idx="720">
                  <c:v>13.9041582679508</c:v>
                </c:pt>
                <c:pt idx="721">
                  <c:v>13.0029433034024</c:v>
                </c:pt>
                <c:pt idx="722">
                  <c:v>12.9557198220633</c:v>
                </c:pt>
                <c:pt idx="723">
                  <c:v>12.4293703892208</c:v>
                </c:pt>
                <c:pt idx="724">
                  <c:v>12.0372065124816</c:v>
                </c:pt>
                <c:pt idx="725">
                  <c:v>12.1643065906284</c:v>
                </c:pt>
                <c:pt idx="726">
                  <c:v>12.7449962779196</c:v>
                </c:pt>
                <c:pt idx="727">
                  <c:v>12.4631737203878</c:v>
                </c:pt>
                <c:pt idx="728">
                  <c:v>12.2797292720931</c:v>
                </c:pt>
                <c:pt idx="729">
                  <c:v>11.5778149565741</c:v>
                </c:pt>
                <c:pt idx="730">
                  <c:v>10.911668685917</c:v>
                </c:pt>
                <c:pt idx="731">
                  <c:v>10.0865933099179</c:v>
                </c:pt>
                <c:pt idx="732">
                  <c:v>10.1016864319293</c:v>
                </c:pt>
                <c:pt idx="733">
                  <c:v>9.68025559174936</c:v>
                </c:pt>
                <c:pt idx="734">
                  <c:v>9.00342661776097</c:v>
                </c:pt>
                <c:pt idx="735">
                  <c:v>8.54425570758826</c:v>
                </c:pt>
                <c:pt idx="736">
                  <c:v>8.50611625969605</c:v>
                </c:pt>
                <c:pt idx="737">
                  <c:v>8.90545692851805</c:v>
                </c:pt>
                <c:pt idx="738">
                  <c:v>9.15048890099474</c:v>
                </c:pt>
                <c:pt idx="739">
                  <c:v>9.0128230475643</c:v>
                </c:pt>
                <c:pt idx="740">
                  <c:v>9.0778298393715</c:v>
                </c:pt>
                <c:pt idx="741">
                  <c:v>9.59917674935298</c:v>
                </c:pt>
                <c:pt idx="742">
                  <c:v>9.66133415217166</c:v>
                </c:pt>
                <c:pt idx="743">
                  <c:v>9.61751410328318</c:v>
                </c:pt>
                <c:pt idx="744">
                  <c:v>10.1505342204321</c:v>
                </c:pt>
                <c:pt idx="745">
                  <c:v>10.7089829952213</c:v>
                </c:pt>
                <c:pt idx="746">
                  <c:v>10.8505417440368</c:v>
                </c:pt>
                <c:pt idx="747">
                  <c:v>11.0392271429397</c:v>
                </c:pt>
                <c:pt idx="748">
                  <c:v>11.3622158006137</c:v>
                </c:pt>
                <c:pt idx="749">
                  <c:v>11.5167447864512</c:v>
                </c:pt>
                <c:pt idx="750">
                  <c:v>11.7742133417817</c:v>
                </c:pt>
                <c:pt idx="751">
                  <c:v>11.210545904159</c:v>
                </c:pt>
                <c:pt idx="752">
                  <c:v>11.3362819396103</c:v>
                </c:pt>
                <c:pt idx="753">
                  <c:v>11.187335503326</c:v>
                </c:pt>
                <c:pt idx="754">
                  <c:v>10.6310336730014</c:v>
                </c:pt>
                <c:pt idx="755">
                  <c:v>10.7373603160411</c:v>
                </c:pt>
                <c:pt idx="756">
                  <c:v>11.0524127639775</c:v>
                </c:pt>
                <c:pt idx="757">
                  <c:v>10.9479188877247</c:v>
                </c:pt>
                <c:pt idx="758">
                  <c:v>11.2246931961807</c:v>
                </c:pt>
                <c:pt idx="759">
                  <c:v>10.9382751882394</c:v>
                </c:pt>
                <c:pt idx="760">
                  <c:v>11.1037369367926</c:v>
                </c:pt>
                <c:pt idx="761">
                  <c:v>11.5327852725325</c:v>
                </c:pt>
                <c:pt idx="762">
                  <c:v>11.7387747501807</c:v>
                </c:pt>
                <c:pt idx="763">
                  <c:v>11.5417116742092</c:v>
                </c:pt>
                <c:pt idx="764">
                  <c:v>11.3285605846965</c:v>
                </c:pt>
                <c:pt idx="765">
                  <c:v>11.5831051862791</c:v>
                </c:pt>
                <c:pt idx="766">
                  <c:v>11.4784591980555</c:v>
                </c:pt>
                <c:pt idx="767">
                  <c:v>11.6386835933551</c:v>
                </c:pt>
                <c:pt idx="768">
                  <c:v>11.960463439807</c:v>
                </c:pt>
                <c:pt idx="769">
                  <c:v>12.3417535481863</c:v>
                </c:pt>
                <c:pt idx="770">
                  <c:v>12.3233103113893</c:v>
                </c:pt>
                <c:pt idx="771">
                  <c:v>12.6318672365631</c:v>
                </c:pt>
                <c:pt idx="772">
                  <c:v>13.0365606287854</c:v>
                </c:pt>
                <c:pt idx="773">
                  <c:v>13.130223361406</c:v>
                </c:pt>
                <c:pt idx="774">
                  <c:v>12.8670284430092</c:v>
                </c:pt>
                <c:pt idx="775">
                  <c:v>12.9153785622567</c:v>
                </c:pt>
                <c:pt idx="776">
                  <c:v>13.7982649517198</c:v>
                </c:pt>
                <c:pt idx="777">
                  <c:v>14.3746626753913</c:v>
                </c:pt>
                <c:pt idx="778">
                  <c:v>14.8477026618768</c:v>
                </c:pt>
                <c:pt idx="779">
                  <c:v>15.02034747474</c:v>
                </c:pt>
                <c:pt idx="780">
                  <c:v>15.6231631777617</c:v>
                </c:pt>
                <c:pt idx="781">
                  <c:v>15.7616665258019</c:v>
                </c:pt>
                <c:pt idx="782">
                  <c:v>15.1348734151425</c:v>
                </c:pt>
                <c:pt idx="783">
                  <c:v>16.0408423862159</c:v>
                </c:pt>
                <c:pt idx="784">
                  <c:v>16.0137231708322</c:v>
                </c:pt>
                <c:pt idx="785">
                  <c:v>15.7731868801287</c:v>
                </c:pt>
                <c:pt idx="786">
                  <c:v>14.5081361119091</c:v>
                </c:pt>
                <c:pt idx="787">
                  <c:v>13.9849393099428</c:v>
                </c:pt>
                <c:pt idx="788">
                  <c:v>11.8412675401496</c:v>
                </c:pt>
                <c:pt idx="789">
                  <c:v>11.3876029617651</c:v>
                </c:pt>
                <c:pt idx="790">
                  <c:v>11.1100436567433</c:v>
                </c:pt>
                <c:pt idx="791">
                  <c:v>11.3727794258627</c:v>
                </c:pt>
                <c:pt idx="792">
                  <c:v>11.4692963347356</c:v>
                </c:pt>
                <c:pt idx="793">
                  <c:v>11.9495653142094</c:v>
                </c:pt>
                <c:pt idx="794">
                  <c:v>11.2879030965013</c:v>
                </c:pt>
                <c:pt idx="795">
                  <c:v>10.9008251263927</c:v>
                </c:pt>
                <c:pt idx="796">
                  <c:v>10.7336742736885</c:v>
                </c:pt>
                <c:pt idx="797">
                  <c:v>11.0827158550521</c:v>
                </c:pt>
                <c:pt idx="798">
                  <c:v>11.6964465533544</c:v>
                </c:pt>
                <c:pt idx="799">
                  <c:v>11.3374723553298</c:v>
                </c:pt>
                <c:pt idx="800">
                  <c:v>10.8274630172288</c:v>
                </c:pt>
                <c:pt idx="801">
                  <c:v>11.1326620427548</c:v>
                </c:pt>
                <c:pt idx="802">
                  <c:v>10.9754073248391</c:v>
                </c:pt>
                <c:pt idx="803">
                  <c:v>10.6809125319692</c:v>
                </c:pt>
                <c:pt idx="804">
                  <c:v>10.4193426573203</c:v>
                </c:pt>
                <c:pt idx="805">
                  <c:v>9.99976116914418</c:v>
                </c:pt>
                <c:pt idx="806">
                  <c:v>10.1866806094897</c:v>
                </c:pt>
                <c:pt idx="807">
                  <c:v>10.7794844820246</c:v>
                </c:pt>
                <c:pt idx="808">
                  <c:v>11.2410326979844</c:v>
                </c:pt>
                <c:pt idx="809">
                  <c:v>11.5838957565238</c:v>
                </c:pt>
                <c:pt idx="810">
                  <c:v>11.1346217391809</c:v>
                </c:pt>
                <c:pt idx="811">
                  <c:v>10.7235566624781</c:v>
                </c:pt>
                <c:pt idx="812">
                  <c:v>10.5530136893992</c:v>
                </c:pt>
                <c:pt idx="813">
                  <c:v>10.8254098091695</c:v>
                </c:pt>
                <c:pt idx="814">
                  <c:v>10.2480962056356</c:v>
                </c:pt>
                <c:pt idx="815">
                  <c:v>10.1596529389009</c:v>
                </c:pt>
                <c:pt idx="816">
                  <c:v>10.248285758039</c:v>
                </c:pt>
                <c:pt idx="817">
                  <c:v>9.87251714057005</c:v>
                </c:pt>
                <c:pt idx="818">
                  <c:v>9.90133249124092</c:v>
                </c:pt>
                <c:pt idx="819">
                  <c:v>9.78363986754405</c:v>
                </c:pt>
                <c:pt idx="820">
                  <c:v>9.69229508639581</c:v>
                </c:pt>
                <c:pt idx="821">
                  <c:v>9.06771894341953</c:v>
                </c:pt>
                <c:pt idx="822">
                  <c:v>9.60503809336392</c:v>
                </c:pt>
                <c:pt idx="823">
                  <c:v>9.85134863807923</c:v>
                </c:pt>
                <c:pt idx="824">
                  <c:v>9.88404836173828</c:v>
                </c:pt>
                <c:pt idx="825">
                  <c:v>10.1698508447721</c:v>
                </c:pt>
                <c:pt idx="826">
                  <c:v>10.2158610116506</c:v>
                </c:pt>
                <c:pt idx="827">
                  <c:v>10.5293309041311</c:v>
                </c:pt>
                <c:pt idx="828">
                  <c:v>10.7457332997479</c:v>
                </c:pt>
                <c:pt idx="829">
                  <c:v>10.9115640667317</c:v>
                </c:pt>
                <c:pt idx="830">
                  <c:v>10.9109465229762</c:v>
                </c:pt>
                <c:pt idx="831">
                  <c:v>11.1780216009561</c:v>
                </c:pt>
                <c:pt idx="832">
                  <c:v>11.4615431045862</c:v>
                </c:pt>
                <c:pt idx="833">
                  <c:v>11.5541261440443</c:v>
                </c:pt>
                <c:pt idx="834">
                  <c:v>10.539745658931</c:v>
                </c:pt>
                <c:pt idx="835">
                  <c:v>11.0406116702615</c:v>
                </c:pt>
                <c:pt idx="836">
                  <c:v>11.3373911022773</c:v>
                </c:pt>
                <c:pt idx="837">
                  <c:v>11.6624440391053</c:v>
                </c:pt>
                <c:pt idx="838">
                  <c:v>11.5421733887163</c:v>
                </c:pt>
                <c:pt idx="839">
                  <c:v>11.3066657888908</c:v>
                </c:pt>
                <c:pt idx="840">
                  <c:v>11.8957598394371</c:v>
                </c:pt>
                <c:pt idx="841">
                  <c:v>12.1415073706827</c:v>
                </c:pt>
                <c:pt idx="842">
                  <c:v>11.8416264872831</c:v>
                </c:pt>
                <c:pt idx="843">
                  <c:v>11.951097197084</c:v>
                </c:pt>
                <c:pt idx="844">
                  <c:v>11.8638754062692</c:v>
                </c:pt>
                <c:pt idx="845">
                  <c:v>11.6156648570252</c:v>
                </c:pt>
                <c:pt idx="846">
                  <c:v>11.7781900924578</c:v>
                </c:pt>
                <c:pt idx="847">
                  <c:v>12.2569890841451</c:v>
                </c:pt>
                <c:pt idx="848">
                  <c:v>12.44495315715</c:v>
                </c:pt>
                <c:pt idx="849">
                  <c:v>12.3094579041187</c:v>
                </c:pt>
                <c:pt idx="850">
                  <c:v>11.852030617771</c:v>
                </c:pt>
                <c:pt idx="851">
                  <c:v>12.1470725681068</c:v>
                </c:pt>
                <c:pt idx="852">
                  <c:v>12.5270597481723</c:v>
                </c:pt>
                <c:pt idx="853">
                  <c:v>12.3641193504611</c:v>
                </c:pt>
                <c:pt idx="854">
                  <c:v>12.3623390873904</c:v>
                </c:pt>
                <c:pt idx="855">
                  <c:v>12.2427286832669</c:v>
                </c:pt>
                <c:pt idx="856">
                  <c:v>12.2004787619458</c:v>
                </c:pt>
                <c:pt idx="857">
                  <c:v>12.4478815817894</c:v>
                </c:pt>
                <c:pt idx="858">
                  <c:v>12.6691128896225</c:v>
                </c:pt>
                <c:pt idx="859">
                  <c:v>12.6783782363286</c:v>
                </c:pt>
                <c:pt idx="860">
                  <c:v>12.4346780204255</c:v>
                </c:pt>
                <c:pt idx="861">
                  <c:v>12.1311835586869</c:v>
                </c:pt>
                <c:pt idx="862">
                  <c:v>12.4734697655153</c:v>
                </c:pt>
                <c:pt idx="863">
                  <c:v>12.9339643061614</c:v>
                </c:pt>
                <c:pt idx="864">
                  <c:v>13.0107734479952</c:v>
                </c:pt>
                <c:pt idx="865">
                  <c:v>12.8593468806879</c:v>
                </c:pt>
                <c:pt idx="866">
                  <c:v>12.8348193400925</c:v>
                </c:pt>
                <c:pt idx="867">
                  <c:v>12.1639014540068</c:v>
                </c:pt>
                <c:pt idx="868">
                  <c:v>12.1419707918678</c:v>
                </c:pt>
                <c:pt idx="869">
                  <c:v>11.6244078854701</c:v>
                </c:pt>
                <c:pt idx="870">
                  <c:v>11.75020164531</c:v>
                </c:pt>
                <c:pt idx="871">
                  <c:v>11.715076201734</c:v>
                </c:pt>
                <c:pt idx="872">
                  <c:v>11.1393493572629</c:v>
                </c:pt>
                <c:pt idx="873">
                  <c:v>11.3919347654214</c:v>
                </c:pt>
                <c:pt idx="874">
                  <c:v>11.6440702685058</c:v>
                </c:pt>
                <c:pt idx="875">
                  <c:v>11.7544491840273</c:v>
                </c:pt>
                <c:pt idx="876">
                  <c:v>12.0026505549278</c:v>
                </c:pt>
                <c:pt idx="877">
                  <c:v>12.2150524854328</c:v>
                </c:pt>
                <c:pt idx="878">
                  <c:v>12.42010529519</c:v>
                </c:pt>
                <c:pt idx="879">
                  <c:v>12.9078681840609</c:v>
                </c:pt>
                <c:pt idx="880">
                  <c:v>13.3120422380259</c:v>
                </c:pt>
                <c:pt idx="881">
                  <c:v>13.357885903659</c:v>
                </c:pt>
                <c:pt idx="882">
                  <c:v>13.8330095642453</c:v>
                </c:pt>
                <c:pt idx="883">
                  <c:v>14.0421123473206</c:v>
                </c:pt>
                <c:pt idx="884">
                  <c:v>14.356474143297</c:v>
                </c:pt>
                <c:pt idx="885">
                  <c:v>14.6192319357306</c:v>
                </c:pt>
                <c:pt idx="886">
                  <c:v>15.1173116974344</c:v>
                </c:pt>
                <c:pt idx="887">
                  <c:v>15.7890620023271</c:v>
                </c:pt>
                <c:pt idx="888">
                  <c:v>15.9907810629698</c:v>
                </c:pt>
                <c:pt idx="889">
                  <c:v>16.4377282159871</c:v>
                </c:pt>
                <c:pt idx="890">
                  <c:v>16.2192829455378</c:v>
                </c:pt>
                <c:pt idx="891">
                  <c:v>16.6852666280635</c:v>
                </c:pt>
                <c:pt idx="892">
                  <c:v>16.5180578272578</c:v>
                </c:pt>
                <c:pt idx="893">
                  <c:v>17.3700919634053</c:v>
                </c:pt>
                <c:pt idx="894">
                  <c:v>18.4540319066329</c:v>
                </c:pt>
                <c:pt idx="895">
                  <c:v>18.2223264630478</c:v>
                </c:pt>
                <c:pt idx="896">
                  <c:v>18.8439606542613</c:v>
                </c:pt>
                <c:pt idx="897">
                  <c:v>17.7723257893861</c:v>
                </c:pt>
                <c:pt idx="898">
                  <c:v>18.8355592882739</c:v>
                </c:pt>
                <c:pt idx="899">
                  <c:v>18.9423690358136</c:v>
                </c:pt>
                <c:pt idx="900">
                  <c:v>18.2925853854189</c:v>
                </c:pt>
                <c:pt idx="901">
                  <c:v>18.2661168151278</c:v>
                </c:pt>
                <c:pt idx="902">
                  <c:v>19.3712100993</c:v>
                </c:pt>
                <c:pt idx="903">
                  <c:v>19.3705936345785</c:v>
                </c:pt>
                <c:pt idx="904">
                  <c:v>18.5445065917544</c:v>
                </c:pt>
                <c:pt idx="905">
                  <c:v>18.1581638469587</c:v>
                </c:pt>
                <c:pt idx="906">
                  <c:v>18.8567975968968</c:v>
                </c:pt>
                <c:pt idx="907">
                  <c:v>18.6709371101864</c:v>
                </c:pt>
                <c:pt idx="908">
                  <c:v>17.836640796312</c:v>
                </c:pt>
                <c:pt idx="909">
                  <c:v>17.4189529486361</c:v>
                </c:pt>
                <c:pt idx="910">
                  <c:v>17.1203397366283</c:v>
                </c:pt>
                <c:pt idx="911">
                  <c:v>17.1975227255609</c:v>
                </c:pt>
                <c:pt idx="912">
                  <c:v>16.717780078533</c:v>
                </c:pt>
                <c:pt idx="913">
                  <c:v>15.8437331422297</c:v>
                </c:pt>
                <c:pt idx="914">
                  <c:v>15.9004171088692</c:v>
                </c:pt>
                <c:pt idx="915">
                  <c:v>16.1237043602118</c:v>
                </c:pt>
                <c:pt idx="916">
                  <c:v>16.5981107891143</c:v>
                </c:pt>
                <c:pt idx="917">
                  <c:v>16.7299188724729</c:v>
                </c:pt>
                <c:pt idx="918">
                  <c:v>16.8688823839798</c:v>
                </c:pt>
                <c:pt idx="919">
                  <c:v>15.8689427294522</c:v>
                </c:pt>
                <c:pt idx="920">
                  <c:v>15.1572744889622</c:v>
                </c:pt>
                <c:pt idx="921">
                  <c:v>14.1494514894835</c:v>
                </c:pt>
                <c:pt idx="922">
                  <c:v>13.7362422352985</c:v>
                </c:pt>
                <c:pt idx="923">
                  <c:v>13.6732460579514</c:v>
                </c:pt>
                <c:pt idx="924">
                  <c:v>13.7884315523076</c:v>
                </c:pt>
                <c:pt idx="925">
                  <c:v>13.7849063903377</c:v>
                </c:pt>
                <c:pt idx="926">
                  <c:v>13.9255899238929</c:v>
                </c:pt>
                <c:pt idx="927">
                  <c:v>13.9135017652628</c:v>
                </c:pt>
                <c:pt idx="928">
                  <c:v>14.3238249684092</c:v>
                </c:pt>
                <c:pt idx="929">
                  <c:v>14.6355555519563</c:v>
                </c:pt>
                <c:pt idx="930">
                  <c:v>14.9574571019011</c:v>
                </c:pt>
                <c:pt idx="931">
                  <c:v>15.5445668911659</c:v>
                </c:pt>
                <c:pt idx="932">
                  <c:v>15.9319231840928</c:v>
                </c:pt>
                <c:pt idx="933">
                  <c:v>16.5598033103516</c:v>
                </c:pt>
                <c:pt idx="934">
                  <c:v>16.9888835793863</c:v>
                </c:pt>
                <c:pt idx="935">
                  <c:v>17.35835736537</c:v>
                </c:pt>
                <c:pt idx="936">
                  <c:v>17.9803393429934</c:v>
                </c:pt>
                <c:pt idx="937">
                  <c:v>17.7591692636114</c:v>
                </c:pt>
                <c:pt idx="938">
                  <c:v>18.2008718454856</c:v>
                </c:pt>
                <c:pt idx="939">
                  <c:v>18.4307530487834</c:v>
                </c:pt>
                <c:pt idx="940">
                  <c:v>18.6927214395942</c:v>
                </c:pt>
                <c:pt idx="941">
                  <c:v>18.4485913970665</c:v>
                </c:pt>
                <c:pt idx="942">
                  <c:v>19.0905339757965</c:v>
                </c:pt>
                <c:pt idx="943">
                  <c:v>18.9588036407502</c:v>
                </c:pt>
                <c:pt idx="944">
                  <c:v>18.1232905567586</c:v>
                </c:pt>
                <c:pt idx="945">
                  <c:v>18.0219624415154</c:v>
                </c:pt>
                <c:pt idx="946">
                  <c:v>18.0717891305702</c:v>
                </c:pt>
                <c:pt idx="947">
                  <c:v>18.6247289779001</c:v>
                </c:pt>
                <c:pt idx="948">
                  <c:v>18.3382849943756</c:v>
                </c:pt>
                <c:pt idx="949">
                  <c:v>17.545275108946</c:v>
                </c:pt>
                <c:pt idx="950">
                  <c:v>17.2860207205221</c:v>
                </c:pt>
                <c:pt idx="951">
                  <c:v>17.4297669475972</c:v>
                </c:pt>
                <c:pt idx="952">
                  <c:v>17.2561705787279</c:v>
                </c:pt>
                <c:pt idx="953">
                  <c:v>17.8233638172647</c:v>
                </c:pt>
                <c:pt idx="954">
                  <c:v>17.3768064728981</c:v>
                </c:pt>
                <c:pt idx="955">
                  <c:v>17.5821130395777</c:v>
                </c:pt>
                <c:pt idx="956">
                  <c:v>17.0520154678177</c:v>
                </c:pt>
                <c:pt idx="957">
                  <c:v>16.605104536251</c:v>
                </c:pt>
                <c:pt idx="958">
                  <c:v>17.146088452419</c:v>
                </c:pt>
                <c:pt idx="959">
                  <c:v>17.5620908339571</c:v>
                </c:pt>
                <c:pt idx="960">
                  <c:v>18.4704169864772</c:v>
                </c:pt>
                <c:pt idx="961">
                  <c:v>19.2340144982984</c:v>
                </c:pt>
                <c:pt idx="962">
                  <c:v>19.8442252727256</c:v>
                </c:pt>
                <c:pt idx="963">
                  <c:v>20.3828429757548</c:v>
                </c:pt>
                <c:pt idx="964">
                  <c:v>20.5986068432973</c:v>
                </c:pt>
                <c:pt idx="965">
                  <c:v>20.3324145515923</c:v>
                </c:pt>
                <c:pt idx="966">
                  <c:v>20.1466437368273</c:v>
                </c:pt>
                <c:pt idx="967">
                  <c:v>20.9416884752152</c:v>
                </c:pt>
                <c:pt idx="968">
                  <c:v>20.7052430441472</c:v>
                </c:pt>
                <c:pt idx="969">
                  <c:v>20.9241901410108</c:v>
                </c:pt>
                <c:pt idx="970">
                  <c:v>21.8579577219597</c:v>
                </c:pt>
                <c:pt idx="971">
                  <c:v>22.0414801983823</c:v>
                </c:pt>
                <c:pt idx="972">
                  <c:v>21.1979314000152</c:v>
                </c:pt>
                <c:pt idx="973">
                  <c:v>21.4516877548734</c:v>
                </c:pt>
                <c:pt idx="974">
                  <c:v>21.4431585685262</c:v>
                </c:pt>
                <c:pt idx="975">
                  <c:v>20.658336447649</c:v>
                </c:pt>
                <c:pt idx="976">
                  <c:v>19.0893674981166</c:v>
                </c:pt>
                <c:pt idx="977">
                  <c:v>16.8275712447925</c:v>
                </c:pt>
                <c:pt idx="978">
                  <c:v>17.1413256613228</c:v>
                </c:pt>
                <c:pt idx="979">
                  <c:v>17.5712626310455</c:v>
                </c:pt>
                <c:pt idx="980">
                  <c:v>17.3214611474655</c:v>
                </c:pt>
                <c:pt idx="981">
                  <c:v>16.7398209679013</c:v>
                </c:pt>
                <c:pt idx="982">
                  <c:v>17.8543864894971</c:v>
                </c:pt>
                <c:pt idx="983">
                  <c:v>18.5858361184399</c:v>
                </c:pt>
                <c:pt idx="984">
                  <c:v>19.2592316932541</c:v>
                </c:pt>
                <c:pt idx="985">
                  <c:v>19.4691913096714</c:v>
                </c:pt>
                <c:pt idx="986">
                  <c:v>19.2880646066048</c:v>
                </c:pt>
                <c:pt idx="987">
                  <c:v>20.150077238227</c:v>
                </c:pt>
                <c:pt idx="988">
                  <c:v>20.5075858649526</c:v>
                </c:pt>
                <c:pt idx="989">
                  <c:v>20.384149993841</c:v>
                </c:pt>
                <c:pt idx="990">
                  <c:v>19.9692318859496</c:v>
                </c:pt>
                <c:pt idx="991">
                  <c:v>20.4726379005277</c:v>
                </c:pt>
                <c:pt idx="992">
                  <c:v>20.9603600907051</c:v>
                </c:pt>
                <c:pt idx="993">
                  <c:v>20.8913445954115</c:v>
                </c:pt>
                <c:pt idx="994">
                  <c:v>20.7203993353397</c:v>
                </c:pt>
                <c:pt idx="995">
                  <c:v>21.0385993767371</c:v>
                </c:pt>
                <c:pt idx="996">
                  <c:v>21.6272161969809</c:v>
                </c:pt>
                <c:pt idx="997">
                  <c:v>21.8326708267103</c:v>
                </c:pt>
                <c:pt idx="998">
                  <c:v>22.1672455859826</c:v>
                </c:pt>
                <c:pt idx="999">
                  <c:v>22.4221921697372</c:v>
                </c:pt>
                <c:pt idx="1000">
                  <c:v>22.5743307695638</c:v>
                </c:pt>
                <c:pt idx="1001">
                  <c:v>22.3002880360828</c:v>
                </c:pt>
                <c:pt idx="1002">
                  <c:v>22.9843518457384</c:v>
                </c:pt>
                <c:pt idx="1003">
                  <c:v>22.6504072929388</c:v>
                </c:pt>
                <c:pt idx="1004">
                  <c:v>22.8922219842317</c:v>
                </c:pt>
                <c:pt idx="1005">
                  <c:v>23.2121546806753</c:v>
                </c:pt>
                <c:pt idx="1006">
                  <c:v>23.2250197930958</c:v>
                </c:pt>
                <c:pt idx="1007">
                  <c:v>22.7529847727873</c:v>
                </c:pt>
                <c:pt idx="1008">
                  <c:v>23.2693350819225</c:v>
                </c:pt>
                <c:pt idx="1009">
                  <c:v>23.3720682727513</c:v>
                </c:pt>
                <c:pt idx="1010">
                  <c:v>23.2535282000348</c:v>
                </c:pt>
                <c:pt idx="1011">
                  <c:v>23.4205519547713</c:v>
                </c:pt>
                <c:pt idx="1012">
                  <c:v>23.708808308862</c:v>
                </c:pt>
                <c:pt idx="1013">
                  <c:v>22.3853429864578</c:v>
                </c:pt>
                <c:pt idx="1014">
                  <c:v>22.3007817121744</c:v>
                </c:pt>
                <c:pt idx="1015">
                  <c:v>22.6659718459644</c:v>
                </c:pt>
                <c:pt idx="1016">
                  <c:v>23.3741468316486</c:v>
                </c:pt>
                <c:pt idx="1017">
                  <c:v>23.7757455233127</c:v>
                </c:pt>
                <c:pt idx="1018">
                  <c:v>23.9254611566737</c:v>
                </c:pt>
                <c:pt idx="1019">
                  <c:v>23.6941115491063</c:v>
                </c:pt>
                <c:pt idx="1020">
                  <c:v>24.0584833884218</c:v>
                </c:pt>
                <c:pt idx="1021">
                  <c:v>23.7000271455794</c:v>
                </c:pt>
                <c:pt idx="1022">
                  <c:v>22.61111258229</c:v>
                </c:pt>
                <c:pt idx="1023">
                  <c:v>23.1136964626158</c:v>
                </c:pt>
                <c:pt idx="1024">
                  <c:v>21.8521779767631</c:v>
                </c:pt>
                <c:pt idx="1025">
                  <c:v>21.5552533832263</c:v>
                </c:pt>
                <c:pt idx="1026">
                  <c:v>21.3817020074334</c:v>
                </c:pt>
                <c:pt idx="1027">
                  <c:v>19.9139038640098</c:v>
                </c:pt>
                <c:pt idx="1028">
                  <c:v>19.161676250615</c:v>
                </c:pt>
                <c:pt idx="1029">
                  <c:v>18.8254093713157</c:v>
                </c:pt>
                <c:pt idx="1030">
                  <c:v>19.711251211929</c:v>
                </c:pt>
                <c:pt idx="1031">
                  <c:v>19.736473752792</c:v>
                </c:pt>
                <c:pt idx="1032">
                  <c:v>20.4322421253843</c:v>
                </c:pt>
                <c:pt idx="1033">
                  <c:v>21.0744431636784</c:v>
                </c:pt>
                <c:pt idx="1034">
                  <c:v>21.4438986020191</c:v>
                </c:pt>
                <c:pt idx="1035">
                  <c:v>21.6860255667462</c:v>
                </c:pt>
                <c:pt idx="1036">
                  <c:v>21.9484773896584</c:v>
                </c:pt>
                <c:pt idx="1037">
                  <c:v>21.5520976097935</c:v>
                </c:pt>
                <c:pt idx="1038">
                  <c:v>21.8041962456664</c:v>
                </c:pt>
                <c:pt idx="1039">
                  <c:v>22.030627049126</c:v>
                </c:pt>
                <c:pt idx="1040">
                  <c:v>22.2191454886648</c:v>
                </c:pt>
                <c:pt idx="1041">
                  <c:v>22.0681991941839</c:v>
                </c:pt>
                <c:pt idx="1042">
                  <c:v>21.2631029683363</c:v>
                </c:pt>
                <c:pt idx="1043">
                  <c:v>21.7515978087236</c:v>
                </c:pt>
                <c:pt idx="1044">
                  <c:v>21.5115358963322</c:v>
                </c:pt>
                <c:pt idx="1045">
                  <c:v>20.4249923762142</c:v>
                </c:pt>
                <c:pt idx="1046">
                  <c:v>19.9347113082957</c:v>
                </c:pt>
                <c:pt idx="1047">
                  <c:v>21.2773560156717</c:v>
                </c:pt>
                <c:pt idx="1048">
                  <c:v>21.6302271427799</c:v>
                </c:pt>
                <c:pt idx="1049">
                  <c:v>22.0046234313465</c:v>
                </c:pt>
                <c:pt idx="1050">
                  <c:v>21.7535374156709</c:v>
                </c:pt>
                <c:pt idx="1051">
                  <c:v>21.1377667936179</c:v>
                </c:pt>
                <c:pt idx="1052">
                  <c:v>21.6802756332929</c:v>
                </c:pt>
                <c:pt idx="1053">
                  <c:v>22.0046069279569</c:v>
                </c:pt>
                <c:pt idx="1054">
                  <c:v>22.1955292271582</c:v>
                </c:pt>
                <c:pt idx="1055">
                  <c:v>22.2778729954349</c:v>
                </c:pt>
                <c:pt idx="1056">
                  <c:v>21.1949680728472</c:v>
                </c:pt>
                <c:pt idx="1057">
                  <c:v>20.8957299019872</c:v>
                </c:pt>
                <c:pt idx="1058">
                  <c:v>20.2022876164816</c:v>
                </c:pt>
                <c:pt idx="1059">
                  <c:v>20.4286080819322</c:v>
                </c:pt>
                <c:pt idx="1060">
                  <c:v>20.9722582719721</c:v>
                </c:pt>
                <c:pt idx="1061">
                  <c:v>19.7133415837576</c:v>
                </c:pt>
                <c:pt idx="1062">
                  <c:v>18.6817082071928</c:v>
                </c:pt>
                <c:pt idx="1063">
                  <c:v>18.4295155902077</c:v>
                </c:pt>
                <c:pt idx="1064">
                  <c:v>18.398046344677</c:v>
                </c:pt>
                <c:pt idx="1065">
                  <c:v>18.4486620318153</c:v>
                </c:pt>
                <c:pt idx="1066">
                  <c:v>18.437760084691</c:v>
                </c:pt>
                <c:pt idx="1067">
                  <c:v>17.3269299137427</c:v>
                </c:pt>
                <c:pt idx="1068">
                  <c:v>17.0905413951402</c:v>
                </c:pt>
                <c:pt idx="1069">
                  <c:v>16.3725867871598</c:v>
                </c:pt>
                <c:pt idx="1070">
                  <c:v>16.5316908139436</c:v>
                </c:pt>
                <c:pt idx="1071">
                  <c:v>15.8730678193541</c:v>
                </c:pt>
                <c:pt idx="1072">
                  <c:v>13.9838360607892</c:v>
                </c:pt>
                <c:pt idx="1073">
                  <c:v>13.7996917977252</c:v>
                </c:pt>
                <c:pt idx="1074">
                  <c:v>13.7264997443598</c:v>
                </c:pt>
                <c:pt idx="1075">
                  <c:v>14.1004565168154</c:v>
                </c:pt>
                <c:pt idx="1076">
                  <c:v>14.8426611452422</c:v>
                </c:pt>
                <c:pt idx="1077">
                  <c:v>15.0641854040896</c:v>
                </c:pt>
                <c:pt idx="1078">
                  <c:v>14.9507619087917</c:v>
                </c:pt>
                <c:pt idx="1079">
                  <c:v>15.8738406872057</c:v>
                </c:pt>
                <c:pt idx="1080">
                  <c:v>16.4617939434919</c:v>
                </c:pt>
                <c:pt idx="1081">
                  <c:v>17.0345347815021</c:v>
                </c:pt>
                <c:pt idx="1082">
                  <c:v>17.4029026071889</c:v>
                </c:pt>
                <c:pt idx="1083">
                  <c:v>17.9241104479596</c:v>
                </c:pt>
                <c:pt idx="1084">
                  <c:v>17.5641532796994</c:v>
                </c:pt>
                <c:pt idx="1085">
                  <c:v>17.0831668800707</c:v>
                </c:pt>
                <c:pt idx="1086">
                  <c:v>16.8894147086934</c:v>
                </c:pt>
                <c:pt idx="1087">
                  <c:v>16.5194494430516</c:v>
                </c:pt>
                <c:pt idx="1088">
                  <c:v>16.856792547836</c:v>
                </c:pt>
                <c:pt idx="1089">
                  <c:v>16.4288627091595</c:v>
                </c:pt>
                <c:pt idx="1090">
                  <c:v>15.6387126543266</c:v>
                </c:pt>
                <c:pt idx="1091">
                  <c:v>16.6035572129253</c:v>
                </c:pt>
                <c:pt idx="1092">
                  <c:v>17.2629967970352</c:v>
                </c:pt>
                <c:pt idx="1093">
                  <c:v>17.4641476054862</c:v>
                </c:pt>
                <c:pt idx="1094">
                  <c:v>17.8056438496149</c:v>
                </c:pt>
                <c:pt idx="1095">
                  <c:v>17.9151616784983</c:v>
                </c:pt>
                <c:pt idx="1096">
                  <c:v>17.6626462003726</c:v>
                </c:pt>
                <c:pt idx="1097">
                  <c:v>17.6408573157402</c:v>
                </c:pt>
                <c:pt idx="1098">
                  <c:v>17.3986900311382</c:v>
                </c:pt>
                <c:pt idx="1099">
                  <c:v>17.9434046880298</c:v>
                </c:pt>
                <c:pt idx="1100">
                  <c:v>17.6138545529121</c:v>
                </c:pt>
                <c:pt idx="1101">
                  <c:v>17.5331838541586</c:v>
                </c:pt>
                <c:pt idx="1102">
                  <c:v>18.3388947149681</c:v>
                </c:pt>
                <c:pt idx="1103">
                  <c:v>18.6457194420737</c:v>
                </c:pt>
                <c:pt idx="1104">
                  <c:v>18.7125304673024</c:v>
                </c:pt>
                <c:pt idx="1105">
                  <c:v>17.8898895991938</c:v>
                </c:pt>
                <c:pt idx="1106">
                  <c:v>17.4121420582903</c:v>
                </c:pt>
                <c:pt idx="1107">
                  <c:v>16.9357400660508</c:v>
                </c:pt>
                <c:pt idx="1108">
                  <c:v>16.3143387596686</c:v>
                </c:pt>
                <c:pt idx="1109">
                  <c:v>15.808323047682</c:v>
                </c:pt>
                <c:pt idx="1110">
                  <c:v>15.8895185739888</c:v>
                </c:pt>
                <c:pt idx="1111">
                  <c:v>15.2785010947061</c:v>
                </c:pt>
                <c:pt idx="1112">
                  <c:v>15.4753086018056</c:v>
                </c:pt>
                <c:pt idx="1113">
                  <c:v>15.9135163089334</c:v>
                </c:pt>
                <c:pt idx="1114">
                  <c:v>14.6518451597106</c:v>
                </c:pt>
                <c:pt idx="1115">
                  <c:v>13.4933296862059</c:v>
                </c:pt>
                <c:pt idx="1116">
                  <c:v>13.530721892514</c:v>
                </c:pt>
                <c:pt idx="1117">
                  <c:v>12.9573212802054</c:v>
                </c:pt>
                <c:pt idx="1118">
                  <c:v>13.3103642391402</c:v>
                </c:pt>
                <c:pt idx="1119">
                  <c:v>12.5504110485409</c:v>
                </c:pt>
                <c:pt idx="1120">
                  <c:v>11.9954369473297</c:v>
                </c:pt>
                <c:pt idx="1121">
                  <c:v>11.888498820079</c:v>
                </c:pt>
                <c:pt idx="1122">
                  <c:v>10.3941418053271</c:v>
                </c:pt>
                <c:pt idx="1123">
                  <c:v>9.8241957231412</c:v>
                </c:pt>
                <c:pt idx="1124">
                  <c:v>8.68042130564633</c:v>
                </c:pt>
                <c:pt idx="1125">
                  <c:v>8.74498383380959</c:v>
                </c:pt>
                <c:pt idx="1126">
                  <c:v>8.94898451275561</c:v>
                </c:pt>
                <c:pt idx="1127">
                  <c:v>8.28906005592308</c:v>
                </c:pt>
                <c:pt idx="1128">
                  <c:v>8.92099550840426</c:v>
                </c:pt>
                <c:pt idx="1129">
                  <c:v>9.76224671616647</c:v>
                </c:pt>
                <c:pt idx="1130">
                  <c:v>10.163796767444</c:v>
                </c:pt>
                <c:pt idx="1131">
                  <c:v>10.2330761366059</c:v>
                </c:pt>
                <c:pt idx="1132">
                  <c:v>10.8181391193358</c:v>
                </c:pt>
                <c:pt idx="1133">
                  <c:v>11.0113546092477</c:v>
                </c:pt>
                <c:pt idx="1134">
                  <c:v>10.9027670482386</c:v>
                </c:pt>
                <c:pt idx="1135">
                  <c:v>10.089769593328</c:v>
                </c:pt>
                <c:pt idx="1136">
                  <c:v>9.91890535655942</c:v>
                </c:pt>
                <c:pt idx="1137">
                  <c:v>10.3275997775011</c:v>
                </c:pt>
                <c:pt idx="1138">
                  <c:v>10.4358594579479</c:v>
                </c:pt>
                <c:pt idx="1139">
                  <c:v>10.2503684162568</c:v>
                </c:pt>
                <c:pt idx="1140">
                  <c:v>11.1850513626221</c:v>
                </c:pt>
                <c:pt idx="1141">
                  <c:v>11.5860929944497</c:v>
                </c:pt>
                <c:pt idx="1142">
                  <c:v>11.6317544035665</c:v>
                </c:pt>
                <c:pt idx="1143">
                  <c:v>11.6891641322064</c:v>
                </c:pt>
                <c:pt idx="1144">
                  <c:v>11.5320535856094</c:v>
                </c:pt>
                <c:pt idx="1145">
                  <c:v>11.5438416314171</c:v>
                </c:pt>
                <c:pt idx="1146">
                  <c:v>11.7574904886899</c:v>
                </c:pt>
                <c:pt idx="1147">
                  <c:v>11.5979860025092</c:v>
                </c:pt>
                <c:pt idx="1148">
                  <c:v>11.8059909495398</c:v>
                </c:pt>
                <c:pt idx="1149">
                  <c:v>11.3456961363167</c:v>
                </c:pt>
                <c:pt idx="1150">
                  <c:v>11.248855860508</c:v>
                </c:pt>
                <c:pt idx="1151">
                  <c:v>11.5975897265829</c:v>
                </c:pt>
                <c:pt idx="1152">
                  <c:v>11.4379613467876</c:v>
                </c:pt>
                <c:pt idx="1153">
                  <c:v>11.0148418542228</c:v>
                </c:pt>
                <c:pt idx="1154">
                  <c:v>10.8957465116627</c:v>
                </c:pt>
                <c:pt idx="1155">
                  <c:v>10.6360374091414</c:v>
                </c:pt>
                <c:pt idx="1156">
                  <c:v>10.548486693557</c:v>
                </c:pt>
                <c:pt idx="1157">
                  <c:v>10.5300239590908</c:v>
                </c:pt>
                <c:pt idx="1158">
                  <c:v>10.5676924477754</c:v>
                </c:pt>
                <c:pt idx="1159">
                  <c:v>10.268385666711</c:v>
                </c:pt>
                <c:pt idx="1160">
                  <c:v>10.0677428200707</c:v>
                </c:pt>
                <c:pt idx="1161">
                  <c:v>9.76666629955655</c:v>
                </c:pt>
                <c:pt idx="1162">
                  <c:v>9.7662999836602</c:v>
                </c:pt>
                <c:pt idx="1163">
                  <c:v>9.67826658253592</c:v>
                </c:pt>
                <c:pt idx="1164">
                  <c:v>9.24146226093469</c:v>
                </c:pt>
                <c:pt idx="1165">
                  <c:v>9.04526357070474</c:v>
                </c:pt>
                <c:pt idx="1166">
                  <c:v>8.95042007763389</c:v>
                </c:pt>
                <c:pt idx="1167">
                  <c:v>9.26258872086684</c:v>
                </c:pt>
                <c:pt idx="1168">
                  <c:v>9.63491072859845</c:v>
                </c:pt>
                <c:pt idx="1169">
                  <c:v>9.54967898104174</c:v>
                </c:pt>
                <c:pt idx="1170">
                  <c:v>9.42552404778736</c:v>
                </c:pt>
                <c:pt idx="1171">
                  <c:v>10.0239708540038</c:v>
                </c:pt>
                <c:pt idx="1172">
                  <c:v>9.94188747300441</c:v>
                </c:pt>
                <c:pt idx="1173">
                  <c:v>9.53360835820883</c:v>
                </c:pt>
                <c:pt idx="1174">
                  <c:v>8.92841890229315</c:v>
                </c:pt>
                <c:pt idx="1175">
                  <c:v>9.01194181913383</c:v>
                </c:pt>
                <c:pt idx="1176">
                  <c:v>9.25763691913997</c:v>
                </c:pt>
                <c:pt idx="1177">
                  <c:v>9.00374037104563</c:v>
                </c:pt>
                <c:pt idx="1178">
                  <c:v>9.07078502966076</c:v>
                </c:pt>
                <c:pt idx="1179">
                  <c:v>9.13306356621741</c:v>
                </c:pt>
                <c:pt idx="1180">
                  <c:v>8.79438328981496</c:v>
                </c:pt>
                <c:pt idx="1181">
                  <c:v>8.85393776469395</c:v>
                </c:pt>
                <c:pt idx="1182">
                  <c:v>8.82749804554236</c:v>
                </c:pt>
                <c:pt idx="1183">
                  <c:v>9.12716579721503</c:v>
                </c:pt>
                <c:pt idx="1184">
                  <c:v>9.11275899074095</c:v>
                </c:pt>
                <c:pt idx="1185">
                  <c:v>8.68184330689931</c:v>
                </c:pt>
                <c:pt idx="1186">
                  <c:v>8.51878430298355</c:v>
                </c:pt>
                <c:pt idx="1187">
                  <c:v>8.74520440466929</c:v>
                </c:pt>
                <c:pt idx="1188">
                  <c:v>8.8509341807291</c:v>
                </c:pt>
                <c:pt idx="1189">
                  <c:v>9.05447609219251</c:v>
                </c:pt>
                <c:pt idx="1190">
                  <c:v>8.0811509007855</c:v>
                </c:pt>
                <c:pt idx="1191">
                  <c:v>7.84402450471921</c:v>
                </c:pt>
                <c:pt idx="1192">
                  <c:v>8.10422580717649</c:v>
                </c:pt>
                <c:pt idx="1193">
                  <c:v>8.51207796230674</c:v>
                </c:pt>
                <c:pt idx="1194">
                  <c:v>8.88086552729584</c:v>
                </c:pt>
                <c:pt idx="1195">
                  <c:v>9.07100598161838</c:v>
                </c:pt>
                <c:pt idx="1196">
                  <c:v>9.19604013174324</c:v>
                </c:pt>
                <c:pt idx="1197">
                  <c:v>9.35784104675711</c:v>
                </c:pt>
                <c:pt idx="1198">
                  <c:v>9.65404366323338</c:v>
                </c:pt>
                <c:pt idx="1199">
                  <c:v>9.38990208492174</c:v>
                </c:pt>
                <c:pt idx="1200">
                  <c:v>9.25940453087795</c:v>
                </c:pt>
                <c:pt idx="1201">
                  <c:v>8.8298993538313</c:v>
                </c:pt>
                <c:pt idx="1202">
                  <c:v>9.08109688385462</c:v>
                </c:pt>
                <c:pt idx="1203">
                  <c:v>9.08556123078874</c:v>
                </c:pt>
                <c:pt idx="1204">
                  <c:v>8.81848346654807</c:v>
                </c:pt>
                <c:pt idx="1205">
                  <c:v>8.76534074430493</c:v>
                </c:pt>
                <c:pt idx="1206">
                  <c:v>8.44531946787551</c:v>
                </c:pt>
                <c:pt idx="1207">
                  <c:v>8.39980631656644</c:v>
                </c:pt>
                <c:pt idx="1208">
                  <c:v>7.58116305192315</c:v>
                </c:pt>
                <c:pt idx="1209">
                  <c:v>7.64914171331921</c:v>
                </c:pt>
                <c:pt idx="1210">
                  <c:v>7.81075256571611</c:v>
                </c:pt>
                <c:pt idx="1211">
                  <c:v>7.8325621371419</c:v>
                </c:pt>
                <c:pt idx="1212">
                  <c:v>7.38865997337599</c:v>
                </c:pt>
                <c:pt idx="1213">
                  <c:v>7.18182345054673</c:v>
                </c:pt>
                <c:pt idx="1214">
                  <c:v>6.95067379353603</c:v>
                </c:pt>
                <c:pt idx="1215">
                  <c:v>7.25907262542615</c:v>
                </c:pt>
                <c:pt idx="1216">
                  <c:v>7.19261248446462</c:v>
                </c:pt>
                <c:pt idx="1217">
                  <c:v>6.69213398819759</c:v>
                </c:pt>
                <c:pt idx="1218">
                  <c:v>6.63865310020876</c:v>
                </c:pt>
                <c:pt idx="1219">
                  <c:v>6.64342275216609</c:v>
                </c:pt>
                <c:pt idx="1220">
                  <c:v>7.39883820032331</c:v>
                </c:pt>
                <c:pt idx="1221">
                  <c:v>7.99984099453459</c:v>
                </c:pt>
                <c:pt idx="1222">
                  <c:v>8.34747693815543</c:v>
                </c:pt>
                <c:pt idx="1223">
                  <c:v>8.46773840140048</c:v>
                </c:pt>
                <c:pt idx="1224">
                  <c:v>8.75678322413474</c:v>
                </c:pt>
                <c:pt idx="1225">
                  <c:v>8.91049343662412</c:v>
                </c:pt>
                <c:pt idx="1226">
                  <c:v>9.23282970519052</c:v>
                </c:pt>
                <c:pt idx="1227">
                  <c:v>9.53158128416041</c:v>
                </c:pt>
                <c:pt idx="1228">
                  <c:v>9.8744565046684</c:v>
                </c:pt>
                <c:pt idx="1229">
                  <c:v>10.00011790313</c:v>
                </c:pt>
                <c:pt idx="1230">
                  <c:v>10.014475995571</c:v>
                </c:pt>
                <c:pt idx="1231">
                  <c:v>9.72805693566521</c:v>
                </c:pt>
                <c:pt idx="1232">
                  <c:v>9.98420245802878</c:v>
                </c:pt>
                <c:pt idx="1233">
                  <c:v>10.0033917994496</c:v>
                </c:pt>
                <c:pt idx="1234">
                  <c:v>9.85358164936428</c:v>
                </c:pt>
                <c:pt idx="1235">
                  <c:v>9.81501090360867</c:v>
                </c:pt>
                <c:pt idx="1236">
                  <c:v>9.89493180920254</c:v>
                </c:pt>
                <c:pt idx="1237">
                  <c:v>9.32452964572798</c:v>
                </c:pt>
                <c:pt idx="1238">
                  <c:v>9.32674706650825</c:v>
                </c:pt>
                <c:pt idx="1239">
                  <c:v>9.30564340459482</c:v>
                </c:pt>
                <c:pt idx="1240">
                  <c:v>9.23183181689605</c:v>
                </c:pt>
                <c:pt idx="1241">
                  <c:v>9.01018551229101</c:v>
                </c:pt>
                <c:pt idx="1242">
                  <c:v>8.8683022140433</c:v>
                </c:pt>
                <c:pt idx="1243">
                  <c:v>9.62306325737317</c:v>
                </c:pt>
                <c:pt idx="1244">
                  <c:v>9.68734131362809</c:v>
                </c:pt>
                <c:pt idx="1245">
                  <c:v>9.59507070304851</c:v>
                </c:pt>
                <c:pt idx="1246">
                  <c:v>9.69197322178309</c:v>
                </c:pt>
                <c:pt idx="1247">
                  <c:v>9.59505480113346</c:v>
                </c:pt>
                <c:pt idx="1248">
                  <c:v>9.99700117773045</c:v>
                </c:pt>
                <c:pt idx="1249">
                  <c:v>10.4949351726071</c:v>
                </c:pt>
                <c:pt idx="1250">
                  <c:v>10.3732172149247</c:v>
                </c:pt>
                <c:pt idx="1251">
                  <c:v>10.3971187198168</c:v>
                </c:pt>
                <c:pt idx="1252">
                  <c:v>10.6081204678601</c:v>
                </c:pt>
                <c:pt idx="1253">
                  <c:v>10.8100498458612</c:v>
                </c:pt>
                <c:pt idx="1254">
                  <c:v>10.9975639567934</c:v>
                </c:pt>
                <c:pt idx="1255">
                  <c:v>10.7387998088773</c:v>
                </c:pt>
                <c:pt idx="1256">
                  <c:v>10.4712346616975</c:v>
                </c:pt>
                <c:pt idx="1257">
                  <c:v>10.5525169829437</c:v>
                </c:pt>
                <c:pt idx="1258">
                  <c:v>11.1646111286675</c:v>
                </c:pt>
                <c:pt idx="1259">
                  <c:v>11.6905214744676</c:v>
                </c:pt>
                <c:pt idx="1260">
                  <c:v>11.715007584488</c:v>
                </c:pt>
                <c:pt idx="1261">
                  <c:v>12.3882190994181</c:v>
                </c:pt>
                <c:pt idx="1262">
                  <c:v>13.1890229815327</c:v>
                </c:pt>
                <c:pt idx="1263">
                  <c:v>13.5525041728695</c:v>
                </c:pt>
                <c:pt idx="1264">
                  <c:v>13.5600461992323</c:v>
                </c:pt>
                <c:pt idx="1265">
                  <c:v>13.8886886264571</c:v>
                </c:pt>
                <c:pt idx="1266">
                  <c:v>13.6199955340838</c:v>
                </c:pt>
                <c:pt idx="1267">
                  <c:v>13.8876675508661</c:v>
                </c:pt>
                <c:pt idx="1268">
                  <c:v>13.4673143129771</c:v>
                </c:pt>
                <c:pt idx="1269">
                  <c:v>13.4259188608574</c:v>
                </c:pt>
                <c:pt idx="1270">
                  <c:v>13.8729855961386</c:v>
                </c:pt>
                <c:pt idx="1271">
                  <c:v>14.0851398147433</c:v>
                </c:pt>
                <c:pt idx="1272">
                  <c:v>14.9222081037189</c:v>
                </c:pt>
                <c:pt idx="1273">
                  <c:v>15.8223181428364</c:v>
                </c:pt>
                <c:pt idx="1274">
                  <c:v>16.4333439760699</c:v>
                </c:pt>
                <c:pt idx="1275">
                  <c:v>16.1965344532209</c:v>
                </c:pt>
                <c:pt idx="1276">
                  <c:v>16.1603119526557</c:v>
                </c:pt>
                <c:pt idx="1277">
                  <c:v>16.8252073078787</c:v>
                </c:pt>
                <c:pt idx="1278">
                  <c:v>17.3060043905122</c:v>
                </c:pt>
                <c:pt idx="1279">
                  <c:v>18.3269072458563</c:v>
                </c:pt>
                <c:pt idx="1280">
                  <c:v>17.6756204499382</c:v>
                </c:pt>
                <c:pt idx="1281">
                  <c:v>15.5300555636273</c:v>
                </c:pt>
                <c:pt idx="1282">
                  <c:v>13.5908851431891</c:v>
                </c:pt>
                <c:pt idx="1283">
                  <c:v>13.389028514427</c:v>
                </c:pt>
                <c:pt idx="1284">
                  <c:v>13.8983366835691</c:v>
                </c:pt>
                <c:pt idx="1285">
                  <c:v>14.2982709624695</c:v>
                </c:pt>
                <c:pt idx="1286">
                  <c:v>14.6689468111034</c:v>
                </c:pt>
                <c:pt idx="1287">
                  <c:v>14.4333164208389</c:v>
                </c:pt>
                <c:pt idx="1288">
                  <c:v>14.0318913480278</c:v>
                </c:pt>
                <c:pt idx="1289">
                  <c:v>14.7664686478796</c:v>
                </c:pt>
                <c:pt idx="1290">
                  <c:v>14.6083157175221</c:v>
                </c:pt>
                <c:pt idx="1291">
                  <c:v>14.2449463106756</c:v>
                </c:pt>
                <c:pt idx="1292">
                  <c:v>14.3694287761402</c:v>
                </c:pt>
                <c:pt idx="1293">
                  <c:v>14.8114501532777</c:v>
                </c:pt>
                <c:pt idx="1294">
                  <c:v>14.4455306808729</c:v>
                </c:pt>
                <c:pt idx="1295">
                  <c:v>14.702086748572</c:v>
                </c:pt>
                <c:pt idx="1296">
                  <c:v>15.0880724427133</c:v>
                </c:pt>
                <c:pt idx="1297">
                  <c:v>15.4670604627347</c:v>
                </c:pt>
                <c:pt idx="1298">
                  <c:v>15.2989691088824</c:v>
                </c:pt>
                <c:pt idx="1299">
                  <c:v>15.6867426561446</c:v>
                </c:pt>
                <c:pt idx="1300">
                  <c:v>16.1863535385445</c:v>
                </c:pt>
                <c:pt idx="1301">
                  <c:v>16.6419042358086</c:v>
                </c:pt>
                <c:pt idx="1302">
                  <c:v>17.0134076504991</c:v>
                </c:pt>
                <c:pt idx="1303">
                  <c:v>17.7342514365773</c:v>
                </c:pt>
                <c:pt idx="1304">
                  <c:v>17.7142206789791</c:v>
                </c:pt>
                <c:pt idx="1305">
                  <c:v>17.6408538527979</c:v>
                </c:pt>
                <c:pt idx="1306">
                  <c:v>17.2423692669474</c:v>
                </c:pt>
                <c:pt idx="1307">
                  <c:v>17.6502129049473</c:v>
                </c:pt>
                <c:pt idx="1308">
                  <c:v>17.0488436068783</c:v>
                </c:pt>
                <c:pt idx="1309">
                  <c:v>16.5080935164903</c:v>
                </c:pt>
                <c:pt idx="1310">
                  <c:v>16.833748233481</c:v>
                </c:pt>
                <c:pt idx="1311">
                  <c:v>16.8139138987358</c:v>
                </c:pt>
                <c:pt idx="1312">
                  <c:v>17.392413588645</c:v>
                </c:pt>
                <c:pt idx="1313">
                  <c:v>17.817082821653</c:v>
                </c:pt>
                <c:pt idx="1314">
                  <c:v>17.7471715870702</c:v>
                </c:pt>
                <c:pt idx="1315">
                  <c:v>16.168334756509</c:v>
                </c:pt>
                <c:pt idx="1316">
                  <c:v>15.3012854435226</c:v>
                </c:pt>
                <c:pt idx="1317">
                  <c:v>14.8181479655008</c:v>
                </c:pt>
                <c:pt idx="1318">
                  <c:v>15.1876075995032</c:v>
                </c:pt>
                <c:pt idx="1319">
                  <c:v>15.8463149747288</c:v>
                </c:pt>
                <c:pt idx="1320">
                  <c:v>15.6061901188024</c:v>
                </c:pt>
                <c:pt idx="1321">
                  <c:v>17.3546647452051</c:v>
                </c:pt>
                <c:pt idx="1322">
                  <c:v>17.8186200833974</c:v>
                </c:pt>
                <c:pt idx="1323">
                  <c:v>18.155345895198</c:v>
                </c:pt>
                <c:pt idx="1324">
                  <c:v>18.0354309110041</c:v>
                </c:pt>
                <c:pt idx="1325">
                  <c:v>18.0152270446883</c:v>
                </c:pt>
                <c:pt idx="1326">
                  <c:v>18.1034523455198</c:v>
                </c:pt>
                <c:pt idx="1327">
                  <c:v>18.5122584553377</c:v>
                </c:pt>
                <c:pt idx="1328">
                  <c:v>18.3572825917743</c:v>
                </c:pt>
                <c:pt idx="1329">
                  <c:v>18.349187992002</c:v>
                </c:pt>
                <c:pt idx="1330">
                  <c:v>18.2888681693013</c:v>
                </c:pt>
                <c:pt idx="1331">
                  <c:v>18.4416523135127</c:v>
                </c:pt>
                <c:pt idx="1332">
                  <c:v>19.7730682114627</c:v>
                </c:pt>
                <c:pt idx="1333">
                  <c:v>19.5829829703867</c:v>
                </c:pt>
                <c:pt idx="1334">
                  <c:v>19.2835618612986</c:v>
                </c:pt>
                <c:pt idx="1335">
                  <c:v>19.3012295078811</c:v>
                </c:pt>
                <c:pt idx="1336">
                  <c:v>19.6622797956417</c:v>
                </c:pt>
                <c:pt idx="1337">
                  <c:v>19.3153659676446</c:v>
                </c:pt>
                <c:pt idx="1338">
                  <c:v>19.6207406948244</c:v>
                </c:pt>
                <c:pt idx="1339">
                  <c:v>19.7221374983515</c:v>
                </c:pt>
                <c:pt idx="1340">
                  <c:v>19.7087664247453</c:v>
                </c:pt>
                <c:pt idx="1341">
                  <c:v>19.370271076907</c:v>
                </c:pt>
                <c:pt idx="1342">
                  <c:v>19.8336560388012</c:v>
                </c:pt>
                <c:pt idx="1343">
                  <c:v>20.448606721243</c:v>
                </c:pt>
                <c:pt idx="1344">
                  <c:v>20.3234108029957</c:v>
                </c:pt>
                <c:pt idx="1345">
                  <c:v>20.5453367929005</c:v>
                </c:pt>
                <c:pt idx="1346">
                  <c:v>20.8552001486909</c:v>
                </c:pt>
                <c:pt idx="1347">
                  <c:v>20.4573620166422</c:v>
                </c:pt>
                <c:pt idx="1348">
                  <c:v>20.5176056337649</c:v>
                </c:pt>
                <c:pt idx="1349">
                  <c:v>20.6083570129602</c:v>
                </c:pt>
                <c:pt idx="1350">
                  <c:v>20.5645964132971</c:v>
                </c:pt>
                <c:pt idx="1351">
                  <c:v>20.8122275466274</c:v>
                </c:pt>
                <c:pt idx="1352">
                  <c:v>20.9935010052291</c:v>
                </c:pt>
                <c:pt idx="1353">
                  <c:v>21.1091782474751</c:v>
                </c:pt>
                <c:pt idx="1354">
                  <c:v>21.0379011896064</c:v>
                </c:pt>
                <c:pt idx="1355">
                  <c:v>21.1647320798147</c:v>
                </c:pt>
                <c:pt idx="1356">
                  <c:v>21.4119749138265</c:v>
                </c:pt>
                <c:pt idx="1357">
                  <c:v>21.263840187313</c:v>
                </c:pt>
                <c:pt idx="1358">
                  <c:v>20.8333758894604</c:v>
                </c:pt>
                <c:pt idx="1359">
                  <c:v>20.0552500850638</c:v>
                </c:pt>
                <c:pt idx="1360">
                  <c:v>20.1964924212815</c:v>
                </c:pt>
                <c:pt idx="1361">
                  <c:v>20.2907636906703</c:v>
                </c:pt>
                <c:pt idx="1362">
                  <c:v>20.0679518161421</c:v>
                </c:pt>
                <c:pt idx="1363">
                  <c:v>20.5355494047556</c:v>
                </c:pt>
                <c:pt idx="1364">
                  <c:v>20.5764501008189</c:v>
                </c:pt>
                <c:pt idx="1365">
                  <c:v>20.3957592824103</c:v>
                </c:pt>
                <c:pt idx="1366">
                  <c:v>20.209473020394</c:v>
                </c:pt>
                <c:pt idx="1367">
                  <c:v>19.9114841080903</c:v>
                </c:pt>
                <c:pt idx="1368">
                  <c:v>20.2191194224573</c:v>
                </c:pt>
                <c:pt idx="1369">
                  <c:v>20.8025717643327</c:v>
                </c:pt>
                <c:pt idx="1370">
                  <c:v>21.152737302037</c:v>
                </c:pt>
                <c:pt idx="1371">
                  <c:v>21.6427392618797</c:v>
                </c:pt>
                <c:pt idx="1372">
                  <c:v>22.19542669802</c:v>
                </c:pt>
                <c:pt idx="1373">
                  <c:v>22.7183567595206</c:v>
                </c:pt>
                <c:pt idx="1374">
                  <c:v>23.3764126915121</c:v>
                </c:pt>
                <c:pt idx="1375">
                  <c:v>23.2840702562305</c:v>
                </c:pt>
                <c:pt idx="1376">
                  <c:v>23.9460070752999</c:v>
                </c:pt>
                <c:pt idx="1377">
                  <c:v>23.9267627640833</c:v>
                </c:pt>
                <c:pt idx="1378">
                  <c:v>24.3475868811148</c:v>
                </c:pt>
                <c:pt idx="1379">
                  <c:v>25.0273806649391</c:v>
                </c:pt>
                <c:pt idx="1380">
                  <c:v>24.762465194644</c:v>
                </c:pt>
                <c:pt idx="1381">
                  <c:v>25.9760655505934</c:v>
                </c:pt>
                <c:pt idx="1382">
                  <c:v>25.6299303952161</c:v>
                </c:pt>
                <c:pt idx="1383">
                  <c:v>25.4242038483815</c:v>
                </c:pt>
                <c:pt idx="1384">
                  <c:v>25.814043827699</c:v>
                </c:pt>
                <c:pt idx="1385">
                  <c:v>25.9666735583338</c:v>
                </c:pt>
                <c:pt idx="1386">
                  <c:v>24.8584113323484</c:v>
                </c:pt>
                <c:pt idx="1387">
                  <c:v>25.412529121455</c:v>
                </c:pt>
                <c:pt idx="1388">
                  <c:v>25.6801155128768</c:v>
                </c:pt>
                <c:pt idx="1389">
                  <c:v>26.4834677208972</c:v>
                </c:pt>
                <c:pt idx="1390">
                  <c:v>27.5856120490128</c:v>
                </c:pt>
                <c:pt idx="1391">
                  <c:v>27.723946163894</c:v>
                </c:pt>
                <c:pt idx="1392">
                  <c:v>28.3328701299504</c:v>
                </c:pt>
                <c:pt idx="1393">
                  <c:v>29.265634883576</c:v>
                </c:pt>
                <c:pt idx="1394">
                  <c:v>28.8024585918717</c:v>
                </c:pt>
                <c:pt idx="1395">
                  <c:v>27.5851603381366</c:v>
                </c:pt>
                <c:pt idx="1396">
                  <c:v>29.9283622246888</c:v>
                </c:pt>
                <c:pt idx="1397">
                  <c:v>31.2565606163813</c:v>
                </c:pt>
                <c:pt idx="1398">
                  <c:v>32.7666376896699</c:v>
                </c:pt>
                <c:pt idx="1399">
                  <c:v>32.5862834867132</c:v>
                </c:pt>
                <c:pt idx="1400">
                  <c:v>32.6665813417086</c:v>
                </c:pt>
                <c:pt idx="1401">
                  <c:v>32.9014981797981</c:v>
                </c:pt>
                <c:pt idx="1402">
                  <c:v>32.3366005328127</c:v>
                </c:pt>
                <c:pt idx="1403">
                  <c:v>33.0307890429054</c:v>
                </c:pt>
                <c:pt idx="1404">
                  <c:v>32.8599684150523</c:v>
                </c:pt>
                <c:pt idx="1405">
                  <c:v>34.70967778227</c:v>
                </c:pt>
                <c:pt idx="1406">
                  <c:v>36.2969277364251</c:v>
                </c:pt>
                <c:pt idx="1407">
                  <c:v>37.2769340430288</c:v>
                </c:pt>
                <c:pt idx="1408">
                  <c:v>36.956598518969</c:v>
                </c:pt>
                <c:pt idx="1409">
                  <c:v>36.802293460092</c:v>
                </c:pt>
                <c:pt idx="1410">
                  <c:v>38.2596450852486</c:v>
                </c:pt>
                <c:pt idx="1411">
                  <c:v>35.4234010248783</c:v>
                </c:pt>
                <c:pt idx="1412">
                  <c:v>33.5323569808349</c:v>
                </c:pt>
                <c:pt idx="1413">
                  <c:v>33.7731028790482</c:v>
                </c:pt>
                <c:pt idx="1414">
                  <c:v>37.369391883921</c:v>
                </c:pt>
                <c:pt idx="1415">
                  <c:v>38.8202747800982</c:v>
                </c:pt>
                <c:pt idx="1416">
                  <c:v>40.5769576772081</c:v>
                </c:pt>
                <c:pt idx="1417">
                  <c:v>40.40015922926</c:v>
                </c:pt>
                <c:pt idx="1418">
                  <c:v>41.356103632713</c:v>
                </c:pt>
                <c:pt idx="1419">
                  <c:v>42.7045095168922</c:v>
                </c:pt>
                <c:pt idx="1420">
                  <c:v>42.5566767095181</c:v>
                </c:pt>
                <c:pt idx="1421">
                  <c:v>42.180675911747</c:v>
                </c:pt>
                <c:pt idx="1422">
                  <c:v>43.8280359928054</c:v>
                </c:pt>
                <c:pt idx="1423">
                  <c:v>41.9307121599405</c:v>
                </c:pt>
                <c:pt idx="1424">
                  <c:v>41.323451334715</c:v>
                </c:pt>
                <c:pt idx="1425">
                  <c:v>40.5528543995399</c:v>
                </c:pt>
                <c:pt idx="1426">
                  <c:v>43.2082907146139</c:v>
                </c:pt>
                <c:pt idx="1427">
                  <c:v>44.1979397610406</c:v>
                </c:pt>
                <c:pt idx="1428">
                  <c:v>43.772578146938</c:v>
                </c:pt>
                <c:pt idx="1429">
                  <c:v>42.1856358879173</c:v>
                </c:pt>
                <c:pt idx="1430">
                  <c:v>43.2207484399659</c:v>
                </c:pt>
                <c:pt idx="1431">
                  <c:v>43.5285742885077</c:v>
                </c:pt>
                <c:pt idx="1432">
                  <c:v>41.9660505033243</c:v>
                </c:pt>
                <c:pt idx="1433">
                  <c:v>42.7819715670715</c:v>
                </c:pt>
                <c:pt idx="1434">
                  <c:v>42.7580936182696</c:v>
                </c:pt>
                <c:pt idx="1435">
                  <c:v>42.8695654944195</c:v>
                </c:pt>
                <c:pt idx="1436">
                  <c:v>41.8980079248848</c:v>
                </c:pt>
                <c:pt idx="1437">
                  <c:v>39.3696990442014</c:v>
                </c:pt>
                <c:pt idx="1438">
                  <c:v>38.7821424567848</c:v>
                </c:pt>
                <c:pt idx="1439">
                  <c:v>37.2742380044972</c:v>
                </c:pt>
                <c:pt idx="1440">
                  <c:v>36.9788679970298</c:v>
                </c:pt>
                <c:pt idx="1441">
                  <c:v>35.8346626514313</c:v>
                </c:pt>
                <c:pt idx="1442">
                  <c:v>32.3258372361788</c:v>
                </c:pt>
                <c:pt idx="1443">
                  <c:v>32.1739011683607</c:v>
                </c:pt>
                <c:pt idx="1444">
                  <c:v>34.07464321714</c:v>
                </c:pt>
                <c:pt idx="1445">
                  <c:v>33.0685344111128</c:v>
                </c:pt>
                <c:pt idx="1446">
                  <c:v>32.1630386874444</c:v>
                </c:pt>
                <c:pt idx="1447">
                  <c:v>31.4043187607802</c:v>
                </c:pt>
                <c:pt idx="1448">
                  <c:v>27.6673925868625</c:v>
                </c:pt>
                <c:pt idx="1449">
                  <c:v>28.5773731133601</c:v>
                </c:pt>
                <c:pt idx="1450">
                  <c:v>30.0051038110568</c:v>
                </c:pt>
                <c:pt idx="1451">
                  <c:v>30.4999532550205</c:v>
                </c:pt>
                <c:pt idx="1452">
                  <c:v>30.277204433096</c:v>
                </c:pt>
                <c:pt idx="1453">
                  <c:v>29.0857041520084</c:v>
                </c:pt>
                <c:pt idx="1454">
                  <c:v>30.2921306409187</c:v>
                </c:pt>
                <c:pt idx="1455">
                  <c:v>29.0058832531187</c:v>
                </c:pt>
                <c:pt idx="1456">
                  <c:v>28.1281075086883</c:v>
                </c:pt>
                <c:pt idx="1457">
                  <c:v>26.3876725411834</c:v>
                </c:pt>
                <c:pt idx="1458">
                  <c:v>23.4631204674314</c:v>
                </c:pt>
                <c:pt idx="1459">
                  <c:v>23.5887135288424</c:v>
                </c:pt>
                <c:pt idx="1460">
                  <c:v>22.3650368012243</c:v>
                </c:pt>
                <c:pt idx="1461">
                  <c:v>21.9562338636591</c:v>
                </c:pt>
                <c:pt idx="1462">
                  <c:v>23.3483965027251</c:v>
                </c:pt>
                <c:pt idx="1463">
                  <c:v>23.1014425376856</c:v>
                </c:pt>
                <c:pt idx="1464">
                  <c:v>22.8983485766132</c:v>
                </c:pt>
                <c:pt idx="1465">
                  <c:v>21.2141021234153</c:v>
                </c:pt>
                <c:pt idx="1466">
                  <c:v>21.309719026991</c:v>
                </c:pt>
                <c:pt idx="1467">
                  <c:v>22.4279395777309</c:v>
                </c:pt>
                <c:pt idx="1468">
                  <c:v>23.5910804534815</c:v>
                </c:pt>
                <c:pt idx="1469">
                  <c:v>24.8322232595311</c:v>
                </c:pt>
                <c:pt idx="1470">
                  <c:v>24.8673291012688</c:v>
                </c:pt>
                <c:pt idx="1471">
                  <c:v>24.6422514099322</c:v>
                </c:pt>
                <c:pt idx="1472">
                  <c:v>25.2436867526062</c:v>
                </c:pt>
                <c:pt idx="1473">
                  <c:v>25.6827560705797</c:v>
                </c:pt>
                <c:pt idx="1474">
                  <c:v>25.9467982184201</c:v>
                </c:pt>
                <c:pt idx="1475">
                  <c:v>26.6351705110815</c:v>
                </c:pt>
                <c:pt idx="1476">
                  <c:v>27.6585403557366</c:v>
                </c:pt>
                <c:pt idx="1477">
                  <c:v>27.6508620367402</c:v>
                </c:pt>
                <c:pt idx="1478">
                  <c:v>26.8865303840358</c:v>
                </c:pt>
                <c:pt idx="1479">
                  <c:v>26.9005775084449</c:v>
                </c:pt>
                <c:pt idx="1480">
                  <c:v>25.9028142929437</c:v>
                </c:pt>
                <c:pt idx="1481">
                  <c:v>26.4012853664749</c:v>
                </c:pt>
                <c:pt idx="1482">
                  <c:v>25.6958886462685</c:v>
                </c:pt>
                <c:pt idx="1483">
                  <c:v>25.1744622264778</c:v>
                </c:pt>
                <c:pt idx="1484">
                  <c:v>25.6684067763577</c:v>
                </c:pt>
                <c:pt idx="1485">
                  <c:v>25.4116556654893</c:v>
                </c:pt>
                <c:pt idx="1486">
                  <c:v>26.465310814818</c:v>
                </c:pt>
                <c:pt idx="1487">
                  <c:v>27.1448086947412</c:v>
                </c:pt>
                <c:pt idx="1488">
                  <c:v>26.5872506979704</c:v>
                </c:pt>
                <c:pt idx="1489">
                  <c:v>26.7448631281012</c:v>
                </c:pt>
                <c:pt idx="1490">
                  <c:v>26.3391421310579</c:v>
                </c:pt>
                <c:pt idx="1491">
                  <c:v>25.4089225691144</c:v>
                </c:pt>
                <c:pt idx="1492">
                  <c:v>25.6502301871829</c:v>
                </c:pt>
                <c:pt idx="1493">
                  <c:v>26.068394871884</c:v>
                </c:pt>
                <c:pt idx="1494">
                  <c:v>26.2878710912547</c:v>
                </c:pt>
                <c:pt idx="1495">
                  <c:v>26.1043814109361</c:v>
                </c:pt>
                <c:pt idx="1496">
                  <c:v>25.7301229901645</c:v>
                </c:pt>
                <c:pt idx="1497">
                  <c:v>24.8765387236479</c:v>
                </c:pt>
                <c:pt idx="1498">
                  <c:v>25.931783309069</c:v>
                </c:pt>
                <c:pt idx="1499">
                  <c:v>26.4438031142924</c:v>
                </c:pt>
                <c:pt idx="1500">
                  <c:v>26.4687026266857</c:v>
                </c:pt>
                <c:pt idx="1501">
                  <c:v>26.2496247635833</c:v>
                </c:pt>
                <c:pt idx="1502">
                  <c:v>26.3278377786677</c:v>
                </c:pt>
                <c:pt idx="1503">
                  <c:v>26.1472809438745</c:v>
                </c:pt>
                <c:pt idx="1504">
                  <c:v>25.6506407087573</c:v>
                </c:pt>
                <c:pt idx="1505">
                  <c:v>24.7495822416464</c:v>
                </c:pt>
                <c:pt idx="1506">
                  <c:v>24.6967867668533</c:v>
                </c:pt>
                <c:pt idx="1507">
                  <c:v>25.0513935620109</c:v>
                </c:pt>
                <c:pt idx="1508">
                  <c:v>25.6441564407974</c:v>
                </c:pt>
                <c:pt idx="1509">
                  <c:v>26.5380402821017</c:v>
                </c:pt>
                <c:pt idx="1510">
                  <c:v>26.9280202708565</c:v>
                </c:pt>
                <c:pt idx="1511">
                  <c:v>27.2826897875717</c:v>
                </c:pt>
                <c:pt idx="1512">
                  <c:v>27.2075366568071</c:v>
                </c:pt>
                <c:pt idx="1513">
                  <c:v>27.3151814135166</c:v>
                </c:pt>
                <c:pt idx="1514">
                  <c:v>26.2276055546509</c:v>
                </c:pt>
                <c:pt idx="1515">
                  <c:v>26.9762683141891</c:v>
                </c:pt>
                <c:pt idx="1516">
                  <c:v>27.5484904518512</c:v>
                </c:pt>
                <c:pt idx="1517">
                  <c:v>27.4182627404106</c:v>
                </c:pt>
                <c:pt idx="1518">
                  <c:v>27.4100881672043</c:v>
                </c:pt>
                <c:pt idx="1519">
                  <c:v>26.1486071893123</c:v>
                </c:pt>
                <c:pt idx="1520">
                  <c:v>26.7257430476969</c:v>
                </c:pt>
                <c:pt idx="1521">
                  <c:v>27.320648130462</c:v>
                </c:pt>
                <c:pt idx="1522">
                  <c:v>25.7290535794984</c:v>
                </c:pt>
                <c:pt idx="1523">
                  <c:v>25.9555101052402</c:v>
                </c:pt>
                <c:pt idx="1524">
                  <c:v>24.0223177608368</c:v>
                </c:pt>
                <c:pt idx="1525">
                  <c:v>23.4952634018118</c:v>
                </c:pt>
                <c:pt idx="1526">
                  <c:v>22.6068108422493</c:v>
                </c:pt>
                <c:pt idx="1527">
                  <c:v>23.3560406432016</c:v>
                </c:pt>
                <c:pt idx="1528">
                  <c:v>23.6964321166232</c:v>
                </c:pt>
                <c:pt idx="1529">
                  <c:v>22.4168128022819</c:v>
                </c:pt>
                <c:pt idx="1530">
                  <c:v>20.9072064626616</c:v>
                </c:pt>
                <c:pt idx="1531">
                  <c:v>21.4016173600479</c:v>
                </c:pt>
                <c:pt idx="1532">
                  <c:v>20.3627339460975</c:v>
                </c:pt>
                <c:pt idx="1533">
                  <c:v>16.3873565487898</c:v>
                </c:pt>
                <c:pt idx="1534">
                  <c:v>15.2596594057046</c:v>
                </c:pt>
                <c:pt idx="1535">
                  <c:v>15.3760807474238</c:v>
                </c:pt>
                <c:pt idx="1536">
                  <c:v>15.1746519368797</c:v>
                </c:pt>
                <c:pt idx="1537">
                  <c:v>14.1221818019189</c:v>
                </c:pt>
                <c:pt idx="1538">
                  <c:v>13.3236676568639</c:v>
                </c:pt>
                <c:pt idx="1539">
                  <c:v>14.9818664530392</c:v>
                </c:pt>
                <c:pt idx="1540">
                  <c:v>15.9963557552632</c:v>
                </c:pt>
                <c:pt idx="1541">
                  <c:v>16.3841828162153</c:v>
                </c:pt>
                <c:pt idx="1542">
                  <c:v>16.6946208169956</c:v>
                </c:pt>
                <c:pt idx="1543">
                  <c:v>18.0940698015761</c:v>
                </c:pt>
                <c:pt idx="1544">
                  <c:v>18.8319022648401</c:v>
                </c:pt>
                <c:pt idx="1545">
                  <c:v>19.3580084434868</c:v>
                </c:pt>
                <c:pt idx="1546">
                  <c:v>19.8127610799661</c:v>
                </c:pt>
                <c:pt idx="1547">
                  <c:v>20.3223765002165</c:v>
                </c:pt>
                <c:pt idx="1548">
                  <c:v>20.5278598014544</c:v>
                </c:pt>
                <c:pt idx="1549">
                  <c:v>19.9205393066004</c:v>
                </c:pt>
                <c:pt idx="1550">
                  <c:v>21.0046012097154</c:v>
                </c:pt>
                <c:pt idx="1551">
                  <c:v>21.8048455996252</c:v>
                </c:pt>
                <c:pt idx="1552">
                  <c:v>20.4800686384234</c:v>
                </c:pt>
                <c:pt idx="1553">
                  <c:v>19.7420398537394</c:v>
                </c:pt>
                <c:pt idx="1554">
                  <c:v>19.6686604707177</c:v>
                </c:pt>
                <c:pt idx="1555">
                  <c:v>19.7702991743586</c:v>
                </c:pt>
                <c:pt idx="1556">
                  <c:v>20.381395233204</c:v>
                </c:pt>
                <c:pt idx="1557">
                  <c:v>21.2401276517594</c:v>
                </c:pt>
                <c:pt idx="1558">
                  <c:v>21.7007238277606</c:v>
                </c:pt>
                <c:pt idx="1559">
                  <c:v>22.3963797730442</c:v>
                </c:pt>
                <c:pt idx="1560">
                  <c:v>22.978299430555</c:v>
                </c:pt>
                <c:pt idx="1561">
                  <c:v>23.4898287032985</c:v>
                </c:pt>
                <c:pt idx="1562">
                  <c:v>22.8993364301436</c:v>
                </c:pt>
                <c:pt idx="1563">
                  <c:v>23.1439294472859</c:v>
                </c:pt>
                <c:pt idx="1564">
                  <c:v>23.0594915060953</c:v>
                </c:pt>
                <c:pt idx="1565">
                  <c:v>22.100831286611</c:v>
                </c:pt>
                <c:pt idx="1566">
                  <c:v>22.6109817011566</c:v>
                </c:pt>
                <c:pt idx="1567">
                  <c:v>20.0498527216605</c:v>
                </c:pt>
                <c:pt idx="1568">
                  <c:v>19.6981145688777</c:v>
                </c:pt>
                <c:pt idx="1569">
                  <c:v>20.1558247866888</c:v>
                </c:pt>
                <c:pt idx="1570">
                  <c:v>20.3452467976458</c:v>
                </c:pt>
                <c:pt idx="1571">
                  <c:v>20.5235754994317</c:v>
                </c:pt>
                <c:pt idx="1572">
                  <c:v>21.2130080918034</c:v>
                </c:pt>
                <c:pt idx="1573">
                  <c:v>21.7974359637175</c:v>
                </c:pt>
                <c:pt idx="1574">
                  <c:v>22.0539439729047</c:v>
                </c:pt>
                <c:pt idx="1575">
                  <c:v>21.7792469068249</c:v>
                </c:pt>
                <c:pt idx="1576">
                  <c:v>20.9414674197435</c:v>
                </c:pt>
                <c:pt idx="1577">
                  <c:v>20.5475040868561</c:v>
                </c:pt>
                <c:pt idx="1578">
                  <c:v>20.9993412933806</c:v>
                </c:pt>
                <c:pt idx="1579">
                  <c:v>21.4104284534429</c:v>
                </c:pt>
                <c:pt idx="1580">
                  <c:v>21.7836903017277</c:v>
                </c:pt>
                <c:pt idx="1581">
                  <c:v>21.5771096545288</c:v>
                </c:pt>
                <c:pt idx="1582">
                  <c:v>20.8981620595737</c:v>
                </c:pt>
                <c:pt idx="1583">
                  <c:v>21.2382611398456</c:v>
                </c:pt>
                <c:pt idx="1584">
                  <c:v>21.9004754138218</c:v>
                </c:pt>
                <c:pt idx="1585">
                  <c:v>22.0527243368619</c:v>
                </c:pt>
                <c:pt idx="1586">
                  <c:v>22.4192071146026</c:v>
                </c:pt>
                <c:pt idx="1587">
                  <c:v>22.5956553961056</c:v>
                </c:pt>
                <c:pt idx="1588">
                  <c:v>23.4118417818424</c:v>
                </c:pt>
                <c:pt idx="1589">
                  <c:v>22.9253331739153</c:v>
                </c:pt>
                <c:pt idx="1590">
                  <c:v>23.4924601771596</c:v>
                </c:pt>
                <c:pt idx="1591">
                  <c:v>23.3566490949161</c:v>
                </c:pt>
                <c:pt idx="1592">
                  <c:v>23.4422871679606</c:v>
                </c:pt>
                <c:pt idx="1593">
                  <c:v>23.8347378876314</c:v>
                </c:pt>
                <c:pt idx="1594">
                  <c:v>24.642077092412</c:v>
                </c:pt>
                <c:pt idx="1595">
                  <c:v>24.8618692964619</c:v>
                </c:pt>
                <c:pt idx="1596">
                  <c:v>24.8596090936327</c:v>
                </c:pt>
                <c:pt idx="1597">
                  <c:v>24.5909308778941</c:v>
                </c:pt>
                <c:pt idx="1598">
                  <c:v>24.9560391539654</c:v>
                </c:pt>
                <c:pt idx="1599">
                  <c:v>24.7863153969626</c:v>
                </c:pt>
                <c:pt idx="1600">
                  <c:v>24.9432741099026</c:v>
                </c:pt>
                <c:pt idx="1601">
                  <c:v>25.5580076235113</c:v>
                </c:pt>
                <c:pt idx="1602">
                  <c:v>25.8175459761587</c:v>
                </c:pt>
                <c:pt idx="1603">
                  <c:v>25.6176064217994</c:v>
                </c:pt>
                <c:pt idx="1604">
                  <c:v>25.9184368926062</c:v>
                </c:pt>
                <c:pt idx="1605">
                  <c:v>25.1627482830832</c:v>
                </c:pt>
                <c:pt idx="1606">
                  <c:v>26.6068171471434</c:v>
                </c:pt>
                <c:pt idx="1607">
                  <c:v>26.7940854825725</c:v>
                </c:pt>
                <c:pt idx="1608">
                  <c:v>26.4922954203831</c:v>
                </c:pt>
                <c:pt idx="1609">
                  <c:v>26.9955136993832</c:v>
                </c:pt>
                <c:pt idx="1610">
                  <c:v>26.7286054529285</c:v>
                </c:pt>
                <c:pt idx="1611">
                  <c:v>26.7913716801923</c:v>
                </c:pt>
                <c:pt idx="1612">
                  <c:v>26.8061113796508</c:v>
                </c:pt>
                <c:pt idx="1613">
                  <c:v>26.4958952927848</c:v>
                </c:pt>
                <c:pt idx="1614">
                  <c:v>26.3811363363997</c:v>
                </c:pt>
                <c:pt idx="1615">
                  <c:v>25.6936584170577</c:v>
                </c:pt>
                <c:pt idx="1616">
                  <c:v>24.4967521704864</c:v>
                </c:pt>
                <c:pt idx="1617">
                  <c:v>25.4914410460667</c:v>
                </c:pt>
                <c:pt idx="1618">
                  <c:v>26.2258518909719</c:v>
                </c:pt>
                <c:pt idx="1619">
                  <c:v>25.9654240371242</c:v>
                </c:pt>
                <c:pt idx="1620">
                  <c:v>24.2061672038785</c:v>
                </c:pt>
                <c:pt idx="1621">
                  <c:v>24.0026067772898</c:v>
                </c:pt>
                <c:pt idx="1622">
                  <c:v>25.3722986201879</c:v>
                </c:pt>
                <c:pt idx="1623">
                  <c:v>25.9223375436739</c:v>
                </c:pt>
                <c:pt idx="1624">
                  <c:v>25.69470992345</c:v>
                </c:pt>
                <c:pt idx="1625">
                  <c:v>25.8403729276705</c:v>
                </c:pt>
                <c:pt idx="1626">
                  <c:v>26.6940032560963</c:v>
                </c:pt>
                <c:pt idx="1627">
                  <c:v>26.9488724337239</c:v>
                </c:pt>
                <c:pt idx="1628">
                  <c:v>26.7278733464785</c:v>
                </c:pt>
                <c:pt idx="1629">
                  <c:v>26.5251430850706</c:v>
                </c:pt>
                <c:pt idx="1630">
                  <c:v>26.8509535310563</c:v>
                </c:pt>
                <c:pt idx="1631">
                  <c:v>27.8650982239235</c:v>
                </c:pt>
                <c:pt idx="1632">
                  <c:v>28.0635737421245</c:v>
                </c:pt>
                <c:pt idx="1633">
                  <c:v>28.6551065251841</c:v>
                </c:pt>
                <c:pt idx="1634">
                  <c:v>29.0869217424646</c:v>
                </c:pt>
                <c:pt idx="1635">
                  <c:v>28.9042459562752</c:v>
                </c:pt>
                <c:pt idx="1636">
                  <c:v>29.3133449802714</c:v>
                </c:pt>
                <c:pt idx="1637">
                  <c:v>29.7485032406328</c:v>
                </c:pt>
                <c:pt idx="1638">
                  <c:v>30.0022207440186</c:v>
                </c:pt>
                <c:pt idx="1639">
                  <c:v>29.9149593974975</c:v>
                </c:pt>
                <c:pt idx="1640">
                  <c:v>30.1681144106789</c:v>
                </c:pt>
                <c:pt idx="1641">
                  <c:v>30.9203932903338</c:v>
                </c:pt>
                <c:pt idx="1642">
                  <c:v>31.2989133338803</c:v>
                </c:pt>
                <c:pt idx="1643">
                  <c:v>32.086132007706</c:v>
                </c:pt>
                <c:pt idx="1644">
                  <c:v>33.3073438280307</c:v>
                </c:pt>
                <c:pt idx="1645">
                  <c:v>32.0353823392503</c:v>
                </c:pt>
                <c:pt idx="1646">
                  <c:v>31.8084090576431</c:v>
                </c:pt>
                <c:pt idx="1647">
                  <c:v>30.9701792933252</c:v>
                </c:pt>
                <c:pt idx="1648">
                  <c:v>31.2436150748646</c:v>
                </c:pt>
                <c:pt idx="1649">
                  <c:v>31.6305564964546</c:v>
                </c:pt>
                <c:pt idx="1650">
                  <c:v>31.886366962159</c:v>
                </c:pt>
                <c:pt idx="1651">
                  <c:v>32.3902768803011</c:v>
                </c:pt>
                <c:pt idx="1652">
                  <c:v>32.6228911205002</c:v>
                </c:pt>
                <c:pt idx="1653">
                  <c:v>31.0379610780065</c:v>
                </c:pt>
                <c:pt idx="1654">
                  <c:v>30.1955834067053</c:v>
                </c:pt>
                <c:pt idx="1655">
                  <c:v>28.2918570120729</c:v>
                </c:pt>
                <c:pt idx="1656">
                  <c:v>28.3801644635476</c:v>
                </c:pt>
                <c:pt idx="1657">
                  <c:v>29.5415489651312</c:v>
                </c:pt>
                <c:pt idx="1658">
                  <c:v>29.5761960147848</c:v>
                </c:pt>
                <c:pt idx="1659">
                  <c:v>30.1335171713875</c:v>
                </c:pt>
                <c:pt idx="1660">
                  <c:v>29.2420309369399</c:v>
                </c:pt>
                <c:pt idx="1661">
                  <c:v>29.2837962753063</c:v>
                </c:pt>
                <c:pt idx="1662">
                  <c:v>29.9866853350425</c:v>
                </c:pt>
                <c:pt idx="1663">
                  <c:v>28.7053973718331</c:v>
                </c:pt>
                <c:pt idx="1664">
                  <c:v>29.2295202330353</c:v>
                </c:pt>
                <c:pt idx="1665">
                  <c:v>28.8411228819534</c:v>
                </c:pt>
                <c:pt idx="1666">
                  <c:v>29.8368676590834</c:v>
                </c:pt>
                <c:pt idx="1667">
                  <c:v>30.3318223222433</c:v>
                </c:pt>
                <c:pt idx="1668">
                  <c:v>30.9852203002307</c:v>
                </c:pt>
                <c:pt idx="1669">
                  <c:v>30.7296892647358</c:v>
                </c:pt>
                <c:pt idx="1670">
                  <c:v>24.8171686290994</c:v>
                </c:pt>
                <c:pt idx="1671">
                  <c:v>25.9273588252802</c:v>
                </c:pt>
                <c:pt idx="1672">
                  <c:v>27.3284809976985</c:v>
                </c:pt>
                <c:pt idx="1673">
                  <c:v>28.8383159551229</c:v>
                </c:pt>
                <c:pt idx="1674">
                  <c:v>29.599194927667</c:v>
                </c:pt>
                <c:pt idx="1675">
                  <c:v>31.1582089653552</c:v>
                </c:pt>
                <c:pt idx="1676">
                  <c:v>30.8394260438113</c:v>
                </c:pt>
                <c:pt idx="1677">
                  <c:v>31.2836940325929</c:v>
                </c:pt>
                <c:pt idx="1678">
                  <c:v>32.4732040966126</c:v>
                </c:pt>
                <c:pt idx="1679">
                  <c:v>33.7655914181171</c:v>
                </c:pt>
                <c:pt idx="1680">
                  <c:v>34.5124322941069</c:v>
                </c:pt>
                <c:pt idx="1681">
                  <c:v>35.1039071719698</c:v>
                </c:pt>
                <c:pt idx="1682">
                  <c:v>35.0425451121921</c:v>
                </c:pt>
                <c:pt idx="1683">
                  <c:v>36.719814109133</c:v>
                </c:pt>
                <c:pt idx="1684">
                  <c:v>36.5521339897991</c:v>
                </c:pt>
                <c:pt idx="1685">
                  <c:v>36.6962580130884</c:v>
                </c:pt>
                <c:pt idx="1686">
                  <c:v>37.4433831846154</c:v>
                </c:pt>
                <c:pt idx="1687">
                  <c:v>37.9735006140705</c:v>
                </c:pt>
                <c:pt idx="1688">
                  <c:v>37.6203466866512</c:v>
                </c:pt>
                <c:pt idx="1689">
                  <c:v>37.2530250003253</c:v>
                </c:pt>
                <c:pt idx="1690">
                  <c:v>38.5826274977192</c:v>
                </c:pt>
                <c:pt idx="1691">
                  <c:v>38.3048498734674</c:v>
                </c:pt>
                <c:pt idx="1692">
                  <c:v>36.9367580702975</c:v>
                </c:pt>
                <c:pt idx="1693">
                  <c:v>35.2871492256949</c:v>
                </c:pt>
                <c:pt idx="1694">
                  <c:v>34.2707986932917</c:v>
                </c:pt>
                <c:pt idx="1695">
                  <c:v>33.8891647559138</c:v>
                </c:pt>
                <c:pt idx="1696">
                  <c:v>30.6731550795451</c:v>
                </c:pt>
                <c:pt idx="1697">
                  <c:v>29.0477213951038</c:v>
                </c:pt>
                <c:pt idx="1698">
                  <c:v>29.0046183172089</c:v>
                </c:pt>
                <c:pt idx="1699">
                  <c:v>30.6987633651753</c:v>
                </c:pt>
                <c:pt idx="1700">
                  <c:v>28.229884655822</c:v>
                </c:pt>
                <c:pt idx="1701">
                  <c:v>27.0807669254007</c:v>
                </c:pt>
                <c:pt idx="1702">
                  <c:v>28.3789490162733</c:v>
                </c:pt>
                <c:pt idx="1703">
                  <c:v>28.3169012845273</c:v>
                </c:pt>
                <c:pt idx="1704">
                  <c:v>28.3348134237557</c:v>
                </c:pt>
                <c:pt idx="1705">
                  <c:v>28.9197629438666</c:v>
                </c:pt>
                <c:pt idx="1706">
                  <c:v>27.9381312539979</c:v>
                </c:pt>
                <c:pt idx="1707">
                  <c:v>28.7648412676154</c:v>
                </c:pt>
                <c:pt idx="1708">
                  <c:v>28.7620513431312</c:v>
                </c:pt>
                <c:pt idx="1709">
                  <c:v>29.9400316459875</c:v>
                </c:pt>
                <c:pt idx="1710">
                  <c:v>30.8916598136599</c:v>
                </c:pt>
                <c:pt idx="1711">
                  <c:v>30.3047482453652</c:v>
                </c:pt>
                <c:pt idx="1712">
                  <c:v>29.7996818613502</c:v>
                </c:pt>
                <c:pt idx="1713">
                  <c:v>28.769054954984</c:v>
                </c:pt>
                <c:pt idx="1714">
                  <c:v>30.0132248173815</c:v>
                </c:pt>
                <c:pt idx="1715">
                  <c:v>31.4523109238446</c:v>
                </c:pt>
                <c:pt idx="1716">
                  <c:v>32.045123012596</c:v>
                </c:pt>
                <c:pt idx="1717">
                  <c:v>33.037192685599</c:v>
                </c:pt>
                <c:pt idx="1718">
                  <c:v>33.754920176406</c:v>
                </c:pt>
                <c:pt idx="1719">
                  <c:v>33.1415930307698</c:v>
                </c:pt>
                <c:pt idx="1720">
                  <c:v>33.773634540112</c:v>
                </c:pt>
                <c:pt idx="1721">
                  <c:v>34.810548780043</c:v>
                </c:pt>
                <c:pt idx="1722">
                  <c:v>35.4435530789072</c:v>
                </c:pt>
                <c:pt idx="1723">
                  <c:v>34.9196313486148</c:v>
                </c:pt>
                <c:pt idx="1724">
                  <c:v>35.6601836351521</c:v>
                </c:pt>
                <c:pt idx="1725">
                  <c:v>36.5872105279301</c:v>
                </c:pt>
                <c:pt idx="1726">
                  <c:v>37.4387626573045</c:v>
                </c:pt>
                <c:pt idx="1727">
                  <c:v>37.8959302865648</c:v>
                </c:pt>
                <c:pt idx="1728">
                  <c:v>37.6485109434477</c:v>
                </c:pt>
                <c:pt idx="1729">
                  <c:v>37.9672474294921</c:v>
                </c:pt>
              </c:numCache>
            </c:numRef>
          </c:yVal>
          <c:smooth val="0"/>
        </c:ser>
        <c:dLbls>
          <c:showLegendKey val="0"/>
          <c:showVal val="0"/>
          <c:showCatName val="0"/>
          <c:showSerName val="0"/>
          <c:showPercent val="0"/>
          <c:showBubbleSize val="0"/>
        </c:dLbls>
        <c:axId val="56865827"/>
        <c:axId val="255002178"/>
      </c:scatterChart>
      <c:scatterChart>
        <c:scatterStyle val="line"/>
        <c:varyColors val="0"/>
        <c:ser>
          <c:idx val="1"/>
          <c:order val="1"/>
          <c:tx>
            <c:strRef>
              <c:f>"Interest Rate"</c:f>
              <c:strCache>
                <c:ptCount val="1"/>
                <c:pt idx="0">
                  <c:v>Interest Rate</c:v>
                </c:pt>
              </c:strCache>
            </c:strRef>
          </c:tx>
          <c:spPr>
            <a:ln w="28575" cap="rnd" cmpd="sng" algn="ctr">
              <a:solidFill>
                <a:srgbClr val="FF0000"/>
              </a:solidFill>
              <a:prstDash val="sysDash"/>
              <a:round/>
            </a:ln>
          </c:spPr>
          <c:marker>
            <c:symbol val="none"/>
          </c:marker>
          <c:dLbls>
            <c:delete val="1"/>
          </c:dLbls>
          <c:xVal>
            <c:numRef>
              <c:f>Data!$F$129:$F$1861</c:f>
              <c:numCache>
                <c:formatCode>0.00</c:formatCode>
                <c:ptCount val="1733"/>
                <c:pt idx="0">
                  <c:v>1881.04166666666</c:v>
                </c:pt>
                <c:pt idx="1">
                  <c:v>1881.12499999999</c:v>
                </c:pt>
                <c:pt idx="2">
                  <c:v>1881.20833333332</c:v>
                </c:pt>
                <c:pt idx="3">
                  <c:v>1881.29166666666</c:v>
                </c:pt>
                <c:pt idx="4">
                  <c:v>1881.37499999999</c:v>
                </c:pt>
                <c:pt idx="5">
                  <c:v>1881.45833333332</c:v>
                </c:pt>
                <c:pt idx="6">
                  <c:v>1881.54166666666</c:v>
                </c:pt>
                <c:pt idx="7">
                  <c:v>1881.62499999999</c:v>
                </c:pt>
                <c:pt idx="8">
                  <c:v>1881.70833333332</c:v>
                </c:pt>
                <c:pt idx="9">
                  <c:v>1881.79166666666</c:v>
                </c:pt>
                <c:pt idx="10">
                  <c:v>1881.87499999999</c:v>
                </c:pt>
                <c:pt idx="11">
                  <c:v>1881.95833333332</c:v>
                </c:pt>
                <c:pt idx="12">
                  <c:v>1882.04166666666</c:v>
                </c:pt>
                <c:pt idx="13">
                  <c:v>1882.12499999999</c:v>
                </c:pt>
                <c:pt idx="14">
                  <c:v>1882.20833333332</c:v>
                </c:pt>
                <c:pt idx="15">
                  <c:v>1882.29166666666</c:v>
                </c:pt>
                <c:pt idx="16">
                  <c:v>1882.37499999999</c:v>
                </c:pt>
                <c:pt idx="17">
                  <c:v>1882.45833333332</c:v>
                </c:pt>
                <c:pt idx="18">
                  <c:v>1882.54166666666</c:v>
                </c:pt>
                <c:pt idx="19">
                  <c:v>1882.62499999999</c:v>
                </c:pt>
                <c:pt idx="20">
                  <c:v>1882.70833333332</c:v>
                </c:pt>
                <c:pt idx="21">
                  <c:v>1882.79166666666</c:v>
                </c:pt>
                <c:pt idx="22">
                  <c:v>1882.87499999999</c:v>
                </c:pt>
                <c:pt idx="23">
                  <c:v>1882.95833333332</c:v>
                </c:pt>
                <c:pt idx="24">
                  <c:v>1883.04166666666</c:v>
                </c:pt>
                <c:pt idx="25">
                  <c:v>1883.12499999999</c:v>
                </c:pt>
                <c:pt idx="26">
                  <c:v>1883.20833333332</c:v>
                </c:pt>
                <c:pt idx="27">
                  <c:v>1883.29166666666</c:v>
                </c:pt>
                <c:pt idx="28">
                  <c:v>1883.37499999999</c:v>
                </c:pt>
                <c:pt idx="29">
                  <c:v>1883.45833333332</c:v>
                </c:pt>
                <c:pt idx="30">
                  <c:v>1883.54166666666</c:v>
                </c:pt>
                <c:pt idx="31">
                  <c:v>1883.62499999999</c:v>
                </c:pt>
                <c:pt idx="32">
                  <c:v>1883.70833333332</c:v>
                </c:pt>
                <c:pt idx="33">
                  <c:v>1883.79166666666</c:v>
                </c:pt>
                <c:pt idx="34">
                  <c:v>1883.87499999999</c:v>
                </c:pt>
                <c:pt idx="35">
                  <c:v>1883.95833333332</c:v>
                </c:pt>
                <c:pt idx="36">
                  <c:v>1884.04166666665</c:v>
                </c:pt>
                <c:pt idx="37">
                  <c:v>1884.12499999999</c:v>
                </c:pt>
                <c:pt idx="38">
                  <c:v>1884.20833333332</c:v>
                </c:pt>
                <c:pt idx="39">
                  <c:v>1884.29166666665</c:v>
                </c:pt>
                <c:pt idx="40">
                  <c:v>1884.37499999999</c:v>
                </c:pt>
                <c:pt idx="41">
                  <c:v>1884.45833333332</c:v>
                </c:pt>
                <c:pt idx="42">
                  <c:v>1884.54166666665</c:v>
                </c:pt>
                <c:pt idx="43">
                  <c:v>1884.62499999999</c:v>
                </c:pt>
                <c:pt idx="44">
                  <c:v>1884.70833333332</c:v>
                </c:pt>
                <c:pt idx="45">
                  <c:v>1884.79166666665</c:v>
                </c:pt>
                <c:pt idx="46">
                  <c:v>1884.87499999999</c:v>
                </c:pt>
                <c:pt idx="47">
                  <c:v>1884.95833333332</c:v>
                </c:pt>
                <c:pt idx="48">
                  <c:v>1885.04166666665</c:v>
                </c:pt>
                <c:pt idx="49">
                  <c:v>1885.12499999999</c:v>
                </c:pt>
                <c:pt idx="50">
                  <c:v>1885.20833333332</c:v>
                </c:pt>
                <c:pt idx="51">
                  <c:v>1885.29166666665</c:v>
                </c:pt>
                <c:pt idx="52">
                  <c:v>1885.37499999999</c:v>
                </c:pt>
                <c:pt idx="53">
                  <c:v>1885.45833333332</c:v>
                </c:pt>
                <c:pt idx="54">
                  <c:v>1885.54166666665</c:v>
                </c:pt>
                <c:pt idx="55">
                  <c:v>1885.62499999999</c:v>
                </c:pt>
                <c:pt idx="56">
                  <c:v>1885.70833333332</c:v>
                </c:pt>
                <c:pt idx="57">
                  <c:v>1885.79166666665</c:v>
                </c:pt>
                <c:pt idx="58">
                  <c:v>1885.87499999999</c:v>
                </c:pt>
                <c:pt idx="59">
                  <c:v>1885.95833333332</c:v>
                </c:pt>
                <c:pt idx="60">
                  <c:v>1886.04166666665</c:v>
                </c:pt>
                <c:pt idx="61">
                  <c:v>1886.12499999999</c:v>
                </c:pt>
                <c:pt idx="62">
                  <c:v>1886.20833333332</c:v>
                </c:pt>
                <c:pt idx="63">
                  <c:v>1886.29166666665</c:v>
                </c:pt>
                <c:pt idx="64">
                  <c:v>1886.37499999999</c:v>
                </c:pt>
                <c:pt idx="65">
                  <c:v>1886.45833333332</c:v>
                </c:pt>
                <c:pt idx="66">
                  <c:v>1886.54166666665</c:v>
                </c:pt>
                <c:pt idx="67">
                  <c:v>1886.62499999999</c:v>
                </c:pt>
                <c:pt idx="68">
                  <c:v>1886.70833333332</c:v>
                </c:pt>
                <c:pt idx="69">
                  <c:v>1886.79166666665</c:v>
                </c:pt>
                <c:pt idx="70">
                  <c:v>1886.87499999999</c:v>
                </c:pt>
                <c:pt idx="71">
                  <c:v>1886.95833333332</c:v>
                </c:pt>
                <c:pt idx="72">
                  <c:v>1887.04166666665</c:v>
                </c:pt>
                <c:pt idx="73">
                  <c:v>1887.12499999999</c:v>
                </c:pt>
                <c:pt idx="74">
                  <c:v>1887.20833333332</c:v>
                </c:pt>
                <c:pt idx="75">
                  <c:v>1887.29166666665</c:v>
                </c:pt>
                <c:pt idx="76">
                  <c:v>1887.37499999999</c:v>
                </c:pt>
                <c:pt idx="77">
                  <c:v>1887.45833333332</c:v>
                </c:pt>
                <c:pt idx="78">
                  <c:v>1887.54166666665</c:v>
                </c:pt>
                <c:pt idx="79">
                  <c:v>1887.62499999998</c:v>
                </c:pt>
                <c:pt idx="80">
                  <c:v>1887.70833333332</c:v>
                </c:pt>
                <c:pt idx="81">
                  <c:v>1887.79166666665</c:v>
                </c:pt>
                <c:pt idx="82">
                  <c:v>1887.87499999998</c:v>
                </c:pt>
                <c:pt idx="83">
                  <c:v>1887.95833333332</c:v>
                </c:pt>
                <c:pt idx="84">
                  <c:v>1888.04166666665</c:v>
                </c:pt>
                <c:pt idx="85">
                  <c:v>1888.12499999998</c:v>
                </c:pt>
                <c:pt idx="86">
                  <c:v>1888.20833333332</c:v>
                </c:pt>
                <c:pt idx="87">
                  <c:v>1888.29166666665</c:v>
                </c:pt>
                <c:pt idx="88">
                  <c:v>1888.37499999998</c:v>
                </c:pt>
                <c:pt idx="89">
                  <c:v>1888.45833333332</c:v>
                </c:pt>
                <c:pt idx="90">
                  <c:v>1888.54166666665</c:v>
                </c:pt>
                <c:pt idx="91">
                  <c:v>1888.62499999998</c:v>
                </c:pt>
                <c:pt idx="92">
                  <c:v>1888.70833333332</c:v>
                </c:pt>
                <c:pt idx="93">
                  <c:v>1888.79166666665</c:v>
                </c:pt>
                <c:pt idx="94">
                  <c:v>1888.87499999998</c:v>
                </c:pt>
                <c:pt idx="95">
                  <c:v>1888.95833333332</c:v>
                </c:pt>
                <c:pt idx="96">
                  <c:v>1889.04166666665</c:v>
                </c:pt>
                <c:pt idx="97">
                  <c:v>1889.12499999998</c:v>
                </c:pt>
                <c:pt idx="98">
                  <c:v>1889.20833333332</c:v>
                </c:pt>
                <c:pt idx="99">
                  <c:v>1889.29166666665</c:v>
                </c:pt>
                <c:pt idx="100">
                  <c:v>1889.37499999998</c:v>
                </c:pt>
                <c:pt idx="101">
                  <c:v>1889.45833333332</c:v>
                </c:pt>
                <c:pt idx="102">
                  <c:v>1889.54166666665</c:v>
                </c:pt>
                <c:pt idx="103">
                  <c:v>1889.62499999998</c:v>
                </c:pt>
                <c:pt idx="104">
                  <c:v>1889.70833333332</c:v>
                </c:pt>
                <c:pt idx="105">
                  <c:v>1889.79166666665</c:v>
                </c:pt>
                <c:pt idx="106">
                  <c:v>1889.87499999998</c:v>
                </c:pt>
                <c:pt idx="107">
                  <c:v>1889.95833333332</c:v>
                </c:pt>
                <c:pt idx="108">
                  <c:v>1890.04166666665</c:v>
                </c:pt>
                <c:pt idx="109">
                  <c:v>1890.12499999998</c:v>
                </c:pt>
                <c:pt idx="110">
                  <c:v>1890.20833333332</c:v>
                </c:pt>
                <c:pt idx="111">
                  <c:v>1890.29166666665</c:v>
                </c:pt>
                <c:pt idx="112">
                  <c:v>1890.37499999998</c:v>
                </c:pt>
                <c:pt idx="113">
                  <c:v>1890.45833333332</c:v>
                </c:pt>
                <c:pt idx="114">
                  <c:v>1890.54166666665</c:v>
                </c:pt>
                <c:pt idx="115">
                  <c:v>1890.62499999998</c:v>
                </c:pt>
                <c:pt idx="116">
                  <c:v>1890.70833333332</c:v>
                </c:pt>
                <c:pt idx="117">
                  <c:v>1890.79166666665</c:v>
                </c:pt>
                <c:pt idx="118">
                  <c:v>1890.87499999998</c:v>
                </c:pt>
                <c:pt idx="119">
                  <c:v>1890.95833333332</c:v>
                </c:pt>
                <c:pt idx="120">
                  <c:v>1891.04166666665</c:v>
                </c:pt>
                <c:pt idx="121">
                  <c:v>1891.12499999998</c:v>
                </c:pt>
                <c:pt idx="122">
                  <c:v>1891.20833333332</c:v>
                </c:pt>
                <c:pt idx="123">
                  <c:v>1891.29166666665</c:v>
                </c:pt>
                <c:pt idx="124">
                  <c:v>1891.37499999998</c:v>
                </c:pt>
                <c:pt idx="125">
                  <c:v>1891.45833333331</c:v>
                </c:pt>
                <c:pt idx="126">
                  <c:v>1891.54166666665</c:v>
                </c:pt>
                <c:pt idx="127">
                  <c:v>1891.62499999998</c:v>
                </c:pt>
                <c:pt idx="128">
                  <c:v>1891.70833333331</c:v>
                </c:pt>
                <c:pt idx="129">
                  <c:v>1891.79166666665</c:v>
                </c:pt>
                <c:pt idx="130">
                  <c:v>1891.87499999998</c:v>
                </c:pt>
                <c:pt idx="131">
                  <c:v>1891.95833333331</c:v>
                </c:pt>
                <c:pt idx="132">
                  <c:v>1892.04166666665</c:v>
                </c:pt>
                <c:pt idx="133">
                  <c:v>1892.12499999998</c:v>
                </c:pt>
                <c:pt idx="134">
                  <c:v>1892.20833333331</c:v>
                </c:pt>
                <c:pt idx="135">
                  <c:v>1892.29166666665</c:v>
                </c:pt>
                <c:pt idx="136">
                  <c:v>1892.37499999998</c:v>
                </c:pt>
                <c:pt idx="137">
                  <c:v>1892.45833333331</c:v>
                </c:pt>
                <c:pt idx="138">
                  <c:v>1892.54166666665</c:v>
                </c:pt>
                <c:pt idx="139">
                  <c:v>1892.62499999998</c:v>
                </c:pt>
                <c:pt idx="140">
                  <c:v>1892.70833333331</c:v>
                </c:pt>
                <c:pt idx="141">
                  <c:v>1892.79166666665</c:v>
                </c:pt>
                <c:pt idx="142">
                  <c:v>1892.87499999998</c:v>
                </c:pt>
                <c:pt idx="143">
                  <c:v>1892.95833333331</c:v>
                </c:pt>
                <c:pt idx="144">
                  <c:v>1893.04166666665</c:v>
                </c:pt>
                <c:pt idx="145">
                  <c:v>1893.12499999998</c:v>
                </c:pt>
                <c:pt idx="146">
                  <c:v>1893.20833333331</c:v>
                </c:pt>
                <c:pt idx="147">
                  <c:v>1893.29166666665</c:v>
                </c:pt>
                <c:pt idx="148">
                  <c:v>1893.37499999998</c:v>
                </c:pt>
                <c:pt idx="149">
                  <c:v>1893.45833333331</c:v>
                </c:pt>
                <c:pt idx="150">
                  <c:v>1893.54166666665</c:v>
                </c:pt>
                <c:pt idx="151">
                  <c:v>1893.62499999998</c:v>
                </c:pt>
                <c:pt idx="152">
                  <c:v>1893.70833333331</c:v>
                </c:pt>
                <c:pt idx="153">
                  <c:v>1893.79166666665</c:v>
                </c:pt>
                <c:pt idx="154">
                  <c:v>1893.87499999998</c:v>
                </c:pt>
                <c:pt idx="155">
                  <c:v>1893.95833333331</c:v>
                </c:pt>
                <c:pt idx="156">
                  <c:v>1894.04166666665</c:v>
                </c:pt>
                <c:pt idx="157">
                  <c:v>1894.12499999998</c:v>
                </c:pt>
                <c:pt idx="158">
                  <c:v>1894.20833333331</c:v>
                </c:pt>
                <c:pt idx="159">
                  <c:v>1894.29166666665</c:v>
                </c:pt>
                <c:pt idx="160">
                  <c:v>1894.37499999998</c:v>
                </c:pt>
                <c:pt idx="161">
                  <c:v>1894.45833333331</c:v>
                </c:pt>
                <c:pt idx="162">
                  <c:v>1894.54166666665</c:v>
                </c:pt>
                <c:pt idx="163">
                  <c:v>1894.62499999998</c:v>
                </c:pt>
                <c:pt idx="164">
                  <c:v>1894.70833333331</c:v>
                </c:pt>
                <c:pt idx="165">
                  <c:v>1894.79166666665</c:v>
                </c:pt>
                <c:pt idx="166">
                  <c:v>1894.87499999998</c:v>
                </c:pt>
                <c:pt idx="167">
                  <c:v>1894.95833333331</c:v>
                </c:pt>
                <c:pt idx="168">
                  <c:v>1895.04166666664</c:v>
                </c:pt>
                <c:pt idx="169">
                  <c:v>1895.12499999998</c:v>
                </c:pt>
                <c:pt idx="170">
                  <c:v>1895.20833333331</c:v>
                </c:pt>
                <c:pt idx="171">
                  <c:v>1895.29166666664</c:v>
                </c:pt>
                <c:pt idx="172">
                  <c:v>1895.37499999998</c:v>
                </c:pt>
                <c:pt idx="173">
                  <c:v>1895.45833333331</c:v>
                </c:pt>
                <c:pt idx="174">
                  <c:v>1895.54166666664</c:v>
                </c:pt>
                <c:pt idx="175">
                  <c:v>1895.62499999998</c:v>
                </c:pt>
                <c:pt idx="176">
                  <c:v>1895.70833333331</c:v>
                </c:pt>
                <c:pt idx="177">
                  <c:v>1895.79166666664</c:v>
                </c:pt>
                <c:pt idx="178">
                  <c:v>1895.87499999998</c:v>
                </c:pt>
                <c:pt idx="179">
                  <c:v>1895.95833333331</c:v>
                </c:pt>
                <c:pt idx="180">
                  <c:v>1896.04166666664</c:v>
                </c:pt>
                <c:pt idx="181">
                  <c:v>1896.12499999998</c:v>
                </c:pt>
                <c:pt idx="182">
                  <c:v>1896.20833333331</c:v>
                </c:pt>
                <c:pt idx="183">
                  <c:v>1896.29166666664</c:v>
                </c:pt>
                <c:pt idx="184">
                  <c:v>1896.37499999998</c:v>
                </c:pt>
                <c:pt idx="185">
                  <c:v>1896.45833333331</c:v>
                </c:pt>
                <c:pt idx="186">
                  <c:v>1896.54166666664</c:v>
                </c:pt>
                <c:pt idx="187">
                  <c:v>1896.62499999998</c:v>
                </c:pt>
                <c:pt idx="188">
                  <c:v>1896.70833333331</c:v>
                </c:pt>
                <c:pt idx="189">
                  <c:v>1896.79166666664</c:v>
                </c:pt>
                <c:pt idx="190">
                  <c:v>1896.87499999998</c:v>
                </c:pt>
                <c:pt idx="191">
                  <c:v>1896.95833333331</c:v>
                </c:pt>
                <c:pt idx="192">
                  <c:v>1897.04166666664</c:v>
                </c:pt>
                <c:pt idx="193">
                  <c:v>1897.12499999998</c:v>
                </c:pt>
                <c:pt idx="194">
                  <c:v>1897.20833333331</c:v>
                </c:pt>
                <c:pt idx="195">
                  <c:v>1897.29166666664</c:v>
                </c:pt>
                <c:pt idx="196">
                  <c:v>1897.37499999998</c:v>
                </c:pt>
                <c:pt idx="197">
                  <c:v>1897.45833333331</c:v>
                </c:pt>
                <c:pt idx="198">
                  <c:v>1897.54166666664</c:v>
                </c:pt>
                <c:pt idx="199">
                  <c:v>1897.62499999998</c:v>
                </c:pt>
                <c:pt idx="200">
                  <c:v>1897.70833333331</c:v>
                </c:pt>
                <c:pt idx="201">
                  <c:v>1897.79166666664</c:v>
                </c:pt>
                <c:pt idx="202">
                  <c:v>1897.87499999998</c:v>
                </c:pt>
                <c:pt idx="203">
                  <c:v>1897.95833333331</c:v>
                </c:pt>
                <c:pt idx="204">
                  <c:v>1898.04166666664</c:v>
                </c:pt>
                <c:pt idx="205">
                  <c:v>1898.12499999998</c:v>
                </c:pt>
                <c:pt idx="206">
                  <c:v>1898.20833333331</c:v>
                </c:pt>
                <c:pt idx="207">
                  <c:v>1898.29166666664</c:v>
                </c:pt>
                <c:pt idx="208">
                  <c:v>1898.37499999998</c:v>
                </c:pt>
                <c:pt idx="209">
                  <c:v>1898.45833333331</c:v>
                </c:pt>
                <c:pt idx="210">
                  <c:v>1898.54166666664</c:v>
                </c:pt>
                <c:pt idx="211">
                  <c:v>1898.62499999997</c:v>
                </c:pt>
                <c:pt idx="212">
                  <c:v>1898.70833333331</c:v>
                </c:pt>
                <c:pt idx="213">
                  <c:v>1898.79166666664</c:v>
                </c:pt>
                <c:pt idx="214">
                  <c:v>1898.87499999997</c:v>
                </c:pt>
                <c:pt idx="215">
                  <c:v>1898.95833333331</c:v>
                </c:pt>
                <c:pt idx="216">
                  <c:v>1899.04166666664</c:v>
                </c:pt>
                <c:pt idx="217">
                  <c:v>1899.12499999997</c:v>
                </c:pt>
                <c:pt idx="218">
                  <c:v>1899.20833333331</c:v>
                </c:pt>
                <c:pt idx="219">
                  <c:v>1899.29166666664</c:v>
                </c:pt>
                <c:pt idx="220">
                  <c:v>1899.37499999997</c:v>
                </c:pt>
                <c:pt idx="221">
                  <c:v>1899.45833333331</c:v>
                </c:pt>
                <c:pt idx="222">
                  <c:v>1899.54166666664</c:v>
                </c:pt>
                <c:pt idx="223">
                  <c:v>1899.62499999997</c:v>
                </c:pt>
                <c:pt idx="224">
                  <c:v>1899.70833333331</c:v>
                </c:pt>
                <c:pt idx="225">
                  <c:v>1899.79166666664</c:v>
                </c:pt>
                <c:pt idx="226">
                  <c:v>1899.87499999997</c:v>
                </c:pt>
                <c:pt idx="227">
                  <c:v>1899.95833333331</c:v>
                </c:pt>
                <c:pt idx="228">
                  <c:v>1900.04166666664</c:v>
                </c:pt>
                <c:pt idx="229">
                  <c:v>1900.12499999997</c:v>
                </c:pt>
                <c:pt idx="230">
                  <c:v>1900.20833333331</c:v>
                </c:pt>
                <c:pt idx="231">
                  <c:v>1900.29166666664</c:v>
                </c:pt>
                <c:pt idx="232">
                  <c:v>1900.37499999997</c:v>
                </c:pt>
                <c:pt idx="233">
                  <c:v>1900.45833333331</c:v>
                </c:pt>
                <c:pt idx="234">
                  <c:v>1900.54166666664</c:v>
                </c:pt>
                <c:pt idx="235">
                  <c:v>1900.62499999997</c:v>
                </c:pt>
                <c:pt idx="236">
                  <c:v>1900.70833333331</c:v>
                </c:pt>
                <c:pt idx="237">
                  <c:v>1900.79166666664</c:v>
                </c:pt>
                <c:pt idx="238">
                  <c:v>1900.87499999997</c:v>
                </c:pt>
                <c:pt idx="239">
                  <c:v>1900.95833333331</c:v>
                </c:pt>
                <c:pt idx="240">
                  <c:v>1901.04166666664</c:v>
                </c:pt>
                <c:pt idx="241">
                  <c:v>1901.12499999997</c:v>
                </c:pt>
                <c:pt idx="242">
                  <c:v>1901.20833333331</c:v>
                </c:pt>
                <c:pt idx="243">
                  <c:v>1901.29166666664</c:v>
                </c:pt>
                <c:pt idx="244">
                  <c:v>1901.37499999997</c:v>
                </c:pt>
                <c:pt idx="245">
                  <c:v>1901.45833333331</c:v>
                </c:pt>
                <c:pt idx="246">
                  <c:v>1901.54166666664</c:v>
                </c:pt>
                <c:pt idx="247">
                  <c:v>1901.62499999997</c:v>
                </c:pt>
                <c:pt idx="248">
                  <c:v>1901.70833333331</c:v>
                </c:pt>
                <c:pt idx="249">
                  <c:v>1901.79166666664</c:v>
                </c:pt>
                <c:pt idx="250">
                  <c:v>1901.87499999997</c:v>
                </c:pt>
                <c:pt idx="251">
                  <c:v>1901.95833333331</c:v>
                </c:pt>
                <c:pt idx="252">
                  <c:v>1902.04166666664</c:v>
                </c:pt>
                <c:pt idx="253">
                  <c:v>1902.12499999997</c:v>
                </c:pt>
                <c:pt idx="254">
                  <c:v>1902.20833333331</c:v>
                </c:pt>
                <c:pt idx="255">
                  <c:v>1902.29166666664</c:v>
                </c:pt>
                <c:pt idx="256">
                  <c:v>1902.37499999997</c:v>
                </c:pt>
                <c:pt idx="257">
                  <c:v>1902.4583333333</c:v>
                </c:pt>
                <c:pt idx="258">
                  <c:v>1902.54166666664</c:v>
                </c:pt>
                <c:pt idx="259">
                  <c:v>1902.62499999997</c:v>
                </c:pt>
                <c:pt idx="260">
                  <c:v>1902.7083333333</c:v>
                </c:pt>
                <c:pt idx="261">
                  <c:v>1902.79166666664</c:v>
                </c:pt>
                <c:pt idx="262">
                  <c:v>1902.87499999997</c:v>
                </c:pt>
                <c:pt idx="263">
                  <c:v>1902.9583333333</c:v>
                </c:pt>
                <c:pt idx="264">
                  <c:v>1903.04166666664</c:v>
                </c:pt>
                <c:pt idx="265">
                  <c:v>1903.12499999997</c:v>
                </c:pt>
                <c:pt idx="266">
                  <c:v>1903.2083333333</c:v>
                </c:pt>
                <c:pt idx="267">
                  <c:v>1903.29166666664</c:v>
                </c:pt>
                <c:pt idx="268">
                  <c:v>1903.37499999997</c:v>
                </c:pt>
                <c:pt idx="269">
                  <c:v>1903.4583333333</c:v>
                </c:pt>
                <c:pt idx="270">
                  <c:v>1903.54166666664</c:v>
                </c:pt>
                <c:pt idx="271">
                  <c:v>1903.62499999997</c:v>
                </c:pt>
                <c:pt idx="272">
                  <c:v>1903.7083333333</c:v>
                </c:pt>
                <c:pt idx="273">
                  <c:v>1903.79166666664</c:v>
                </c:pt>
                <c:pt idx="274">
                  <c:v>1903.87499999997</c:v>
                </c:pt>
                <c:pt idx="275">
                  <c:v>1903.9583333333</c:v>
                </c:pt>
                <c:pt idx="276">
                  <c:v>1904.04166666664</c:v>
                </c:pt>
                <c:pt idx="277">
                  <c:v>1904.12499999997</c:v>
                </c:pt>
                <c:pt idx="278">
                  <c:v>1904.2083333333</c:v>
                </c:pt>
                <c:pt idx="279">
                  <c:v>1904.29166666664</c:v>
                </c:pt>
                <c:pt idx="280">
                  <c:v>1904.37499999997</c:v>
                </c:pt>
                <c:pt idx="281">
                  <c:v>1904.4583333333</c:v>
                </c:pt>
                <c:pt idx="282">
                  <c:v>1904.54166666664</c:v>
                </c:pt>
                <c:pt idx="283">
                  <c:v>1904.62499999997</c:v>
                </c:pt>
                <c:pt idx="284">
                  <c:v>1904.7083333333</c:v>
                </c:pt>
                <c:pt idx="285">
                  <c:v>1904.79166666664</c:v>
                </c:pt>
                <c:pt idx="286">
                  <c:v>1904.87499999997</c:v>
                </c:pt>
                <c:pt idx="287">
                  <c:v>1904.9583333333</c:v>
                </c:pt>
                <c:pt idx="288">
                  <c:v>1905.04166666664</c:v>
                </c:pt>
                <c:pt idx="289">
                  <c:v>1905.12499999997</c:v>
                </c:pt>
                <c:pt idx="290">
                  <c:v>1905.2083333333</c:v>
                </c:pt>
                <c:pt idx="291">
                  <c:v>1905.29166666664</c:v>
                </c:pt>
                <c:pt idx="292">
                  <c:v>1905.37499999997</c:v>
                </c:pt>
                <c:pt idx="293">
                  <c:v>1905.4583333333</c:v>
                </c:pt>
                <c:pt idx="294">
                  <c:v>1905.54166666664</c:v>
                </c:pt>
                <c:pt idx="295">
                  <c:v>1905.62499999997</c:v>
                </c:pt>
                <c:pt idx="296">
                  <c:v>1905.7083333333</c:v>
                </c:pt>
                <c:pt idx="297">
                  <c:v>1905.79166666664</c:v>
                </c:pt>
                <c:pt idx="298">
                  <c:v>1905.87499999997</c:v>
                </c:pt>
                <c:pt idx="299">
                  <c:v>1905.9583333333</c:v>
                </c:pt>
                <c:pt idx="300">
                  <c:v>1906.04166666663</c:v>
                </c:pt>
                <c:pt idx="301">
                  <c:v>1906.12499999997</c:v>
                </c:pt>
                <c:pt idx="302">
                  <c:v>1906.2083333333</c:v>
                </c:pt>
                <c:pt idx="303">
                  <c:v>1906.29166666663</c:v>
                </c:pt>
                <c:pt idx="304">
                  <c:v>1906.37499999997</c:v>
                </c:pt>
                <c:pt idx="305">
                  <c:v>1906.4583333333</c:v>
                </c:pt>
                <c:pt idx="306">
                  <c:v>1906.54166666663</c:v>
                </c:pt>
                <c:pt idx="307">
                  <c:v>1906.62499999997</c:v>
                </c:pt>
                <c:pt idx="308">
                  <c:v>1906.7083333333</c:v>
                </c:pt>
                <c:pt idx="309">
                  <c:v>1906.79166666663</c:v>
                </c:pt>
                <c:pt idx="310">
                  <c:v>1906.87499999997</c:v>
                </c:pt>
                <c:pt idx="311">
                  <c:v>1906.9583333333</c:v>
                </c:pt>
                <c:pt idx="312">
                  <c:v>1907.04166666663</c:v>
                </c:pt>
                <c:pt idx="313">
                  <c:v>1907.12499999997</c:v>
                </c:pt>
                <c:pt idx="314">
                  <c:v>1907.2083333333</c:v>
                </c:pt>
                <c:pt idx="315">
                  <c:v>1907.29166666663</c:v>
                </c:pt>
                <c:pt idx="316">
                  <c:v>1907.37499999997</c:v>
                </c:pt>
                <c:pt idx="317">
                  <c:v>1907.4583333333</c:v>
                </c:pt>
                <c:pt idx="318">
                  <c:v>1907.54166666663</c:v>
                </c:pt>
                <c:pt idx="319">
                  <c:v>1907.62499999997</c:v>
                </c:pt>
                <c:pt idx="320">
                  <c:v>1907.7083333333</c:v>
                </c:pt>
                <c:pt idx="321">
                  <c:v>1907.79166666663</c:v>
                </c:pt>
                <c:pt idx="322">
                  <c:v>1907.87499999997</c:v>
                </c:pt>
                <c:pt idx="323">
                  <c:v>1907.9583333333</c:v>
                </c:pt>
                <c:pt idx="324">
                  <c:v>1908.04166666663</c:v>
                </c:pt>
                <c:pt idx="325">
                  <c:v>1908.12499999997</c:v>
                </c:pt>
                <c:pt idx="326">
                  <c:v>1908.2083333333</c:v>
                </c:pt>
                <c:pt idx="327">
                  <c:v>1908.29166666663</c:v>
                </c:pt>
                <c:pt idx="328">
                  <c:v>1908.37499999997</c:v>
                </c:pt>
                <c:pt idx="329">
                  <c:v>1908.4583333333</c:v>
                </c:pt>
                <c:pt idx="330">
                  <c:v>1908.54166666663</c:v>
                </c:pt>
                <c:pt idx="331">
                  <c:v>1908.62499999997</c:v>
                </c:pt>
                <c:pt idx="332">
                  <c:v>1908.7083333333</c:v>
                </c:pt>
                <c:pt idx="333">
                  <c:v>1908.79166666663</c:v>
                </c:pt>
                <c:pt idx="334">
                  <c:v>1908.87499999997</c:v>
                </c:pt>
                <c:pt idx="335">
                  <c:v>1908.9583333333</c:v>
                </c:pt>
                <c:pt idx="336">
                  <c:v>1909.04166666663</c:v>
                </c:pt>
                <c:pt idx="337">
                  <c:v>1909.12499999997</c:v>
                </c:pt>
                <c:pt idx="338">
                  <c:v>1909.2083333333</c:v>
                </c:pt>
                <c:pt idx="339">
                  <c:v>1909.29166666663</c:v>
                </c:pt>
                <c:pt idx="340">
                  <c:v>1909.37499999997</c:v>
                </c:pt>
                <c:pt idx="341">
                  <c:v>1909.4583333333</c:v>
                </c:pt>
                <c:pt idx="342">
                  <c:v>1909.54166666663</c:v>
                </c:pt>
                <c:pt idx="343">
                  <c:v>1909.62499999996</c:v>
                </c:pt>
                <c:pt idx="344">
                  <c:v>1909.7083333333</c:v>
                </c:pt>
                <c:pt idx="345">
                  <c:v>1909.79166666663</c:v>
                </c:pt>
                <c:pt idx="346">
                  <c:v>1909.87499999996</c:v>
                </c:pt>
                <c:pt idx="347">
                  <c:v>1909.9583333333</c:v>
                </c:pt>
                <c:pt idx="348">
                  <c:v>1910.04166666663</c:v>
                </c:pt>
                <c:pt idx="349">
                  <c:v>1910.12499999996</c:v>
                </c:pt>
                <c:pt idx="350">
                  <c:v>1910.2083333333</c:v>
                </c:pt>
                <c:pt idx="351">
                  <c:v>1910.29166666663</c:v>
                </c:pt>
                <c:pt idx="352">
                  <c:v>1910.37499999996</c:v>
                </c:pt>
                <c:pt idx="353">
                  <c:v>1910.4583333333</c:v>
                </c:pt>
                <c:pt idx="354">
                  <c:v>1910.54166666663</c:v>
                </c:pt>
                <c:pt idx="355">
                  <c:v>1910.62499999996</c:v>
                </c:pt>
                <c:pt idx="356">
                  <c:v>1910.7083333333</c:v>
                </c:pt>
                <c:pt idx="357">
                  <c:v>1910.79166666663</c:v>
                </c:pt>
                <c:pt idx="358">
                  <c:v>1910.87499999996</c:v>
                </c:pt>
                <c:pt idx="359">
                  <c:v>1910.9583333333</c:v>
                </c:pt>
                <c:pt idx="360">
                  <c:v>1911.04166666663</c:v>
                </c:pt>
                <c:pt idx="361">
                  <c:v>1911.12499999996</c:v>
                </c:pt>
                <c:pt idx="362">
                  <c:v>1911.2083333333</c:v>
                </c:pt>
                <c:pt idx="363">
                  <c:v>1911.29166666663</c:v>
                </c:pt>
                <c:pt idx="364">
                  <c:v>1911.37499999996</c:v>
                </c:pt>
                <c:pt idx="365">
                  <c:v>1911.4583333333</c:v>
                </c:pt>
                <c:pt idx="366">
                  <c:v>1911.54166666663</c:v>
                </c:pt>
                <c:pt idx="367">
                  <c:v>1911.62499999996</c:v>
                </c:pt>
                <c:pt idx="368">
                  <c:v>1911.7083333333</c:v>
                </c:pt>
                <c:pt idx="369">
                  <c:v>1911.79166666663</c:v>
                </c:pt>
                <c:pt idx="370">
                  <c:v>1911.87499999996</c:v>
                </c:pt>
                <c:pt idx="371">
                  <c:v>1911.9583333333</c:v>
                </c:pt>
                <c:pt idx="372">
                  <c:v>1912.04166666663</c:v>
                </c:pt>
                <c:pt idx="373">
                  <c:v>1912.12499999996</c:v>
                </c:pt>
                <c:pt idx="374">
                  <c:v>1912.2083333333</c:v>
                </c:pt>
                <c:pt idx="375">
                  <c:v>1912.29166666663</c:v>
                </c:pt>
                <c:pt idx="376">
                  <c:v>1912.37499999996</c:v>
                </c:pt>
                <c:pt idx="377">
                  <c:v>1912.4583333333</c:v>
                </c:pt>
                <c:pt idx="378">
                  <c:v>1912.54166666663</c:v>
                </c:pt>
                <c:pt idx="379">
                  <c:v>1912.62499999996</c:v>
                </c:pt>
                <c:pt idx="380">
                  <c:v>1912.7083333333</c:v>
                </c:pt>
                <c:pt idx="381">
                  <c:v>1912.79166666663</c:v>
                </c:pt>
                <c:pt idx="382">
                  <c:v>1912.87499999996</c:v>
                </c:pt>
                <c:pt idx="383">
                  <c:v>1912.9583333333</c:v>
                </c:pt>
                <c:pt idx="384">
                  <c:v>1913.04166666663</c:v>
                </c:pt>
                <c:pt idx="385">
                  <c:v>1913.12499999996</c:v>
                </c:pt>
                <c:pt idx="386">
                  <c:v>1913.2083333333</c:v>
                </c:pt>
                <c:pt idx="387">
                  <c:v>1913.29166666663</c:v>
                </c:pt>
                <c:pt idx="388">
                  <c:v>1913.37499999996</c:v>
                </c:pt>
                <c:pt idx="389">
                  <c:v>1913.45833333329</c:v>
                </c:pt>
                <c:pt idx="390">
                  <c:v>1913.54166666663</c:v>
                </c:pt>
                <c:pt idx="391">
                  <c:v>1913.62499999996</c:v>
                </c:pt>
                <c:pt idx="392">
                  <c:v>1913.70833333329</c:v>
                </c:pt>
                <c:pt idx="393">
                  <c:v>1913.79166666663</c:v>
                </c:pt>
                <c:pt idx="394">
                  <c:v>1913.87499999996</c:v>
                </c:pt>
                <c:pt idx="395">
                  <c:v>1913.95833333329</c:v>
                </c:pt>
                <c:pt idx="396">
                  <c:v>1914.04166666663</c:v>
                </c:pt>
                <c:pt idx="397">
                  <c:v>1914.12499999996</c:v>
                </c:pt>
                <c:pt idx="398">
                  <c:v>1914.20833333329</c:v>
                </c:pt>
                <c:pt idx="399">
                  <c:v>1914.29166666663</c:v>
                </c:pt>
                <c:pt idx="400">
                  <c:v>1914.37499999996</c:v>
                </c:pt>
                <c:pt idx="401">
                  <c:v>1914.45833333329</c:v>
                </c:pt>
                <c:pt idx="402">
                  <c:v>1914.54166666663</c:v>
                </c:pt>
                <c:pt idx="403">
                  <c:v>1914.62499999996</c:v>
                </c:pt>
                <c:pt idx="404">
                  <c:v>1914.70833333329</c:v>
                </c:pt>
                <c:pt idx="405">
                  <c:v>1914.79166666663</c:v>
                </c:pt>
                <c:pt idx="406">
                  <c:v>1914.87499999996</c:v>
                </c:pt>
                <c:pt idx="407">
                  <c:v>1914.95833333329</c:v>
                </c:pt>
                <c:pt idx="408">
                  <c:v>1915.04166666663</c:v>
                </c:pt>
                <c:pt idx="409">
                  <c:v>1915.12499999996</c:v>
                </c:pt>
                <c:pt idx="410">
                  <c:v>1915.20833333329</c:v>
                </c:pt>
                <c:pt idx="411">
                  <c:v>1915.29166666663</c:v>
                </c:pt>
                <c:pt idx="412">
                  <c:v>1915.37499999996</c:v>
                </c:pt>
                <c:pt idx="413">
                  <c:v>1915.45833333329</c:v>
                </c:pt>
                <c:pt idx="414">
                  <c:v>1915.54166666663</c:v>
                </c:pt>
                <c:pt idx="415">
                  <c:v>1915.62499999996</c:v>
                </c:pt>
                <c:pt idx="416">
                  <c:v>1915.70833333329</c:v>
                </c:pt>
                <c:pt idx="417">
                  <c:v>1915.79166666663</c:v>
                </c:pt>
                <c:pt idx="418">
                  <c:v>1915.87499999996</c:v>
                </c:pt>
                <c:pt idx="419">
                  <c:v>1915.95833333329</c:v>
                </c:pt>
                <c:pt idx="420">
                  <c:v>1916.04166666663</c:v>
                </c:pt>
                <c:pt idx="421">
                  <c:v>1916.12499999996</c:v>
                </c:pt>
                <c:pt idx="422">
                  <c:v>1916.20833333329</c:v>
                </c:pt>
                <c:pt idx="423">
                  <c:v>1916.29166666663</c:v>
                </c:pt>
                <c:pt idx="424">
                  <c:v>1916.37499999996</c:v>
                </c:pt>
                <c:pt idx="425">
                  <c:v>1916.45833333329</c:v>
                </c:pt>
                <c:pt idx="426">
                  <c:v>1916.54166666663</c:v>
                </c:pt>
                <c:pt idx="427">
                  <c:v>1916.62499999996</c:v>
                </c:pt>
                <c:pt idx="428">
                  <c:v>1916.70833333329</c:v>
                </c:pt>
                <c:pt idx="429">
                  <c:v>1916.79166666663</c:v>
                </c:pt>
                <c:pt idx="430">
                  <c:v>1916.87499999996</c:v>
                </c:pt>
                <c:pt idx="431">
                  <c:v>1916.95833333329</c:v>
                </c:pt>
                <c:pt idx="432">
                  <c:v>1917.04166666662</c:v>
                </c:pt>
                <c:pt idx="433">
                  <c:v>1917.12499999996</c:v>
                </c:pt>
                <c:pt idx="434">
                  <c:v>1917.20833333329</c:v>
                </c:pt>
                <c:pt idx="435">
                  <c:v>1917.29166666662</c:v>
                </c:pt>
                <c:pt idx="436">
                  <c:v>1917.37499999996</c:v>
                </c:pt>
                <c:pt idx="437">
                  <c:v>1917.45833333329</c:v>
                </c:pt>
                <c:pt idx="438">
                  <c:v>1917.54166666662</c:v>
                </c:pt>
                <c:pt idx="439">
                  <c:v>1917.62499999996</c:v>
                </c:pt>
                <c:pt idx="440">
                  <c:v>1917.70833333329</c:v>
                </c:pt>
                <c:pt idx="441">
                  <c:v>1917.79166666662</c:v>
                </c:pt>
                <c:pt idx="442">
                  <c:v>1917.87499999996</c:v>
                </c:pt>
                <c:pt idx="443">
                  <c:v>1917.95833333329</c:v>
                </c:pt>
                <c:pt idx="444">
                  <c:v>1918.04166666662</c:v>
                </c:pt>
                <c:pt idx="445">
                  <c:v>1918.12499999996</c:v>
                </c:pt>
                <c:pt idx="446">
                  <c:v>1918.20833333329</c:v>
                </c:pt>
                <c:pt idx="447">
                  <c:v>1918.29166666662</c:v>
                </c:pt>
                <c:pt idx="448">
                  <c:v>1918.37499999996</c:v>
                </c:pt>
                <c:pt idx="449">
                  <c:v>1918.45833333329</c:v>
                </c:pt>
                <c:pt idx="450">
                  <c:v>1918.54166666662</c:v>
                </c:pt>
                <c:pt idx="451">
                  <c:v>1918.62499999996</c:v>
                </c:pt>
                <c:pt idx="452">
                  <c:v>1918.70833333329</c:v>
                </c:pt>
                <c:pt idx="453">
                  <c:v>1918.79166666662</c:v>
                </c:pt>
                <c:pt idx="454">
                  <c:v>1918.87499999996</c:v>
                </c:pt>
                <c:pt idx="455">
                  <c:v>1918.95833333329</c:v>
                </c:pt>
                <c:pt idx="456">
                  <c:v>1919.04166666662</c:v>
                </c:pt>
                <c:pt idx="457">
                  <c:v>1919.12499999996</c:v>
                </c:pt>
                <c:pt idx="458">
                  <c:v>1919.20833333329</c:v>
                </c:pt>
                <c:pt idx="459">
                  <c:v>1919.29166666662</c:v>
                </c:pt>
                <c:pt idx="460">
                  <c:v>1919.37499999996</c:v>
                </c:pt>
                <c:pt idx="461">
                  <c:v>1919.45833333329</c:v>
                </c:pt>
                <c:pt idx="462">
                  <c:v>1919.54166666662</c:v>
                </c:pt>
                <c:pt idx="463">
                  <c:v>1919.62499999996</c:v>
                </c:pt>
                <c:pt idx="464">
                  <c:v>1919.70833333329</c:v>
                </c:pt>
                <c:pt idx="465">
                  <c:v>1919.79166666662</c:v>
                </c:pt>
                <c:pt idx="466">
                  <c:v>1919.87499999996</c:v>
                </c:pt>
                <c:pt idx="467">
                  <c:v>1919.95833333329</c:v>
                </c:pt>
                <c:pt idx="468">
                  <c:v>1920.04166666662</c:v>
                </c:pt>
                <c:pt idx="469">
                  <c:v>1920.12499999996</c:v>
                </c:pt>
                <c:pt idx="470">
                  <c:v>1920.20833333329</c:v>
                </c:pt>
                <c:pt idx="471">
                  <c:v>1920.29166666662</c:v>
                </c:pt>
                <c:pt idx="472">
                  <c:v>1920.37499999996</c:v>
                </c:pt>
                <c:pt idx="473">
                  <c:v>1920.45833333329</c:v>
                </c:pt>
                <c:pt idx="474">
                  <c:v>1920.54166666662</c:v>
                </c:pt>
                <c:pt idx="475">
                  <c:v>1920.62499999995</c:v>
                </c:pt>
                <c:pt idx="476">
                  <c:v>1920.70833333329</c:v>
                </c:pt>
                <c:pt idx="477">
                  <c:v>1920.79166666662</c:v>
                </c:pt>
                <c:pt idx="478">
                  <c:v>1920.87499999995</c:v>
                </c:pt>
                <c:pt idx="479">
                  <c:v>1920.95833333329</c:v>
                </c:pt>
                <c:pt idx="480">
                  <c:v>1921.04166666662</c:v>
                </c:pt>
                <c:pt idx="481">
                  <c:v>1921.12499999995</c:v>
                </c:pt>
                <c:pt idx="482">
                  <c:v>1921.20833333329</c:v>
                </c:pt>
                <c:pt idx="483">
                  <c:v>1921.29166666662</c:v>
                </c:pt>
                <c:pt idx="484">
                  <c:v>1921.37499999995</c:v>
                </c:pt>
                <c:pt idx="485">
                  <c:v>1921.45833333329</c:v>
                </c:pt>
                <c:pt idx="486">
                  <c:v>1921.54166666662</c:v>
                </c:pt>
                <c:pt idx="487">
                  <c:v>1921.62499999995</c:v>
                </c:pt>
                <c:pt idx="488">
                  <c:v>1921.70833333329</c:v>
                </c:pt>
                <c:pt idx="489">
                  <c:v>1921.79166666662</c:v>
                </c:pt>
                <c:pt idx="490">
                  <c:v>1921.87499999995</c:v>
                </c:pt>
                <c:pt idx="491">
                  <c:v>1921.95833333329</c:v>
                </c:pt>
                <c:pt idx="492">
                  <c:v>1922.04166666662</c:v>
                </c:pt>
                <c:pt idx="493">
                  <c:v>1922.12499999995</c:v>
                </c:pt>
                <c:pt idx="494">
                  <c:v>1922.20833333329</c:v>
                </c:pt>
                <c:pt idx="495">
                  <c:v>1922.29166666662</c:v>
                </c:pt>
                <c:pt idx="496">
                  <c:v>1922.37499999995</c:v>
                </c:pt>
                <c:pt idx="497">
                  <c:v>1922.45833333329</c:v>
                </c:pt>
                <c:pt idx="498">
                  <c:v>1922.54166666662</c:v>
                </c:pt>
                <c:pt idx="499">
                  <c:v>1922.62499999995</c:v>
                </c:pt>
                <c:pt idx="500">
                  <c:v>1922.70833333329</c:v>
                </c:pt>
                <c:pt idx="501">
                  <c:v>1922.79166666662</c:v>
                </c:pt>
                <c:pt idx="502">
                  <c:v>1922.87499999995</c:v>
                </c:pt>
                <c:pt idx="503">
                  <c:v>1922.95833333329</c:v>
                </c:pt>
                <c:pt idx="504">
                  <c:v>1923.04166666662</c:v>
                </c:pt>
                <c:pt idx="505">
                  <c:v>1923.12499999995</c:v>
                </c:pt>
                <c:pt idx="506">
                  <c:v>1923.20833333329</c:v>
                </c:pt>
                <c:pt idx="507">
                  <c:v>1923.29166666662</c:v>
                </c:pt>
                <c:pt idx="508">
                  <c:v>1923.37499999995</c:v>
                </c:pt>
                <c:pt idx="509">
                  <c:v>1923.45833333329</c:v>
                </c:pt>
                <c:pt idx="510">
                  <c:v>1923.54166666662</c:v>
                </c:pt>
                <c:pt idx="511">
                  <c:v>1923.62499999995</c:v>
                </c:pt>
                <c:pt idx="512">
                  <c:v>1923.70833333329</c:v>
                </c:pt>
                <c:pt idx="513">
                  <c:v>1923.79166666662</c:v>
                </c:pt>
                <c:pt idx="514">
                  <c:v>1923.87499999995</c:v>
                </c:pt>
                <c:pt idx="515">
                  <c:v>1923.95833333329</c:v>
                </c:pt>
                <c:pt idx="516">
                  <c:v>1924.04166666662</c:v>
                </c:pt>
                <c:pt idx="517">
                  <c:v>1924.12499999995</c:v>
                </c:pt>
                <c:pt idx="518">
                  <c:v>1924.20833333329</c:v>
                </c:pt>
                <c:pt idx="519">
                  <c:v>1924.29166666662</c:v>
                </c:pt>
                <c:pt idx="520">
                  <c:v>1924.37499999995</c:v>
                </c:pt>
                <c:pt idx="521">
                  <c:v>1924.45833333328</c:v>
                </c:pt>
                <c:pt idx="522">
                  <c:v>1924.54166666662</c:v>
                </c:pt>
                <c:pt idx="523">
                  <c:v>1924.62499999995</c:v>
                </c:pt>
                <c:pt idx="524">
                  <c:v>1924.70833333328</c:v>
                </c:pt>
                <c:pt idx="525">
                  <c:v>1924.79166666662</c:v>
                </c:pt>
                <c:pt idx="526">
                  <c:v>1924.87499999995</c:v>
                </c:pt>
                <c:pt idx="527">
                  <c:v>1924.95833333328</c:v>
                </c:pt>
                <c:pt idx="528">
                  <c:v>1925.04166666662</c:v>
                </c:pt>
                <c:pt idx="529">
                  <c:v>1925.12499999995</c:v>
                </c:pt>
                <c:pt idx="530">
                  <c:v>1925.20833333328</c:v>
                </c:pt>
                <c:pt idx="531">
                  <c:v>1925.29166666662</c:v>
                </c:pt>
                <c:pt idx="532">
                  <c:v>1925.37499999995</c:v>
                </c:pt>
                <c:pt idx="533">
                  <c:v>1925.45833333328</c:v>
                </c:pt>
                <c:pt idx="534">
                  <c:v>1925.54166666662</c:v>
                </c:pt>
                <c:pt idx="535">
                  <c:v>1925.62499999995</c:v>
                </c:pt>
                <c:pt idx="536">
                  <c:v>1925.70833333328</c:v>
                </c:pt>
                <c:pt idx="537">
                  <c:v>1925.79166666662</c:v>
                </c:pt>
                <c:pt idx="538">
                  <c:v>1925.87499999995</c:v>
                </c:pt>
                <c:pt idx="539">
                  <c:v>1925.95833333328</c:v>
                </c:pt>
                <c:pt idx="540">
                  <c:v>1926.04166666662</c:v>
                </c:pt>
                <c:pt idx="541">
                  <c:v>1926.12499999995</c:v>
                </c:pt>
                <c:pt idx="542">
                  <c:v>1926.20833333328</c:v>
                </c:pt>
                <c:pt idx="543">
                  <c:v>1926.29166666662</c:v>
                </c:pt>
                <c:pt idx="544">
                  <c:v>1926.37499999995</c:v>
                </c:pt>
                <c:pt idx="545">
                  <c:v>1926.45833333328</c:v>
                </c:pt>
                <c:pt idx="546">
                  <c:v>1926.54166666662</c:v>
                </c:pt>
                <c:pt idx="547">
                  <c:v>1926.62499999995</c:v>
                </c:pt>
                <c:pt idx="548">
                  <c:v>1926.70833333328</c:v>
                </c:pt>
                <c:pt idx="549">
                  <c:v>1926.79166666662</c:v>
                </c:pt>
                <c:pt idx="550">
                  <c:v>1926.87499999995</c:v>
                </c:pt>
                <c:pt idx="551">
                  <c:v>1926.95833333328</c:v>
                </c:pt>
                <c:pt idx="552">
                  <c:v>1927.04166666662</c:v>
                </c:pt>
                <c:pt idx="553">
                  <c:v>1927.12499999995</c:v>
                </c:pt>
                <c:pt idx="554">
                  <c:v>1927.20833333328</c:v>
                </c:pt>
                <c:pt idx="555">
                  <c:v>1927.29166666662</c:v>
                </c:pt>
                <c:pt idx="556">
                  <c:v>1927.37499999995</c:v>
                </c:pt>
                <c:pt idx="557">
                  <c:v>1927.45833333328</c:v>
                </c:pt>
                <c:pt idx="558">
                  <c:v>1927.54166666662</c:v>
                </c:pt>
                <c:pt idx="559">
                  <c:v>1927.62499999995</c:v>
                </c:pt>
                <c:pt idx="560">
                  <c:v>1927.70833333328</c:v>
                </c:pt>
                <c:pt idx="561">
                  <c:v>1927.79166666662</c:v>
                </c:pt>
                <c:pt idx="562">
                  <c:v>1927.87499999995</c:v>
                </c:pt>
                <c:pt idx="563">
                  <c:v>1927.95833333328</c:v>
                </c:pt>
                <c:pt idx="564">
                  <c:v>1928.04166666661</c:v>
                </c:pt>
                <c:pt idx="565">
                  <c:v>1928.12499999995</c:v>
                </c:pt>
                <c:pt idx="566">
                  <c:v>1928.20833333328</c:v>
                </c:pt>
                <c:pt idx="567">
                  <c:v>1928.29166666661</c:v>
                </c:pt>
                <c:pt idx="568">
                  <c:v>1928.37499999995</c:v>
                </c:pt>
                <c:pt idx="569">
                  <c:v>1928.45833333328</c:v>
                </c:pt>
                <c:pt idx="570">
                  <c:v>1928.54166666661</c:v>
                </c:pt>
                <c:pt idx="571">
                  <c:v>1928.62499999995</c:v>
                </c:pt>
                <c:pt idx="572">
                  <c:v>1928.70833333328</c:v>
                </c:pt>
                <c:pt idx="573">
                  <c:v>1928.79166666661</c:v>
                </c:pt>
                <c:pt idx="574">
                  <c:v>1928.87499999995</c:v>
                </c:pt>
                <c:pt idx="575">
                  <c:v>1928.95833333328</c:v>
                </c:pt>
                <c:pt idx="576">
                  <c:v>1929.04166666661</c:v>
                </c:pt>
                <c:pt idx="577">
                  <c:v>1929.12499999995</c:v>
                </c:pt>
                <c:pt idx="578">
                  <c:v>1929.20833333328</c:v>
                </c:pt>
                <c:pt idx="579">
                  <c:v>1929.29166666661</c:v>
                </c:pt>
                <c:pt idx="580">
                  <c:v>1929.37499999995</c:v>
                </c:pt>
                <c:pt idx="581">
                  <c:v>1929.45833333328</c:v>
                </c:pt>
                <c:pt idx="582">
                  <c:v>1929.54166666661</c:v>
                </c:pt>
                <c:pt idx="583">
                  <c:v>1929.62499999995</c:v>
                </c:pt>
                <c:pt idx="584">
                  <c:v>1929.70833333328</c:v>
                </c:pt>
                <c:pt idx="585">
                  <c:v>1929.79166666661</c:v>
                </c:pt>
                <c:pt idx="586">
                  <c:v>1929.87499999995</c:v>
                </c:pt>
                <c:pt idx="587">
                  <c:v>1929.95833333328</c:v>
                </c:pt>
                <c:pt idx="588">
                  <c:v>1930.04166666661</c:v>
                </c:pt>
                <c:pt idx="589">
                  <c:v>1930.12499999995</c:v>
                </c:pt>
                <c:pt idx="590">
                  <c:v>1930.20833333328</c:v>
                </c:pt>
                <c:pt idx="591">
                  <c:v>1930.29166666661</c:v>
                </c:pt>
                <c:pt idx="592">
                  <c:v>1930.37499999995</c:v>
                </c:pt>
                <c:pt idx="593">
                  <c:v>1930.45833333328</c:v>
                </c:pt>
                <c:pt idx="594">
                  <c:v>1930.54166666661</c:v>
                </c:pt>
                <c:pt idx="595">
                  <c:v>1930.62499999995</c:v>
                </c:pt>
                <c:pt idx="596">
                  <c:v>1930.70833333328</c:v>
                </c:pt>
                <c:pt idx="597">
                  <c:v>1930.79166666661</c:v>
                </c:pt>
                <c:pt idx="598">
                  <c:v>1930.87499999995</c:v>
                </c:pt>
                <c:pt idx="599">
                  <c:v>1930.95833333328</c:v>
                </c:pt>
                <c:pt idx="600">
                  <c:v>1931.04166666661</c:v>
                </c:pt>
                <c:pt idx="601">
                  <c:v>1931.12499999995</c:v>
                </c:pt>
                <c:pt idx="602">
                  <c:v>1931.20833333328</c:v>
                </c:pt>
                <c:pt idx="603">
                  <c:v>1931.29166666661</c:v>
                </c:pt>
                <c:pt idx="604">
                  <c:v>1931.37499999995</c:v>
                </c:pt>
                <c:pt idx="605">
                  <c:v>1931.45833333328</c:v>
                </c:pt>
                <c:pt idx="606">
                  <c:v>1931.54166666661</c:v>
                </c:pt>
                <c:pt idx="607">
                  <c:v>1931.62499999994</c:v>
                </c:pt>
                <c:pt idx="608">
                  <c:v>1931.70833333328</c:v>
                </c:pt>
                <c:pt idx="609">
                  <c:v>1931.79166666661</c:v>
                </c:pt>
                <c:pt idx="610">
                  <c:v>1931.87499999994</c:v>
                </c:pt>
                <c:pt idx="611">
                  <c:v>1931.95833333328</c:v>
                </c:pt>
                <c:pt idx="612">
                  <c:v>1932.04166666661</c:v>
                </c:pt>
                <c:pt idx="613">
                  <c:v>1932.12499999994</c:v>
                </c:pt>
                <c:pt idx="614">
                  <c:v>1932.20833333328</c:v>
                </c:pt>
                <c:pt idx="615">
                  <c:v>1932.29166666661</c:v>
                </c:pt>
                <c:pt idx="616">
                  <c:v>1932.37499999994</c:v>
                </c:pt>
                <c:pt idx="617">
                  <c:v>1932.45833333328</c:v>
                </c:pt>
                <c:pt idx="618">
                  <c:v>1932.54166666661</c:v>
                </c:pt>
                <c:pt idx="619">
                  <c:v>1932.62499999994</c:v>
                </c:pt>
                <c:pt idx="620">
                  <c:v>1932.70833333328</c:v>
                </c:pt>
                <c:pt idx="621">
                  <c:v>1932.79166666661</c:v>
                </c:pt>
                <c:pt idx="622">
                  <c:v>1932.87499999994</c:v>
                </c:pt>
                <c:pt idx="623">
                  <c:v>1932.95833333328</c:v>
                </c:pt>
                <c:pt idx="624">
                  <c:v>1933.04166666661</c:v>
                </c:pt>
                <c:pt idx="625">
                  <c:v>1933.12499999994</c:v>
                </c:pt>
                <c:pt idx="626">
                  <c:v>1933.20833333328</c:v>
                </c:pt>
                <c:pt idx="627">
                  <c:v>1933.29166666661</c:v>
                </c:pt>
                <c:pt idx="628">
                  <c:v>1933.37499999994</c:v>
                </c:pt>
                <c:pt idx="629">
                  <c:v>1933.45833333328</c:v>
                </c:pt>
                <c:pt idx="630">
                  <c:v>1933.54166666661</c:v>
                </c:pt>
                <c:pt idx="631">
                  <c:v>1933.62499999994</c:v>
                </c:pt>
                <c:pt idx="632">
                  <c:v>1933.70833333328</c:v>
                </c:pt>
                <c:pt idx="633">
                  <c:v>1933.79166666661</c:v>
                </c:pt>
                <c:pt idx="634">
                  <c:v>1933.87499999994</c:v>
                </c:pt>
                <c:pt idx="635">
                  <c:v>1933.95833333328</c:v>
                </c:pt>
                <c:pt idx="636">
                  <c:v>1934.04166666661</c:v>
                </c:pt>
                <c:pt idx="637">
                  <c:v>1934.12499999994</c:v>
                </c:pt>
                <c:pt idx="638">
                  <c:v>1934.20833333328</c:v>
                </c:pt>
                <c:pt idx="639">
                  <c:v>1934.29166666661</c:v>
                </c:pt>
                <c:pt idx="640">
                  <c:v>1934.37499999994</c:v>
                </c:pt>
                <c:pt idx="641">
                  <c:v>1934.45833333328</c:v>
                </c:pt>
                <c:pt idx="642">
                  <c:v>1934.54166666661</c:v>
                </c:pt>
                <c:pt idx="643">
                  <c:v>1934.62499999994</c:v>
                </c:pt>
                <c:pt idx="644">
                  <c:v>1934.70833333328</c:v>
                </c:pt>
                <c:pt idx="645">
                  <c:v>1934.79166666661</c:v>
                </c:pt>
                <c:pt idx="646">
                  <c:v>1934.87499999994</c:v>
                </c:pt>
                <c:pt idx="647">
                  <c:v>1934.95833333328</c:v>
                </c:pt>
                <c:pt idx="648">
                  <c:v>1935.04166666661</c:v>
                </c:pt>
                <c:pt idx="649">
                  <c:v>1935.12499999994</c:v>
                </c:pt>
                <c:pt idx="650">
                  <c:v>1935.20833333328</c:v>
                </c:pt>
                <c:pt idx="651">
                  <c:v>1935.29166666661</c:v>
                </c:pt>
                <c:pt idx="652">
                  <c:v>1935.37499999994</c:v>
                </c:pt>
                <c:pt idx="653">
                  <c:v>1935.45833333327</c:v>
                </c:pt>
                <c:pt idx="654">
                  <c:v>1935.54166666661</c:v>
                </c:pt>
                <c:pt idx="655">
                  <c:v>1935.62499999994</c:v>
                </c:pt>
                <c:pt idx="656">
                  <c:v>1935.70833333327</c:v>
                </c:pt>
                <c:pt idx="657">
                  <c:v>1935.79166666661</c:v>
                </c:pt>
                <c:pt idx="658">
                  <c:v>1935.87499999994</c:v>
                </c:pt>
                <c:pt idx="659">
                  <c:v>1935.95833333327</c:v>
                </c:pt>
                <c:pt idx="660">
                  <c:v>1936.04166666661</c:v>
                </c:pt>
                <c:pt idx="661">
                  <c:v>1936.12499999994</c:v>
                </c:pt>
                <c:pt idx="662">
                  <c:v>1936.20833333327</c:v>
                </c:pt>
                <c:pt idx="663">
                  <c:v>1936.29166666661</c:v>
                </c:pt>
                <c:pt idx="664">
                  <c:v>1936.37499999994</c:v>
                </c:pt>
                <c:pt idx="665">
                  <c:v>1936.45833333327</c:v>
                </c:pt>
                <c:pt idx="666">
                  <c:v>1936.54166666661</c:v>
                </c:pt>
                <c:pt idx="667">
                  <c:v>1936.62499999994</c:v>
                </c:pt>
                <c:pt idx="668">
                  <c:v>1936.70833333327</c:v>
                </c:pt>
                <c:pt idx="669">
                  <c:v>1936.79166666661</c:v>
                </c:pt>
                <c:pt idx="670">
                  <c:v>1936.87499999994</c:v>
                </c:pt>
                <c:pt idx="671">
                  <c:v>1936.95833333327</c:v>
                </c:pt>
                <c:pt idx="672">
                  <c:v>1937.04166666661</c:v>
                </c:pt>
                <c:pt idx="673">
                  <c:v>1937.12499999994</c:v>
                </c:pt>
                <c:pt idx="674">
                  <c:v>1937.20833333327</c:v>
                </c:pt>
                <c:pt idx="675">
                  <c:v>1937.29166666661</c:v>
                </c:pt>
                <c:pt idx="676">
                  <c:v>1937.37499999994</c:v>
                </c:pt>
                <c:pt idx="677">
                  <c:v>1937.45833333327</c:v>
                </c:pt>
                <c:pt idx="678">
                  <c:v>1937.54166666661</c:v>
                </c:pt>
                <c:pt idx="679">
                  <c:v>1937.62499999994</c:v>
                </c:pt>
                <c:pt idx="680">
                  <c:v>1937.70833333327</c:v>
                </c:pt>
                <c:pt idx="681">
                  <c:v>1937.79166666661</c:v>
                </c:pt>
                <c:pt idx="682">
                  <c:v>1937.87499999994</c:v>
                </c:pt>
                <c:pt idx="683">
                  <c:v>1937.95833333327</c:v>
                </c:pt>
                <c:pt idx="684">
                  <c:v>1938.04166666661</c:v>
                </c:pt>
                <c:pt idx="685">
                  <c:v>1938.12499999994</c:v>
                </c:pt>
                <c:pt idx="686">
                  <c:v>1938.20833333327</c:v>
                </c:pt>
                <c:pt idx="687">
                  <c:v>1938.29166666661</c:v>
                </c:pt>
                <c:pt idx="688">
                  <c:v>1938.37499999994</c:v>
                </c:pt>
                <c:pt idx="689">
                  <c:v>1938.45833333327</c:v>
                </c:pt>
                <c:pt idx="690">
                  <c:v>1938.54166666661</c:v>
                </c:pt>
                <c:pt idx="691">
                  <c:v>1938.62499999994</c:v>
                </c:pt>
                <c:pt idx="692">
                  <c:v>1938.70833333327</c:v>
                </c:pt>
                <c:pt idx="693">
                  <c:v>1938.79166666661</c:v>
                </c:pt>
                <c:pt idx="694">
                  <c:v>1938.87499999994</c:v>
                </c:pt>
                <c:pt idx="695">
                  <c:v>1938.95833333327</c:v>
                </c:pt>
                <c:pt idx="696">
                  <c:v>1939.0416666666</c:v>
                </c:pt>
                <c:pt idx="697">
                  <c:v>1939.12499999994</c:v>
                </c:pt>
                <c:pt idx="698">
                  <c:v>1939.20833333327</c:v>
                </c:pt>
                <c:pt idx="699">
                  <c:v>1939.2916666666</c:v>
                </c:pt>
                <c:pt idx="700">
                  <c:v>1939.37499999994</c:v>
                </c:pt>
                <c:pt idx="701">
                  <c:v>1939.45833333327</c:v>
                </c:pt>
                <c:pt idx="702">
                  <c:v>1939.5416666666</c:v>
                </c:pt>
                <c:pt idx="703">
                  <c:v>1939.62499999994</c:v>
                </c:pt>
                <c:pt idx="704">
                  <c:v>1939.70833333327</c:v>
                </c:pt>
                <c:pt idx="705">
                  <c:v>1939.7916666666</c:v>
                </c:pt>
                <c:pt idx="706">
                  <c:v>1939.87499999994</c:v>
                </c:pt>
                <c:pt idx="707">
                  <c:v>1939.95833333327</c:v>
                </c:pt>
                <c:pt idx="708">
                  <c:v>1940.0416666666</c:v>
                </c:pt>
                <c:pt idx="709">
                  <c:v>1940.12499999994</c:v>
                </c:pt>
                <c:pt idx="710">
                  <c:v>1940.20833333327</c:v>
                </c:pt>
                <c:pt idx="711">
                  <c:v>1940.2916666666</c:v>
                </c:pt>
                <c:pt idx="712">
                  <c:v>1940.37499999994</c:v>
                </c:pt>
                <c:pt idx="713">
                  <c:v>1940.45833333327</c:v>
                </c:pt>
                <c:pt idx="714">
                  <c:v>1940.5416666666</c:v>
                </c:pt>
                <c:pt idx="715">
                  <c:v>1940.62499999994</c:v>
                </c:pt>
                <c:pt idx="716">
                  <c:v>1940.70833333327</c:v>
                </c:pt>
                <c:pt idx="717">
                  <c:v>1940.7916666666</c:v>
                </c:pt>
                <c:pt idx="718">
                  <c:v>1940.87499999994</c:v>
                </c:pt>
                <c:pt idx="719">
                  <c:v>1940.95833333327</c:v>
                </c:pt>
                <c:pt idx="720">
                  <c:v>1941.0416666666</c:v>
                </c:pt>
                <c:pt idx="721">
                  <c:v>1941.12499999994</c:v>
                </c:pt>
                <c:pt idx="722">
                  <c:v>1941.20833333327</c:v>
                </c:pt>
                <c:pt idx="723">
                  <c:v>1941.2916666666</c:v>
                </c:pt>
                <c:pt idx="724">
                  <c:v>1941.37499999994</c:v>
                </c:pt>
                <c:pt idx="725">
                  <c:v>1941.45833333327</c:v>
                </c:pt>
                <c:pt idx="726">
                  <c:v>1941.5416666666</c:v>
                </c:pt>
                <c:pt idx="727">
                  <c:v>1941.62499999994</c:v>
                </c:pt>
                <c:pt idx="728">
                  <c:v>1941.70833333327</c:v>
                </c:pt>
                <c:pt idx="729">
                  <c:v>1941.7916666666</c:v>
                </c:pt>
                <c:pt idx="730">
                  <c:v>1941.87499999994</c:v>
                </c:pt>
                <c:pt idx="731">
                  <c:v>1941.95833333327</c:v>
                </c:pt>
                <c:pt idx="732">
                  <c:v>1942.0416666666</c:v>
                </c:pt>
                <c:pt idx="733">
                  <c:v>1942.12499999994</c:v>
                </c:pt>
                <c:pt idx="734">
                  <c:v>1942.20833333327</c:v>
                </c:pt>
                <c:pt idx="735">
                  <c:v>1942.2916666666</c:v>
                </c:pt>
                <c:pt idx="736">
                  <c:v>1942.37499999994</c:v>
                </c:pt>
                <c:pt idx="737">
                  <c:v>1942.45833333327</c:v>
                </c:pt>
                <c:pt idx="738">
                  <c:v>1942.5416666666</c:v>
                </c:pt>
                <c:pt idx="739">
                  <c:v>1942.62499999993</c:v>
                </c:pt>
                <c:pt idx="740">
                  <c:v>1942.70833333327</c:v>
                </c:pt>
                <c:pt idx="741">
                  <c:v>1942.7916666666</c:v>
                </c:pt>
                <c:pt idx="742">
                  <c:v>1942.87499999993</c:v>
                </c:pt>
                <c:pt idx="743">
                  <c:v>1942.95833333327</c:v>
                </c:pt>
                <c:pt idx="744">
                  <c:v>1943.0416666666</c:v>
                </c:pt>
                <c:pt idx="745">
                  <c:v>1943.12499999993</c:v>
                </c:pt>
                <c:pt idx="746">
                  <c:v>1943.20833333327</c:v>
                </c:pt>
                <c:pt idx="747">
                  <c:v>1943.2916666666</c:v>
                </c:pt>
                <c:pt idx="748">
                  <c:v>1943.37499999993</c:v>
                </c:pt>
                <c:pt idx="749">
                  <c:v>1943.45833333327</c:v>
                </c:pt>
                <c:pt idx="750">
                  <c:v>1943.5416666666</c:v>
                </c:pt>
                <c:pt idx="751">
                  <c:v>1943.62499999993</c:v>
                </c:pt>
                <c:pt idx="752">
                  <c:v>1943.70833333327</c:v>
                </c:pt>
                <c:pt idx="753">
                  <c:v>1943.7916666666</c:v>
                </c:pt>
                <c:pt idx="754">
                  <c:v>1943.87499999993</c:v>
                </c:pt>
                <c:pt idx="755">
                  <c:v>1943.95833333327</c:v>
                </c:pt>
                <c:pt idx="756">
                  <c:v>1944.0416666666</c:v>
                </c:pt>
                <c:pt idx="757">
                  <c:v>1944.12499999993</c:v>
                </c:pt>
                <c:pt idx="758">
                  <c:v>1944.20833333327</c:v>
                </c:pt>
                <c:pt idx="759">
                  <c:v>1944.2916666666</c:v>
                </c:pt>
                <c:pt idx="760">
                  <c:v>1944.37499999993</c:v>
                </c:pt>
                <c:pt idx="761">
                  <c:v>1944.45833333327</c:v>
                </c:pt>
                <c:pt idx="762">
                  <c:v>1944.5416666666</c:v>
                </c:pt>
                <c:pt idx="763">
                  <c:v>1944.62499999993</c:v>
                </c:pt>
                <c:pt idx="764">
                  <c:v>1944.70833333327</c:v>
                </c:pt>
                <c:pt idx="765">
                  <c:v>1944.7916666666</c:v>
                </c:pt>
                <c:pt idx="766">
                  <c:v>1944.87499999993</c:v>
                </c:pt>
                <c:pt idx="767">
                  <c:v>1944.95833333327</c:v>
                </c:pt>
                <c:pt idx="768">
                  <c:v>1945.0416666666</c:v>
                </c:pt>
                <c:pt idx="769">
                  <c:v>1945.12499999993</c:v>
                </c:pt>
                <c:pt idx="770">
                  <c:v>1945.20833333327</c:v>
                </c:pt>
                <c:pt idx="771">
                  <c:v>1945.2916666666</c:v>
                </c:pt>
                <c:pt idx="772">
                  <c:v>1945.37499999993</c:v>
                </c:pt>
                <c:pt idx="773">
                  <c:v>1945.45833333327</c:v>
                </c:pt>
                <c:pt idx="774">
                  <c:v>1945.5416666666</c:v>
                </c:pt>
                <c:pt idx="775">
                  <c:v>1945.62499999993</c:v>
                </c:pt>
                <c:pt idx="776">
                  <c:v>1945.70833333327</c:v>
                </c:pt>
                <c:pt idx="777">
                  <c:v>1945.7916666666</c:v>
                </c:pt>
                <c:pt idx="778">
                  <c:v>1945.87499999993</c:v>
                </c:pt>
                <c:pt idx="779">
                  <c:v>1945.95833333327</c:v>
                </c:pt>
                <c:pt idx="780">
                  <c:v>1946.0416666666</c:v>
                </c:pt>
                <c:pt idx="781">
                  <c:v>1946.12499999993</c:v>
                </c:pt>
                <c:pt idx="782">
                  <c:v>1946.20833333327</c:v>
                </c:pt>
                <c:pt idx="783">
                  <c:v>1946.2916666666</c:v>
                </c:pt>
                <c:pt idx="784">
                  <c:v>1946.37499999993</c:v>
                </c:pt>
                <c:pt idx="785">
                  <c:v>1946.45833333326</c:v>
                </c:pt>
                <c:pt idx="786">
                  <c:v>1946.5416666666</c:v>
                </c:pt>
                <c:pt idx="787">
                  <c:v>1946.62499999993</c:v>
                </c:pt>
                <c:pt idx="788">
                  <c:v>1946.70833333326</c:v>
                </c:pt>
                <c:pt idx="789">
                  <c:v>1946.7916666666</c:v>
                </c:pt>
                <c:pt idx="790">
                  <c:v>1946.87499999993</c:v>
                </c:pt>
                <c:pt idx="791">
                  <c:v>1946.95833333326</c:v>
                </c:pt>
                <c:pt idx="792">
                  <c:v>1947.0416666666</c:v>
                </c:pt>
                <c:pt idx="793">
                  <c:v>1947.12499999993</c:v>
                </c:pt>
                <c:pt idx="794">
                  <c:v>1947.20833333326</c:v>
                </c:pt>
                <c:pt idx="795">
                  <c:v>1947.2916666666</c:v>
                </c:pt>
                <c:pt idx="796">
                  <c:v>1947.37499999993</c:v>
                </c:pt>
                <c:pt idx="797">
                  <c:v>1947.45833333326</c:v>
                </c:pt>
                <c:pt idx="798">
                  <c:v>1947.5416666666</c:v>
                </c:pt>
                <c:pt idx="799">
                  <c:v>1947.62499999993</c:v>
                </c:pt>
                <c:pt idx="800">
                  <c:v>1947.70833333326</c:v>
                </c:pt>
                <c:pt idx="801">
                  <c:v>1947.7916666666</c:v>
                </c:pt>
                <c:pt idx="802">
                  <c:v>1947.87499999993</c:v>
                </c:pt>
                <c:pt idx="803">
                  <c:v>1947.95833333326</c:v>
                </c:pt>
                <c:pt idx="804">
                  <c:v>1948.0416666666</c:v>
                </c:pt>
                <c:pt idx="805">
                  <c:v>1948.12499999993</c:v>
                </c:pt>
                <c:pt idx="806">
                  <c:v>1948.20833333326</c:v>
                </c:pt>
                <c:pt idx="807">
                  <c:v>1948.2916666666</c:v>
                </c:pt>
                <c:pt idx="808">
                  <c:v>1948.37499999993</c:v>
                </c:pt>
                <c:pt idx="809">
                  <c:v>1948.45833333326</c:v>
                </c:pt>
                <c:pt idx="810">
                  <c:v>1948.5416666666</c:v>
                </c:pt>
                <c:pt idx="811">
                  <c:v>1948.62499999993</c:v>
                </c:pt>
                <c:pt idx="812">
                  <c:v>1948.70833333326</c:v>
                </c:pt>
                <c:pt idx="813">
                  <c:v>1948.7916666666</c:v>
                </c:pt>
                <c:pt idx="814">
                  <c:v>1948.87499999993</c:v>
                </c:pt>
                <c:pt idx="815">
                  <c:v>1948.95833333326</c:v>
                </c:pt>
                <c:pt idx="816">
                  <c:v>1949.0416666666</c:v>
                </c:pt>
                <c:pt idx="817">
                  <c:v>1949.12499999993</c:v>
                </c:pt>
                <c:pt idx="818">
                  <c:v>1949.20833333326</c:v>
                </c:pt>
                <c:pt idx="819">
                  <c:v>1949.2916666666</c:v>
                </c:pt>
                <c:pt idx="820">
                  <c:v>1949.37499999993</c:v>
                </c:pt>
                <c:pt idx="821">
                  <c:v>1949.45833333326</c:v>
                </c:pt>
                <c:pt idx="822">
                  <c:v>1949.5416666666</c:v>
                </c:pt>
                <c:pt idx="823">
                  <c:v>1949.62499999993</c:v>
                </c:pt>
                <c:pt idx="824">
                  <c:v>1949.70833333326</c:v>
                </c:pt>
                <c:pt idx="825">
                  <c:v>1949.7916666666</c:v>
                </c:pt>
                <c:pt idx="826">
                  <c:v>1949.87499999993</c:v>
                </c:pt>
                <c:pt idx="827">
                  <c:v>1949.95833333326</c:v>
                </c:pt>
                <c:pt idx="828">
                  <c:v>1950.04166666659</c:v>
                </c:pt>
                <c:pt idx="829">
                  <c:v>1950.12499999993</c:v>
                </c:pt>
                <c:pt idx="830">
                  <c:v>1950.20833333326</c:v>
                </c:pt>
                <c:pt idx="831">
                  <c:v>1950.29166666659</c:v>
                </c:pt>
                <c:pt idx="832">
                  <c:v>1950.37499999993</c:v>
                </c:pt>
                <c:pt idx="833">
                  <c:v>1950.45833333326</c:v>
                </c:pt>
                <c:pt idx="834">
                  <c:v>1950.54166666659</c:v>
                </c:pt>
                <c:pt idx="835">
                  <c:v>1950.62499999993</c:v>
                </c:pt>
                <c:pt idx="836">
                  <c:v>1950.70833333326</c:v>
                </c:pt>
                <c:pt idx="837">
                  <c:v>1950.79166666659</c:v>
                </c:pt>
                <c:pt idx="838">
                  <c:v>1950.87499999993</c:v>
                </c:pt>
                <c:pt idx="839">
                  <c:v>1950.95833333326</c:v>
                </c:pt>
                <c:pt idx="840">
                  <c:v>1951.04166666659</c:v>
                </c:pt>
                <c:pt idx="841">
                  <c:v>1951.12499999993</c:v>
                </c:pt>
                <c:pt idx="842">
                  <c:v>1951.20833333326</c:v>
                </c:pt>
                <c:pt idx="843">
                  <c:v>1951.29166666659</c:v>
                </c:pt>
                <c:pt idx="844">
                  <c:v>1951.37499999993</c:v>
                </c:pt>
                <c:pt idx="845">
                  <c:v>1951.45833333326</c:v>
                </c:pt>
                <c:pt idx="846">
                  <c:v>1951.54166666659</c:v>
                </c:pt>
                <c:pt idx="847">
                  <c:v>1951.62499999993</c:v>
                </c:pt>
                <c:pt idx="848">
                  <c:v>1951.70833333326</c:v>
                </c:pt>
                <c:pt idx="849">
                  <c:v>1951.79166666659</c:v>
                </c:pt>
                <c:pt idx="850">
                  <c:v>1951.87499999993</c:v>
                </c:pt>
                <c:pt idx="851">
                  <c:v>1951.95833333326</c:v>
                </c:pt>
                <c:pt idx="852">
                  <c:v>1952.04166666659</c:v>
                </c:pt>
                <c:pt idx="853">
                  <c:v>1952.12499999993</c:v>
                </c:pt>
                <c:pt idx="854">
                  <c:v>1952.20833333326</c:v>
                </c:pt>
                <c:pt idx="855">
                  <c:v>1952.29166666659</c:v>
                </c:pt>
                <c:pt idx="856">
                  <c:v>1952.37499999993</c:v>
                </c:pt>
                <c:pt idx="857">
                  <c:v>1952.45833333326</c:v>
                </c:pt>
                <c:pt idx="858">
                  <c:v>1952.54166666659</c:v>
                </c:pt>
                <c:pt idx="859">
                  <c:v>1952.62499999993</c:v>
                </c:pt>
                <c:pt idx="860">
                  <c:v>1952.70833333326</c:v>
                </c:pt>
                <c:pt idx="861">
                  <c:v>1952.79166666659</c:v>
                </c:pt>
                <c:pt idx="862">
                  <c:v>1952.87499999993</c:v>
                </c:pt>
                <c:pt idx="863">
                  <c:v>1952.95833333326</c:v>
                </c:pt>
                <c:pt idx="864">
                  <c:v>1953.04166666659</c:v>
                </c:pt>
                <c:pt idx="865">
                  <c:v>1953.12499999993</c:v>
                </c:pt>
                <c:pt idx="866">
                  <c:v>1953.20833333326</c:v>
                </c:pt>
                <c:pt idx="867">
                  <c:v>1953.29166666659</c:v>
                </c:pt>
                <c:pt idx="868">
                  <c:v>1953.37499999993</c:v>
                </c:pt>
                <c:pt idx="869">
                  <c:v>1953.45833333326</c:v>
                </c:pt>
                <c:pt idx="870">
                  <c:v>1953.54166666659</c:v>
                </c:pt>
                <c:pt idx="871">
                  <c:v>1953.62499999992</c:v>
                </c:pt>
                <c:pt idx="872">
                  <c:v>1953.70833333326</c:v>
                </c:pt>
                <c:pt idx="873">
                  <c:v>1953.79166666659</c:v>
                </c:pt>
                <c:pt idx="874">
                  <c:v>1953.87499999992</c:v>
                </c:pt>
                <c:pt idx="875">
                  <c:v>1953.95833333326</c:v>
                </c:pt>
                <c:pt idx="876">
                  <c:v>1954.04166666659</c:v>
                </c:pt>
                <c:pt idx="877">
                  <c:v>1954.12499999992</c:v>
                </c:pt>
                <c:pt idx="878">
                  <c:v>1954.20833333326</c:v>
                </c:pt>
                <c:pt idx="879">
                  <c:v>1954.29166666659</c:v>
                </c:pt>
                <c:pt idx="880">
                  <c:v>1954.37499999992</c:v>
                </c:pt>
                <c:pt idx="881">
                  <c:v>1954.45833333326</c:v>
                </c:pt>
                <c:pt idx="882">
                  <c:v>1954.54166666659</c:v>
                </c:pt>
                <c:pt idx="883">
                  <c:v>1954.62499999992</c:v>
                </c:pt>
                <c:pt idx="884">
                  <c:v>1954.70833333326</c:v>
                </c:pt>
                <c:pt idx="885">
                  <c:v>1954.79166666659</c:v>
                </c:pt>
                <c:pt idx="886">
                  <c:v>1954.87499999992</c:v>
                </c:pt>
                <c:pt idx="887">
                  <c:v>1954.95833333326</c:v>
                </c:pt>
                <c:pt idx="888">
                  <c:v>1955.04166666659</c:v>
                </c:pt>
                <c:pt idx="889">
                  <c:v>1955.12499999992</c:v>
                </c:pt>
                <c:pt idx="890">
                  <c:v>1955.20833333326</c:v>
                </c:pt>
                <c:pt idx="891">
                  <c:v>1955.29166666659</c:v>
                </c:pt>
                <c:pt idx="892">
                  <c:v>1955.37499999992</c:v>
                </c:pt>
                <c:pt idx="893">
                  <c:v>1955.45833333326</c:v>
                </c:pt>
                <c:pt idx="894">
                  <c:v>1955.54166666659</c:v>
                </c:pt>
                <c:pt idx="895">
                  <c:v>1955.62499999992</c:v>
                </c:pt>
                <c:pt idx="896">
                  <c:v>1955.70833333326</c:v>
                </c:pt>
                <c:pt idx="897">
                  <c:v>1955.79166666659</c:v>
                </c:pt>
                <c:pt idx="898">
                  <c:v>1955.87499999992</c:v>
                </c:pt>
                <c:pt idx="899">
                  <c:v>1955.95833333326</c:v>
                </c:pt>
                <c:pt idx="900">
                  <c:v>1956.04166666659</c:v>
                </c:pt>
                <c:pt idx="901">
                  <c:v>1956.12499999992</c:v>
                </c:pt>
                <c:pt idx="902">
                  <c:v>1956.20833333326</c:v>
                </c:pt>
                <c:pt idx="903">
                  <c:v>1956.29166666659</c:v>
                </c:pt>
                <c:pt idx="904">
                  <c:v>1956.37499999992</c:v>
                </c:pt>
                <c:pt idx="905">
                  <c:v>1956.45833333326</c:v>
                </c:pt>
                <c:pt idx="906">
                  <c:v>1956.54166666659</c:v>
                </c:pt>
                <c:pt idx="907">
                  <c:v>1956.62499999992</c:v>
                </c:pt>
                <c:pt idx="908">
                  <c:v>1956.70833333326</c:v>
                </c:pt>
                <c:pt idx="909">
                  <c:v>1956.79166666659</c:v>
                </c:pt>
                <c:pt idx="910">
                  <c:v>1956.87499999992</c:v>
                </c:pt>
                <c:pt idx="911">
                  <c:v>1956.95833333326</c:v>
                </c:pt>
                <c:pt idx="912">
                  <c:v>1957.04166666659</c:v>
                </c:pt>
                <c:pt idx="913">
                  <c:v>1957.12499999992</c:v>
                </c:pt>
                <c:pt idx="914">
                  <c:v>1957.20833333326</c:v>
                </c:pt>
                <c:pt idx="915">
                  <c:v>1957.29166666659</c:v>
                </c:pt>
                <c:pt idx="916">
                  <c:v>1957.37499999992</c:v>
                </c:pt>
                <c:pt idx="917">
                  <c:v>1957.45833333325</c:v>
                </c:pt>
                <c:pt idx="918">
                  <c:v>1957.54166666659</c:v>
                </c:pt>
                <c:pt idx="919">
                  <c:v>1957.62499999992</c:v>
                </c:pt>
                <c:pt idx="920">
                  <c:v>1957.70833333325</c:v>
                </c:pt>
                <c:pt idx="921">
                  <c:v>1957.79166666659</c:v>
                </c:pt>
                <c:pt idx="922">
                  <c:v>1957.87499999992</c:v>
                </c:pt>
                <c:pt idx="923">
                  <c:v>1957.95833333325</c:v>
                </c:pt>
                <c:pt idx="924">
                  <c:v>1958.04166666659</c:v>
                </c:pt>
                <c:pt idx="925">
                  <c:v>1958.12499999992</c:v>
                </c:pt>
                <c:pt idx="926">
                  <c:v>1958.20833333325</c:v>
                </c:pt>
                <c:pt idx="927">
                  <c:v>1958.29166666659</c:v>
                </c:pt>
                <c:pt idx="928">
                  <c:v>1958.37499999992</c:v>
                </c:pt>
                <c:pt idx="929">
                  <c:v>1958.45833333325</c:v>
                </c:pt>
                <c:pt idx="930">
                  <c:v>1958.54166666659</c:v>
                </c:pt>
                <c:pt idx="931">
                  <c:v>1958.62499999992</c:v>
                </c:pt>
                <c:pt idx="932">
                  <c:v>1958.70833333325</c:v>
                </c:pt>
                <c:pt idx="933">
                  <c:v>1958.79166666659</c:v>
                </c:pt>
                <c:pt idx="934">
                  <c:v>1958.87499999992</c:v>
                </c:pt>
                <c:pt idx="935">
                  <c:v>1958.95833333325</c:v>
                </c:pt>
                <c:pt idx="936">
                  <c:v>1959.04166666659</c:v>
                </c:pt>
                <c:pt idx="937">
                  <c:v>1959.12499999992</c:v>
                </c:pt>
                <c:pt idx="938">
                  <c:v>1959.20833333325</c:v>
                </c:pt>
                <c:pt idx="939">
                  <c:v>1959.29166666659</c:v>
                </c:pt>
                <c:pt idx="940">
                  <c:v>1959.37499999992</c:v>
                </c:pt>
                <c:pt idx="941">
                  <c:v>1959.45833333325</c:v>
                </c:pt>
                <c:pt idx="942">
                  <c:v>1959.54166666659</c:v>
                </c:pt>
                <c:pt idx="943">
                  <c:v>1959.62499999992</c:v>
                </c:pt>
                <c:pt idx="944">
                  <c:v>1959.70833333325</c:v>
                </c:pt>
                <c:pt idx="945">
                  <c:v>1959.79166666659</c:v>
                </c:pt>
                <c:pt idx="946">
                  <c:v>1959.87499999992</c:v>
                </c:pt>
                <c:pt idx="947">
                  <c:v>1959.95833333325</c:v>
                </c:pt>
                <c:pt idx="948">
                  <c:v>1960.04166666659</c:v>
                </c:pt>
                <c:pt idx="949">
                  <c:v>1960.12499999992</c:v>
                </c:pt>
                <c:pt idx="950">
                  <c:v>1960.20833333325</c:v>
                </c:pt>
                <c:pt idx="951">
                  <c:v>1960.29166666659</c:v>
                </c:pt>
                <c:pt idx="952">
                  <c:v>1960.37499999992</c:v>
                </c:pt>
                <c:pt idx="953">
                  <c:v>1960.45833333325</c:v>
                </c:pt>
                <c:pt idx="954">
                  <c:v>1960.54166666659</c:v>
                </c:pt>
                <c:pt idx="955">
                  <c:v>1960.62499999992</c:v>
                </c:pt>
                <c:pt idx="956">
                  <c:v>1960.70833333325</c:v>
                </c:pt>
                <c:pt idx="957">
                  <c:v>1960.79166666659</c:v>
                </c:pt>
                <c:pt idx="958">
                  <c:v>1960.87499999992</c:v>
                </c:pt>
                <c:pt idx="959">
                  <c:v>1960.95833333325</c:v>
                </c:pt>
                <c:pt idx="960">
                  <c:v>1961.04166666658</c:v>
                </c:pt>
                <c:pt idx="961">
                  <c:v>1961.12499999992</c:v>
                </c:pt>
                <c:pt idx="962">
                  <c:v>1961.20833333325</c:v>
                </c:pt>
                <c:pt idx="963">
                  <c:v>1961.29166666658</c:v>
                </c:pt>
                <c:pt idx="964">
                  <c:v>1961.37499999992</c:v>
                </c:pt>
                <c:pt idx="965">
                  <c:v>1961.45833333325</c:v>
                </c:pt>
                <c:pt idx="966">
                  <c:v>1961.54166666658</c:v>
                </c:pt>
                <c:pt idx="967">
                  <c:v>1961.62499999992</c:v>
                </c:pt>
                <c:pt idx="968">
                  <c:v>1961.70833333325</c:v>
                </c:pt>
                <c:pt idx="969">
                  <c:v>1961.79166666658</c:v>
                </c:pt>
                <c:pt idx="970">
                  <c:v>1961.87499999992</c:v>
                </c:pt>
                <c:pt idx="971">
                  <c:v>1961.95833333325</c:v>
                </c:pt>
                <c:pt idx="972">
                  <c:v>1962.04166666658</c:v>
                </c:pt>
                <c:pt idx="973">
                  <c:v>1962.12499999992</c:v>
                </c:pt>
                <c:pt idx="974">
                  <c:v>1962.20833333325</c:v>
                </c:pt>
                <c:pt idx="975">
                  <c:v>1962.29166666658</c:v>
                </c:pt>
                <c:pt idx="976">
                  <c:v>1962.37499999992</c:v>
                </c:pt>
                <c:pt idx="977">
                  <c:v>1962.45833333325</c:v>
                </c:pt>
                <c:pt idx="978">
                  <c:v>1962.54166666658</c:v>
                </c:pt>
                <c:pt idx="979">
                  <c:v>1962.62499999992</c:v>
                </c:pt>
                <c:pt idx="980">
                  <c:v>1962.70833333325</c:v>
                </c:pt>
                <c:pt idx="981">
                  <c:v>1962.79166666658</c:v>
                </c:pt>
                <c:pt idx="982">
                  <c:v>1962.87499999992</c:v>
                </c:pt>
                <c:pt idx="983">
                  <c:v>1962.95833333325</c:v>
                </c:pt>
                <c:pt idx="984">
                  <c:v>1963.04166666658</c:v>
                </c:pt>
                <c:pt idx="985">
                  <c:v>1963.12499999992</c:v>
                </c:pt>
                <c:pt idx="986">
                  <c:v>1963.20833333325</c:v>
                </c:pt>
                <c:pt idx="987">
                  <c:v>1963.29166666658</c:v>
                </c:pt>
                <c:pt idx="988">
                  <c:v>1963.37499999992</c:v>
                </c:pt>
                <c:pt idx="989">
                  <c:v>1963.45833333325</c:v>
                </c:pt>
                <c:pt idx="990">
                  <c:v>1963.54166666658</c:v>
                </c:pt>
                <c:pt idx="991">
                  <c:v>1963.62499999992</c:v>
                </c:pt>
                <c:pt idx="992">
                  <c:v>1963.70833333325</c:v>
                </c:pt>
                <c:pt idx="993">
                  <c:v>1963.79166666658</c:v>
                </c:pt>
                <c:pt idx="994">
                  <c:v>1963.87499999992</c:v>
                </c:pt>
                <c:pt idx="995">
                  <c:v>1963.95833333325</c:v>
                </c:pt>
                <c:pt idx="996">
                  <c:v>1964.04166666658</c:v>
                </c:pt>
                <c:pt idx="997">
                  <c:v>1964.12499999992</c:v>
                </c:pt>
                <c:pt idx="998">
                  <c:v>1964.20833333325</c:v>
                </c:pt>
                <c:pt idx="999">
                  <c:v>1964.29166666658</c:v>
                </c:pt>
                <c:pt idx="1000">
                  <c:v>1964.37499999992</c:v>
                </c:pt>
                <c:pt idx="1001">
                  <c:v>1964.45833333325</c:v>
                </c:pt>
                <c:pt idx="1002">
                  <c:v>1964.54166666658</c:v>
                </c:pt>
                <c:pt idx="1003">
                  <c:v>1964.62499999991</c:v>
                </c:pt>
                <c:pt idx="1004">
                  <c:v>1964.70833333325</c:v>
                </c:pt>
                <c:pt idx="1005">
                  <c:v>1964.79166666658</c:v>
                </c:pt>
                <c:pt idx="1006">
                  <c:v>1964.87499999991</c:v>
                </c:pt>
                <c:pt idx="1007">
                  <c:v>1964.95833333325</c:v>
                </c:pt>
                <c:pt idx="1008">
                  <c:v>1965.04166666658</c:v>
                </c:pt>
                <c:pt idx="1009">
                  <c:v>1965.12499999991</c:v>
                </c:pt>
                <c:pt idx="1010">
                  <c:v>1965.20833333325</c:v>
                </c:pt>
                <c:pt idx="1011">
                  <c:v>1965.29166666658</c:v>
                </c:pt>
                <c:pt idx="1012">
                  <c:v>1965.37499999991</c:v>
                </c:pt>
                <c:pt idx="1013">
                  <c:v>1965.45833333325</c:v>
                </c:pt>
                <c:pt idx="1014">
                  <c:v>1965.54166666658</c:v>
                </c:pt>
                <c:pt idx="1015">
                  <c:v>1965.62499999991</c:v>
                </c:pt>
                <c:pt idx="1016">
                  <c:v>1965.70833333325</c:v>
                </c:pt>
                <c:pt idx="1017">
                  <c:v>1965.79166666658</c:v>
                </c:pt>
                <c:pt idx="1018">
                  <c:v>1965.87499999991</c:v>
                </c:pt>
                <c:pt idx="1019">
                  <c:v>1965.95833333325</c:v>
                </c:pt>
                <c:pt idx="1020">
                  <c:v>1966.04166666658</c:v>
                </c:pt>
                <c:pt idx="1021">
                  <c:v>1966.12499999991</c:v>
                </c:pt>
                <c:pt idx="1022">
                  <c:v>1966.20833333325</c:v>
                </c:pt>
                <c:pt idx="1023">
                  <c:v>1966.29166666658</c:v>
                </c:pt>
                <c:pt idx="1024">
                  <c:v>1966.37499999991</c:v>
                </c:pt>
                <c:pt idx="1025">
                  <c:v>1966.45833333325</c:v>
                </c:pt>
                <c:pt idx="1026">
                  <c:v>1966.54166666658</c:v>
                </c:pt>
                <c:pt idx="1027">
                  <c:v>1966.62499999991</c:v>
                </c:pt>
                <c:pt idx="1028">
                  <c:v>1966.70833333325</c:v>
                </c:pt>
                <c:pt idx="1029">
                  <c:v>1966.79166666658</c:v>
                </c:pt>
                <c:pt idx="1030">
                  <c:v>1966.87499999991</c:v>
                </c:pt>
                <c:pt idx="1031">
                  <c:v>1966.95833333325</c:v>
                </c:pt>
                <c:pt idx="1032">
                  <c:v>1967.04166666658</c:v>
                </c:pt>
                <c:pt idx="1033">
                  <c:v>1967.12499999991</c:v>
                </c:pt>
                <c:pt idx="1034">
                  <c:v>1967.20833333325</c:v>
                </c:pt>
                <c:pt idx="1035">
                  <c:v>1967.29166666658</c:v>
                </c:pt>
                <c:pt idx="1036">
                  <c:v>1967.37499999991</c:v>
                </c:pt>
                <c:pt idx="1037">
                  <c:v>1967.45833333325</c:v>
                </c:pt>
                <c:pt idx="1038">
                  <c:v>1967.54166666658</c:v>
                </c:pt>
                <c:pt idx="1039">
                  <c:v>1967.62499999991</c:v>
                </c:pt>
                <c:pt idx="1040">
                  <c:v>1967.70833333325</c:v>
                </c:pt>
                <c:pt idx="1041">
                  <c:v>1967.79166666658</c:v>
                </c:pt>
                <c:pt idx="1042">
                  <c:v>1967.87499999991</c:v>
                </c:pt>
                <c:pt idx="1043">
                  <c:v>1967.95833333325</c:v>
                </c:pt>
                <c:pt idx="1044">
                  <c:v>1968.04166666658</c:v>
                </c:pt>
                <c:pt idx="1045">
                  <c:v>1968.12499999991</c:v>
                </c:pt>
                <c:pt idx="1046">
                  <c:v>1968.20833333325</c:v>
                </c:pt>
                <c:pt idx="1047">
                  <c:v>1968.29166666658</c:v>
                </c:pt>
                <c:pt idx="1048">
                  <c:v>1968.37499999991</c:v>
                </c:pt>
                <c:pt idx="1049">
                  <c:v>1968.45833333324</c:v>
                </c:pt>
                <c:pt idx="1050">
                  <c:v>1968.54166666658</c:v>
                </c:pt>
                <c:pt idx="1051">
                  <c:v>1968.62499999991</c:v>
                </c:pt>
                <c:pt idx="1052">
                  <c:v>1968.70833333324</c:v>
                </c:pt>
                <c:pt idx="1053">
                  <c:v>1968.79166666658</c:v>
                </c:pt>
                <c:pt idx="1054">
                  <c:v>1968.87499999991</c:v>
                </c:pt>
                <c:pt idx="1055">
                  <c:v>1968.95833333324</c:v>
                </c:pt>
                <c:pt idx="1056">
                  <c:v>1969.04166666658</c:v>
                </c:pt>
                <c:pt idx="1057">
                  <c:v>1969.12499999991</c:v>
                </c:pt>
                <c:pt idx="1058">
                  <c:v>1969.20833333324</c:v>
                </c:pt>
                <c:pt idx="1059">
                  <c:v>1969.29166666658</c:v>
                </c:pt>
                <c:pt idx="1060">
                  <c:v>1969.37499999991</c:v>
                </c:pt>
                <c:pt idx="1061">
                  <c:v>1969.45833333324</c:v>
                </c:pt>
                <c:pt idx="1062">
                  <c:v>1969.54166666658</c:v>
                </c:pt>
                <c:pt idx="1063">
                  <c:v>1969.62499999991</c:v>
                </c:pt>
                <c:pt idx="1064">
                  <c:v>1969.70833333324</c:v>
                </c:pt>
                <c:pt idx="1065">
                  <c:v>1969.79166666658</c:v>
                </c:pt>
                <c:pt idx="1066">
                  <c:v>1969.87499999991</c:v>
                </c:pt>
                <c:pt idx="1067">
                  <c:v>1969.95833333324</c:v>
                </c:pt>
                <c:pt idx="1068">
                  <c:v>1970.04166666658</c:v>
                </c:pt>
                <c:pt idx="1069">
                  <c:v>1970.12499999991</c:v>
                </c:pt>
                <c:pt idx="1070">
                  <c:v>1970.20833333324</c:v>
                </c:pt>
                <c:pt idx="1071">
                  <c:v>1970.29166666658</c:v>
                </c:pt>
                <c:pt idx="1072">
                  <c:v>1970.37499999991</c:v>
                </c:pt>
                <c:pt idx="1073">
                  <c:v>1970.45833333324</c:v>
                </c:pt>
                <c:pt idx="1074">
                  <c:v>1970.54166666658</c:v>
                </c:pt>
                <c:pt idx="1075">
                  <c:v>1970.62499999991</c:v>
                </c:pt>
                <c:pt idx="1076">
                  <c:v>1970.70833333324</c:v>
                </c:pt>
                <c:pt idx="1077">
                  <c:v>1970.79166666658</c:v>
                </c:pt>
                <c:pt idx="1078">
                  <c:v>1970.87499999991</c:v>
                </c:pt>
                <c:pt idx="1079">
                  <c:v>1970.95833333324</c:v>
                </c:pt>
                <c:pt idx="1080">
                  <c:v>1971.04166666658</c:v>
                </c:pt>
                <c:pt idx="1081">
                  <c:v>1971.12499999991</c:v>
                </c:pt>
                <c:pt idx="1082">
                  <c:v>1971.20833333324</c:v>
                </c:pt>
                <c:pt idx="1083">
                  <c:v>1971.29166666658</c:v>
                </c:pt>
                <c:pt idx="1084">
                  <c:v>1971.37499999991</c:v>
                </c:pt>
                <c:pt idx="1085">
                  <c:v>1971.45833333324</c:v>
                </c:pt>
                <c:pt idx="1086">
                  <c:v>1971.54166666658</c:v>
                </c:pt>
                <c:pt idx="1087">
                  <c:v>1971.62499999991</c:v>
                </c:pt>
                <c:pt idx="1088">
                  <c:v>1971.70833333324</c:v>
                </c:pt>
                <c:pt idx="1089">
                  <c:v>1971.79166666658</c:v>
                </c:pt>
                <c:pt idx="1090">
                  <c:v>1971.87499999991</c:v>
                </c:pt>
                <c:pt idx="1091">
                  <c:v>1971.95833333324</c:v>
                </c:pt>
                <c:pt idx="1092">
                  <c:v>1972.04166666657</c:v>
                </c:pt>
                <c:pt idx="1093">
                  <c:v>1972.12499999991</c:v>
                </c:pt>
                <c:pt idx="1094">
                  <c:v>1972.20833333324</c:v>
                </c:pt>
                <c:pt idx="1095">
                  <c:v>1972.29166666657</c:v>
                </c:pt>
                <c:pt idx="1096">
                  <c:v>1972.37499999991</c:v>
                </c:pt>
                <c:pt idx="1097">
                  <c:v>1972.45833333324</c:v>
                </c:pt>
                <c:pt idx="1098">
                  <c:v>1972.54166666657</c:v>
                </c:pt>
                <c:pt idx="1099">
                  <c:v>1972.62499999991</c:v>
                </c:pt>
                <c:pt idx="1100">
                  <c:v>1972.70833333324</c:v>
                </c:pt>
                <c:pt idx="1101">
                  <c:v>1972.79166666657</c:v>
                </c:pt>
                <c:pt idx="1102">
                  <c:v>1972.87499999991</c:v>
                </c:pt>
                <c:pt idx="1103">
                  <c:v>1972.95833333324</c:v>
                </c:pt>
                <c:pt idx="1104">
                  <c:v>1973.04166666657</c:v>
                </c:pt>
                <c:pt idx="1105">
                  <c:v>1973.12499999991</c:v>
                </c:pt>
                <c:pt idx="1106">
                  <c:v>1973.20833333324</c:v>
                </c:pt>
                <c:pt idx="1107">
                  <c:v>1973.29166666657</c:v>
                </c:pt>
                <c:pt idx="1108">
                  <c:v>1973.37499999991</c:v>
                </c:pt>
                <c:pt idx="1109">
                  <c:v>1973.45833333324</c:v>
                </c:pt>
                <c:pt idx="1110">
                  <c:v>1973.54166666657</c:v>
                </c:pt>
                <c:pt idx="1111">
                  <c:v>1973.62499999991</c:v>
                </c:pt>
                <c:pt idx="1112">
                  <c:v>1973.70833333324</c:v>
                </c:pt>
                <c:pt idx="1113">
                  <c:v>1973.79166666657</c:v>
                </c:pt>
                <c:pt idx="1114">
                  <c:v>1973.87499999991</c:v>
                </c:pt>
                <c:pt idx="1115">
                  <c:v>1973.95833333324</c:v>
                </c:pt>
                <c:pt idx="1116">
                  <c:v>1974.04166666657</c:v>
                </c:pt>
                <c:pt idx="1117">
                  <c:v>1974.12499999991</c:v>
                </c:pt>
                <c:pt idx="1118">
                  <c:v>1974.20833333324</c:v>
                </c:pt>
                <c:pt idx="1119">
                  <c:v>1974.29166666657</c:v>
                </c:pt>
                <c:pt idx="1120">
                  <c:v>1974.37499999991</c:v>
                </c:pt>
                <c:pt idx="1121">
                  <c:v>1974.45833333324</c:v>
                </c:pt>
                <c:pt idx="1122">
                  <c:v>1974.54166666657</c:v>
                </c:pt>
                <c:pt idx="1123">
                  <c:v>1974.62499999991</c:v>
                </c:pt>
                <c:pt idx="1124">
                  <c:v>1974.70833333324</c:v>
                </c:pt>
                <c:pt idx="1125">
                  <c:v>1974.79166666657</c:v>
                </c:pt>
                <c:pt idx="1126">
                  <c:v>1974.87499999991</c:v>
                </c:pt>
                <c:pt idx="1127">
                  <c:v>1974.95833333324</c:v>
                </c:pt>
                <c:pt idx="1128">
                  <c:v>1975.04166666657</c:v>
                </c:pt>
                <c:pt idx="1129">
                  <c:v>1975.12499999991</c:v>
                </c:pt>
                <c:pt idx="1130">
                  <c:v>1975.20833333324</c:v>
                </c:pt>
                <c:pt idx="1131">
                  <c:v>1975.29166666657</c:v>
                </c:pt>
                <c:pt idx="1132">
                  <c:v>1975.37499999991</c:v>
                </c:pt>
                <c:pt idx="1133">
                  <c:v>1975.45833333324</c:v>
                </c:pt>
                <c:pt idx="1134">
                  <c:v>1975.54166666657</c:v>
                </c:pt>
                <c:pt idx="1135">
                  <c:v>1975.6249999999</c:v>
                </c:pt>
                <c:pt idx="1136">
                  <c:v>1975.70833333324</c:v>
                </c:pt>
                <c:pt idx="1137">
                  <c:v>1975.79166666657</c:v>
                </c:pt>
                <c:pt idx="1138">
                  <c:v>1975.8749999999</c:v>
                </c:pt>
                <c:pt idx="1139">
                  <c:v>1975.95833333324</c:v>
                </c:pt>
                <c:pt idx="1140">
                  <c:v>1976.04166666657</c:v>
                </c:pt>
                <c:pt idx="1141">
                  <c:v>1976.1249999999</c:v>
                </c:pt>
                <c:pt idx="1142">
                  <c:v>1976.20833333324</c:v>
                </c:pt>
                <c:pt idx="1143">
                  <c:v>1976.29166666657</c:v>
                </c:pt>
                <c:pt idx="1144">
                  <c:v>1976.3749999999</c:v>
                </c:pt>
                <c:pt idx="1145">
                  <c:v>1976.45833333324</c:v>
                </c:pt>
                <c:pt idx="1146">
                  <c:v>1976.54166666657</c:v>
                </c:pt>
                <c:pt idx="1147">
                  <c:v>1976.6249999999</c:v>
                </c:pt>
                <c:pt idx="1148">
                  <c:v>1976.70833333324</c:v>
                </c:pt>
                <c:pt idx="1149">
                  <c:v>1976.79166666657</c:v>
                </c:pt>
                <c:pt idx="1150">
                  <c:v>1976.8749999999</c:v>
                </c:pt>
                <c:pt idx="1151">
                  <c:v>1976.95833333324</c:v>
                </c:pt>
                <c:pt idx="1152">
                  <c:v>1977.04166666657</c:v>
                </c:pt>
                <c:pt idx="1153">
                  <c:v>1977.1249999999</c:v>
                </c:pt>
                <c:pt idx="1154">
                  <c:v>1977.20833333324</c:v>
                </c:pt>
                <c:pt idx="1155">
                  <c:v>1977.29166666657</c:v>
                </c:pt>
                <c:pt idx="1156">
                  <c:v>1977.3749999999</c:v>
                </c:pt>
                <c:pt idx="1157">
                  <c:v>1977.45833333324</c:v>
                </c:pt>
                <c:pt idx="1158">
                  <c:v>1977.54166666657</c:v>
                </c:pt>
                <c:pt idx="1159">
                  <c:v>1977.6249999999</c:v>
                </c:pt>
                <c:pt idx="1160">
                  <c:v>1977.70833333324</c:v>
                </c:pt>
                <c:pt idx="1161">
                  <c:v>1977.79166666657</c:v>
                </c:pt>
                <c:pt idx="1162">
                  <c:v>1977.8749999999</c:v>
                </c:pt>
                <c:pt idx="1163">
                  <c:v>1977.95833333324</c:v>
                </c:pt>
                <c:pt idx="1164">
                  <c:v>1978.04166666657</c:v>
                </c:pt>
                <c:pt idx="1165">
                  <c:v>1978.1249999999</c:v>
                </c:pt>
                <c:pt idx="1166">
                  <c:v>1978.20833333324</c:v>
                </c:pt>
                <c:pt idx="1167">
                  <c:v>1978.29166666657</c:v>
                </c:pt>
                <c:pt idx="1168">
                  <c:v>1978.3749999999</c:v>
                </c:pt>
                <c:pt idx="1169">
                  <c:v>1978.45833333324</c:v>
                </c:pt>
                <c:pt idx="1170">
                  <c:v>1978.54166666657</c:v>
                </c:pt>
                <c:pt idx="1171">
                  <c:v>1978.6249999999</c:v>
                </c:pt>
                <c:pt idx="1172">
                  <c:v>1978.70833333324</c:v>
                </c:pt>
                <c:pt idx="1173">
                  <c:v>1978.79166666657</c:v>
                </c:pt>
                <c:pt idx="1174">
                  <c:v>1978.8749999999</c:v>
                </c:pt>
                <c:pt idx="1175">
                  <c:v>1978.95833333324</c:v>
                </c:pt>
                <c:pt idx="1176">
                  <c:v>1979.04166666657</c:v>
                </c:pt>
                <c:pt idx="1177">
                  <c:v>1979.1249999999</c:v>
                </c:pt>
                <c:pt idx="1178">
                  <c:v>1979.20833333324</c:v>
                </c:pt>
                <c:pt idx="1179">
                  <c:v>1979.29166666657</c:v>
                </c:pt>
                <c:pt idx="1180">
                  <c:v>1979.3749999999</c:v>
                </c:pt>
                <c:pt idx="1181">
                  <c:v>1979.45833333323</c:v>
                </c:pt>
                <c:pt idx="1182">
                  <c:v>1979.54166666657</c:v>
                </c:pt>
                <c:pt idx="1183">
                  <c:v>1979.6249999999</c:v>
                </c:pt>
                <c:pt idx="1184">
                  <c:v>1979.70833333323</c:v>
                </c:pt>
                <c:pt idx="1185">
                  <c:v>1979.79166666657</c:v>
                </c:pt>
                <c:pt idx="1186">
                  <c:v>1979.8749999999</c:v>
                </c:pt>
                <c:pt idx="1187">
                  <c:v>1979.95833333323</c:v>
                </c:pt>
                <c:pt idx="1188">
                  <c:v>1980.04166666657</c:v>
                </c:pt>
                <c:pt idx="1189">
                  <c:v>1980.1249999999</c:v>
                </c:pt>
                <c:pt idx="1190">
                  <c:v>1980.20833333323</c:v>
                </c:pt>
                <c:pt idx="1191">
                  <c:v>1980.29166666657</c:v>
                </c:pt>
                <c:pt idx="1192">
                  <c:v>1980.3749999999</c:v>
                </c:pt>
                <c:pt idx="1193">
                  <c:v>1980.45833333323</c:v>
                </c:pt>
                <c:pt idx="1194">
                  <c:v>1980.54166666657</c:v>
                </c:pt>
                <c:pt idx="1195">
                  <c:v>1980.6249999999</c:v>
                </c:pt>
                <c:pt idx="1196">
                  <c:v>1980.70833333323</c:v>
                </c:pt>
                <c:pt idx="1197">
                  <c:v>1980.79166666657</c:v>
                </c:pt>
                <c:pt idx="1198">
                  <c:v>1980.8749999999</c:v>
                </c:pt>
                <c:pt idx="1199">
                  <c:v>1980.95833333323</c:v>
                </c:pt>
                <c:pt idx="1200">
                  <c:v>1981.04166666657</c:v>
                </c:pt>
                <c:pt idx="1201">
                  <c:v>1981.1249999999</c:v>
                </c:pt>
                <c:pt idx="1202">
                  <c:v>1981.20833333323</c:v>
                </c:pt>
                <c:pt idx="1203">
                  <c:v>1981.29166666657</c:v>
                </c:pt>
                <c:pt idx="1204">
                  <c:v>1981.3749999999</c:v>
                </c:pt>
                <c:pt idx="1205">
                  <c:v>1981.45833333323</c:v>
                </c:pt>
                <c:pt idx="1206">
                  <c:v>1981.54166666657</c:v>
                </c:pt>
                <c:pt idx="1207">
                  <c:v>1981.6249999999</c:v>
                </c:pt>
                <c:pt idx="1208">
                  <c:v>1981.70833333323</c:v>
                </c:pt>
                <c:pt idx="1209">
                  <c:v>1981.79166666657</c:v>
                </c:pt>
                <c:pt idx="1210">
                  <c:v>1981.8749999999</c:v>
                </c:pt>
                <c:pt idx="1211">
                  <c:v>1981.95833333323</c:v>
                </c:pt>
                <c:pt idx="1212">
                  <c:v>1982.04166666657</c:v>
                </c:pt>
                <c:pt idx="1213">
                  <c:v>1982.1249999999</c:v>
                </c:pt>
                <c:pt idx="1214">
                  <c:v>1982.20833333323</c:v>
                </c:pt>
                <c:pt idx="1215">
                  <c:v>1982.29166666657</c:v>
                </c:pt>
                <c:pt idx="1216">
                  <c:v>1982.3749999999</c:v>
                </c:pt>
                <c:pt idx="1217">
                  <c:v>1982.45833333323</c:v>
                </c:pt>
                <c:pt idx="1218">
                  <c:v>1982.54166666657</c:v>
                </c:pt>
                <c:pt idx="1219">
                  <c:v>1982.6249999999</c:v>
                </c:pt>
                <c:pt idx="1220">
                  <c:v>1982.70833333323</c:v>
                </c:pt>
                <c:pt idx="1221">
                  <c:v>1982.79166666657</c:v>
                </c:pt>
                <c:pt idx="1222">
                  <c:v>1982.8749999999</c:v>
                </c:pt>
                <c:pt idx="1223">
                  <c:v>1982.95833333323</c:v>
                </c:pt>
                <c:pt idx="1224">
                  <c:v>1983.04166666656</c:v>
                </c:pt>
                <c:pt idx="1225">
                  <c:v>1983.1249999999</c:v>
                </c:pt>
                <c:pt idx="1226">
                  <c:v>1983.20833333323</c:v>
                </c:pt>
                <c:pt idx="1227">
                  <c:v>1983.29166666656</c:v>
                </c:pt>
                <c:pt idx="1228">
                  <c:v>1983.3749999999</c:v>
                </c:pt>
                <c:pt idx="1229">
                  <c:v>1983.45833333323</c:v>
                </c:pt>
                <c:pt idx="1230">
                  <c:v>1983.54166666656</c:v>
                </c:pt>
                <c:pt idx="1231">
                  <c:v>1983.6249999999</c:v>
                </c:pt>
                <c:pt idx="1232">
                  <c:v>1983.70833333323</c:v>
                </c:pt>
                <c:pt idx="1233">
                  <c:v>1983.79166666656</c:v>
                </c:pt>
                <c:pt idx="1234">
                  <c:v>1983.8749999999</c:v>
                </c:pt>
                <c:pt idx="1235">
                  <c:v>1983.95833333323</c:v>
                </c:pt>
                <c:pt idx="1236">
                  <c:v>1984.04166666656</c:v>
                </c:pt>
                <c:pt idx="1237">
                  <c:v>1984.1249999999</c:v>
                </c:pt>
                <c:pt idx="1238">
                  <c:v>1984.20833333323</c:v>
                </c:pt>
                <c:pt idx="1239">
                  <c:v>1984.29166666656</c:v>
                </c:pt>
                <c:pt idx="1240">
                  <c:v>1984.3749999999</c:v>
                </c:pt>
                <c:pt idx="1241">
                  <c:v>1984.45833333323</c:v>
                </c:pt>
                <c:pt idx="1242">
                  <c:v>1984.54166666656</c:v>
                </c:pt>
                <c:pt idx="1243">
                  <c:v>1984.6249999999</c:v>
                </c:pt>
                <c:pt idx="1244">
                  <c:v>1984.70833333323</c:v>
                </c:pt>
                <c:pt idx="1245">
                  <c:v>1984.79166666656</c:v>
                </c:pt>
                <c:pt idx="1246">
                  <c:v>1984.8749999999</c:v>
                </c:pt>
                <c:pt idx="1247">
                  <c:v>1984.95833333323</c:v>
                </c:pt>
                <c:pt idx="1248">
                  <c:v>1985.04166666656</c:v>
                </c:pt>
                <c:pt idx="1249">
                  <c:v>1985.1249999999</c:v>
                </c:pt>
                <c:pt idx="1250">
                  <c:v>1985.20833333323</c:v>
                </c:pt>
                <c:pt idx="1251">
                  <c:v>1985.29166666656</c:v>
                </c:pt>
                <c:pt idx="1252">
                  <c:v>1985.3749999999</c:v>
                </c:pt>
                <c:pt idx="1253">
                  <c:v>1985.45833333323</c:v>
                </c:pt>
                <c:pt idx="1254">
                  <c:v>1985.54166666656</c:v>
                </c:pt>
                <c:pt idx="1255">
                  <c:v>1985.6249999999</c:v>
                </c:pt>
                <c:pt idx="1256">
                  <c:v>1985.70833333323</c:v>
                </c:pt>
                <c:pt idx="1257">
                  <c:v>1985.79166666656</c:v>
                </c:pt>
                <c:pt idx="1258">
                  <c:v>1985.8749999999</c:v>
                </c:pt>
                <c:pt idx="1259">
                  <c:v>1985.95833333323</c:v>
                </c:pt>
                <c:pt idx="1260">
                  <c:v>1986.04166666656</c:v>
                </c:pt>
                <c:pt idx="1261">
                  <c:v>1986.1249999999</c:v>
                </c:pt>
                <c:pt idx="1262">
                  <c:v>1986.20833333323</c:v>
                </c:pt>
                <c:pt idx="1263">
                  <c:v>1986.29166666656</c:v>
                </c:pt>
                <c:pt idx="1264">
                  <c:v>1986.3749999999</c:v>
                </c:pt>
                <c:pt idx="1265">
                  <c:v>1986.45833333323</c:v>
                </c:pt>
                <c:pt idx="1266">
                  <c:v>1986.54166666656</c:v>
                </c:pt>
                <c:pt idx="1267">
                  <c:v>1986.62499999989</c:v>
                </c:pt>
                <c:pt idx="1268">
                  <c:v>1986.70833333323</c:v>
                </c:pt>
                <c:pt idx="1269">
                  <c:v>1986.79166666656</c:v>
                </c:pt>
                <c:pt idx="1270">
                  <c:v>1986.87499999989</c:v>
                </c:pt>
                <c:pt idx="1271">
                  <c:v>1986.95833333323</c:v>
                </c:pt>
                <c:pt idx="1272">
                  <c:v>1987.04166666656</c:v>
                </c:pt>
                <c:pt idx="1273">
                  <c:v>1987.12499999989</c:v>
                </c:pt>
                <c:pt idx="1274">
                  <c:v>1987.20833333323</c:v>
                </c:pt>
                <c:pt idx="1275">
                  <c:v>1987.29166666656</c:v>
                </c:pt>
                <c:pt idx="1276">
                  <c:v>1987.37499999989</c:v>
                </c:pt>
                <c:pt idx="1277">
                  <c:v>1987.45833333323</c:v>
                </c:pt>
                <c:pt idx="1278">
                  <c:v>1987.54166666656</c:v>
                </c:pt>
                <c:pt idx="1279">
                  <c:v>1987.62499999989</c:v>
                </c:pt>
                <c:pt idx="1280">
                  <c:v>1987.70833333323</c:v>
                </c:pt>
                <c:pt idx="1281">
                  <c:v>1987.79166666656</c:v>
                </c:pt>
                <c:pt idx="1282">
                  <c:v>1987.87499999989</c:v>
                </c:pt>
                <c:pt idx="1283">
                  <c:v>1987.95833333323</c:v>
                </c:pt>
                <c:pt idx="1284">
                  <c:v>1988.04166666656</c:v>
                </c:pt>
                <c:pt idx="1285">
                  <c:v>1988.12499999989</c:v>
                </c:pt>
                <c:pt idx="1286">
                  <c:v>1988.20833333323</c:v>
                </c:pt>
                <c:pt idx="1287">
                  <c:v>1988.29166666656</c:v>
                </c:pt>
                <c:pt idx="1288">
                  <c:v>1988.37499999989</c:v>
                </c:pt>
                <c:pt idx="1289">
                  <c:v>1988.45833333323</c:v>
                </c:pt>
                <c:pt idx="1290">
                  <c:v>1988.54166666656</c:v>
                </c:pt>
                <c:pt idx="1291">
                  <c:v>1988.62499999989</c:v>
                </c:pt>
                <c:pt idx="1292">
                  <c:v>1988.70833333323</c:v>
                </c:pt>
                <c:pt idx="1293">
                  <c:v>1988.79166666656</c:v>
                </c:pt>
                <c:pt idx="1294">
                  <c:v>1988.87499999989</c:v>
                </c:pt>
                <c:pt idx="1295">
                  <c:v>1988.95833333323</c:v>
                </c:pt>
                <c:pt idx="1296">
                  <c:v>1989.04166666656</c:v>
                </c:pt>
                <c:pt idx="1297">
                  <c:v>1989.12499999989</c:v>
                </c:pt>
                <c:pt idx="1298">
                  <c:v>1989.20833333323</c:v>
                </c:pt>
                <c:pt idx="1299">
                  <c:v>1989.29166666656</c:v>
                </c:pt>
                <c:pt idx="1300">
                  <c:v>1989.37499999989</c:v>
                </c:pt>
                <c:pt idx="1301">
                  <c:v>1989.45833333323</c:v>
                </c:pt>
                <c:pt idx="1302">
                  <c:v>1989.54166666656</c:v>
                </c:pt>
                <c:pt idx="1303">
                  <c:v>1989.62499999989</c:v>
                </c:pt>
                <c:pt idx="1304">
                  <c:v>1989.70833333323</c:v>
                </c:pt>
                <c:pt idx="1305">
                  <c:v>1989.79166666656</c:v>
                </c:pt>
                <c:pt idx="1306">
                  <c:v>1989.87499999989</c:v>
                </c:pt>
                <c:pt idx="1307">
                  <c:v>1989.95833333323</c:v>
                </c:pt>
                <c:pt idx="1308">
                  <c:v>1990.04166666656</c:v>
                </c:pt>
                <c:pt idx="1309">
                  <c:v>1990.12499999989</c:v>
                </c:pt>
                <c:pt idx="1310">
                  <c:v>1990.20833333323</c:v>
                </c:pt>
                <c:pt idx="1311">
                  <c:v>1990.29166666656</c:v>
                </c:pt>
                <c:pt idx="1312">
                  <c:v>1990.37499999989</c:v>
                </c:pt>
                <c:pt idx="1313">
                  <c:v>1990.45833333322</c:v>
                </c:pt>
                <c:pt idx="1314">
                  <c:v>1990.54166666656</c:v>
                </c:pt>
                <c:pt idx="1315">
                  <c:v>1990.62499999989</c:v>
                </c:pt>
                <c:pt idx="1316">
                  <c:v>1990.70833333322</c:v>
                </c:pt>
                <c:pt idx="1317">
                  <c:v>1990.79166666656</c:v>
                </c:pt>
                <c:pt idx="1318">
                  <c:v>1990.87499999989</c:v>
                </c:pt>
                <c:pt idx="1319">
                  <c:v>1990.95833333322</c:v>
                </c:pt>
                <c:pt idx="1320">
                  <c:v>1991.04166666656</c:v>
                </c:pt>
                <c:pt idx="1321">
                  <c:v>1991.12499999989</c:v>
                </c:pt>
                <c:pt idx="1322">
                  <c:v>1991.20833333322</c:v>
                </c:pt>
                <c:pt idx="1323">
                  <c:v>1991.29166666656</c:v>
                </c:pt>
                <c:pt idx="1324">
                  <c:v>1991.37499999989</c:v>
                </c:pt>
                <c:pt idx="1325">
                  <c:v>1991.45833333322</c:v>
                </c:pt>
                <c:pt idx="1326">
                  <c:v>1991.54166666656</c:v>
                </c:pt>
                <c:pt idx="1327">
                  <c:v>1991.62499999989</c:v>
                </c:pt>
                <c:pt idx="1328">
                  <c:v>1991.70833333322</c:v>
                </c:pt>
                <c:pt idx="1329">
                  <c:v>1991.79166666656</c:v>
                </c:pt>
                <c:pt idx="1330">
                  <c:v>1991.87499999989</c:v>
                </c:pt>
                <c:pt idx="1331">
                  <c:v>1991.95833333322</c:v>
                </c:pt>
                <c:pt idx="1332">
                  <c:v>1992.04166666656</c:v>
                </c:pt>
                <c:pt idx="1333">
                  <c:v>1992.12499999989</c:v>
                </c:pt>
                <c:pt idx="1334">
                  <c:v>1992.20833333322</c:v>
                </c:pt>
                <c:pt idx="1335">
                  <c:v>1992.29166666656</c:v>
                </c:pt>
                <c:pt idx="1336">
                  <c:v>1992.37499999989</c:v>
                </c:pt>
                <c:pt idx="1337">
                  <c:v>1992.45833333322</c:v>
                </c:pt>
                <c:pt idx="1338">
                  <c:v>1992.54166666656</c:v>
                </c:pt>
                <c:pt idx="1339">
                  <c:v>1992.62499999989</c:v>
                </c:pt>
                <c:pt idx="1340">
                  <c:v>1992.70833333322</c:v>
                </c:pt>
                <c:pt idx="1341">
                  <c:v>1992.79166666656</c:v>
                </c:pt>
                <c:pt idx="1342">
                  <c:v>1992.87499999989</c:v>
                </c:pt>
                <c:pt idx="1343">
                  <c:v>1992.95833333322</c:v>
                </c:pt>
                <c:pt idx="1344">
                  <c:v>1993.04166666656</c:v>
                </c:pt>
                <c:pt idx="1345">
                  <c:v>1993.12499999989</c:v>
                </c:pt>
                <c:pt idx="1346">
                  <c:v>1993.20833333322</c:v>
                </c:pt>
                <c:pt idx="1347">
                  <c:v>1993.29166666656</c:v>
                </c:pt>
                <c:pt idx="1348">
                  <c:v>1993.37499999989</c:v>
                </c:pt>
                <c:pt idx="1349">
                  <c:v>1993.45833333322</c:v>
                </c:pt>
                <c:pt idx="1350">
                  <c:v>1993.54166666656</c:v>
                </c:pt>
                <c:pt idx="1351">
                  <c:v>1993.62499999989</c:v>
                </c:pt>
                <c:pt idx="1352">
                  <c:v>1993.70833333322</c:v>
                </c:pt>
                <c:pt idx="1353">
                  <c:v>1993.79166666656</c:v>
                </c:pt>
                <c:pt idx="1354">
                  <c:v>1993.87499999989</c:v>
                </c:pt>
                <c:pt idx="1355">
                  <c:v>1993.95833333322</c:v>
                </c:pt>
                <c:pt idx="1356">
                  <c:v>1994.04166666655</c:v>
                </c:pt>
                <c:pt idx="1357">
                  <c:v>1994.12499999989</c:v>
                </c:pt>
                <c:pt idx="1358">
                  <c:v>1994.20833333322</c:v>
                </c:pt>
                <c:pt idx="1359">
                  <c:v>1994.29166666655</c:v>
                </c:pt>
                <c:pt idx="1360">
                  <c:v>1994.37499999989</c:v>
                </c:pt>
                <c:pt idx="1361">
                  <c:v>1994.45833333322</c:v>
                </c:pt>
                <c:pt idx="1362">
                  <c:v>1994.54166666655</c:v>
                </c:pt>
                <c:pt idx="1363">
                  <c:v>1994.62499999989</c:v>
                </c:pt>
                <c:pt idx="1364">
                  <c:v>1994.70833333322</c:v>
                </c:pt>
                <c:pt idx="1365">
                  <c:v>1994.79166666655</c:v>
                </c:pt>
                <c:pt idx="1366">
                  <c:v>1994.87499999989</c:v>
                </c:pt>
                <c:pt idx="1367">
                  <c:v>1994.95833333322</c:v>
                </c:pt>
                <c:pt idx="1368">
                  <c:v>1995.04166666655</c:v>
                </c:pt>
                <c:pt idx="1369">
                  <c:v>1995.12499999989</c:v>
                </c:pt>
                <c:pt idx="1370">
                  <c:v>1995.20833333322</c:v>
                </c:pt>
                <c:pt idx="1371">
                  <c:v>1995.29166666655</c:v>
                </c:pt>
                <c:pt idx="1372">
                  <c:v>1995.37499999989</c:v>
                </c:pt>
                <c:pt idx="1373">
                  <c:v>1995.45833333322</c:v>
                </c:pt>
                <c:pt idx="1374">
                  <c:v>1995.54166666655</c:v>
                </c:pt>
                <c:pt idx="1375">
                  <c:v>1995.62499999989</c:v>
                </c:pt>
                <c:pt idx="1376">
                  <c:v>1995.70833333322</c:v>
                </c:pt>
                <c:pt idx="1377">
                  <c:v>1995.79166666655</c:v>
                </c:pt>
                <c:pt idx="1378">
                  <c:v>1995.87499999989</c:v>
                </c:pt>
                <c:pt idx="1379">
                  <c:v>1995.95833333322</c:v>
                </c:pt>
                <c:pt idx="1380">
                  <c:v>1996.04166666655</c:v>
                </c:pt>
                <c:pt idx="1381">
                  <c:v>1996.12499999989</c:v>
                </c:pt>
                <c:pt idx="1382">
                  <c:v>1996.20833333322</c:v>
                </c:pt>
                <c:pt idx="1383">
                  <c:v>1996.29166666655</c:v>
                </c:pt>
                <c:pt idx="1384">
                  <c:v>1996.37499999989</c:v>
                </c:pt>
                <c:pt idx="1385">
                  <c:v>1996.45833333322</c:v>
                </c:pt>
                <c:pt idx="1386">
                  <c:v>1996.54166666655</c:v>
                </c:pt>
                <c:pt idx="1387">
                  <c:v>1996.62499999989</c:v>
                </c:pt>
                <c:pt idx="1388">
                  <c:v>1996.70833333322</c:v>
                </c:pt>
                <c:pt idx="1389">
                  <c:v>1996.79166666655</c:v>
                </c:pt>
                <c:pt idx="1390">
                  <c:v>1996.87499999989</c:v>
                </c:pt>
                <c:pt idx="1391">
                  <c:v>1996.95833333322</c:v>
                </c:pt>
                <c:pt idx="1392">
                  <c:v>1997.04166666655</c:v>
                </c:pt>
                <c:pt idx="1393">
                  <c:v>1997.12499999989</c:v>
                </c:pt>
                <c:pt idx="1394">
                  <c:v>1997.20833333322</c:v>
                </c:pt>
                <c:pt idx="1395">
                  <c:v>1997.29166666655</c:v>
                </c:pt>
                <c:pt idx="1396">
                  <c:v>1997.37499999989</c:v>
                </c:pt>
                <c:pt idx="1397">
                  <c:v>1997.45833333322</c:v>
                </c:pt>
                <c:pt idx="1398">
                  <c:v>1997.54166666655</c:v>
                </c:pt>
                <c:pt idx="1399">
                  <c:v>1997.62499999988</c:v>
                </c:pt>
                <c:pt idx="1400">
                  <c:v>1997.70833333322</c:v>
                </c:pt>
                <c:pt idx="1401">
                  <c:v>1997.79166666655</c:v>
                </c:pt>
                <c:pt idx="1402">
                  <c:v>1997.87499999988</c:v>
                </c:pt>
                <c:pt idx="1403">
                  <c:v>1997.95833333322</c:v>
                </c:pt>
                <c:pt idx="1404">
                  <c:v>1998.04166666655</c:v>
                </c:pt>
                <c:pt idx="1405">
                  <c:v>1998.12499999988</c:v>
                </c:pt>
                <c:pt idx="1406">
                  <c:v>1998.20833333322</c:v>
                </c:pt>
                <c:pt idx="1407">
                  <c:v>1998.29166666655</c:v>
                </c:pt>
                <c:pt idx="1408">
                  <c:v>1998.37499999988</c:v>
                </c:pt>
                <c:pt idx="1409">
                  <c:v>1998.45833333322</c:v>
                </c:pt>
                <c:pt idx="1410">
                  <c:v>1998.54166666655</c:v>
                </c:pt>
                <c:pt idx="1411">
                  <c:v>1998.62499999988</c:v>
                </c:pt>
                <c:pt idx="1412">
                  <c:v>1998.70833333322</c:v>
                </c:pt>
                <c:pt idx="1413">
                  <c:v>1998.79166666655</c:v>
                </c:pt>
                <c:pt idx="1414">
                  <c:v>1998.87499999988</c:v>
                </c:pt>
                <c:pt idx="1415">
                  <c:v>1998.95833333322</c:v>
                </c:pt>
                <c:pt idx="1416">
                  <c:v>1999.04166666655</c:v>
                </c:pt>
                <c:pt idx="1417">
                  <c:v>1999.12499999988</c:v>
                </c:pt>
                <c:pt idx="1418">
                  <c:v>1999.20833333322</c:v>
                </c:pt>
                <c:pt idx="1419">
                  <c:v>1999.29166666655</c:v>
                </c:pt>
                <c:pt idx="1420">
                  <c:v>1999.37499999988</c:v>
                </c:pt>
                <c:pt idx="1421">
                  <c:v>1999.45833333322</c:v>
                </c:pt>
                <c:pt idx="1422">
                  <c:v>1999.54166666655</c:v>
                </c:pt>
                <c:pt idx="1423">
                  <c:v>1999.62499999988</c:v>
                </c:pt>
                <c:pt idx="1424">
                  <c:v>1999.70833333322</c:v>
                </c:pt>
                <c:pt idx="1425">
                  <c:v>1999.79166666655</c:v>
                </c:pt>
                <c:pt idx="1426">
                  <c:v>1999.87499999988</c:v>
                </c:pt>
                <c:pt idx="1427">
                  <c:v>1999.95833333322</c:v>
                </c:pt>
                <c:pt idx="1428">
                  <c:v>2000.04166666655</c:v>
                </c:pt>
                <c:pt idx="1429">
                  <c:v>2000.12499999988</c:v>
                </c:pt>
                <c:pt idx="1430">
                  <c:v>2000.20833333322</c:v>
                </c:pt>
                <c:pt idx="1431">
                  <c:v>2000.29166666655</c:v>
                </c:pt>
                <c:pt idx="1432">
                  <c:v>2000.37499999988</c:v>
                </c:pt>
                <c:pt idx="1433">
                  <c:v>2000.45833333322</c:v>
                </c:pt>
                <c:pt idx="1434">
                  <c:v>2000.54166666655</c:v>
                </c:pt>
                <c:pt idx="1435">
                  <c:v>2000.62499999988</c:v>
                </c:pt>
                <c:pt idx="1436">
                  <c:v>2000.70833333322</c:v>
                </c:pt>
                <c:pt idx="1437">
                  <c:v>2000.79166666655</c:v>
                </c:pt>
                <c:pt idx="1438">
                  <c:v>2000.87499999988</c:v>
                </c:pt>
                <c:pt idx="1439">
                  <c:v>2000.95833333322</c:v>
                </c:pt>
                <c:pt idx="1440">
                  <c:v>2001.04166666655</c:v>
                </c:pt>
                <c:pt idx="1441">
                  <c:v>2001.12499999988</c:v>
                </c:pt>
                <c:pt idx="1442">
                  <c:v>2001.20833333322</c:v>
                </c:pt>
                <c:pt idx="1443">
                  <c:v>2001.29166666655</c:v>
                </c:pt>
                <c:pt idx="1444">
                  <c:v>2001.37499999988</c:v>
                </c:pt>
                <c:pt idx="1445">
                  <c:v>2001.45833333321</c:v>
                </c:pt>
                <c:pt idx="1446">
                  <c:v>2001.54166666655</c:v>
                </c:pt>
                <c:pt idx="1447">
                  <c:v>2001.62499999988</c:v>
                </c:pt>
                <c:pt idx="1448">
                  <c:v>2001.70833333321</c:v>
                </c:pt>
                <c:pt idx="1449">
                  <c:v>2001.79166666655</c:v>
                </c:pt>
                <c:pt idx="1450">
                  <c:v>2001.87499999988</c:v>
                </c:pt>
                <c:pt idx="1451">
                  <c:v>2001.95833333321</c:v>
                </c:pt>
                <c:pt idx="1452">
                  <c:v>2002.04166666655</c:v>
                </c:pt>
                <c:pt idx="1453">
                  <c:v>2002.12499999988</c:v>
                </c:pt>
                <c:pt idx="1454">
                  <c:v>2002.20833333321</c:v>
                </c:pt>
                <c:pt idx="1455">
                  <c:v>2002.29166666655</c:v>
                </c:pt>
                <c:pt idx="1456">
                  <c:v>2002.37499999988</c:v>
                </c:pt>
                <c:pt idx="1457">
                  <c:v>2002.45833333321</c:v>
                </c:pt>
                <c:pt idx="1458">
                  <c:v>2002.54166666655</c:v>
                </c:pt>
                <c:pt idx="1459">
                  <c:v>2002.62499999988</c:v>
                </c:pt>
                <c:pt idx="1460">
                  <c:v>2002.70833333321</c:v>
                </c:pt>
                <c:pt idx="1461">
                  <c:v>2002.79166666655</c:v>
                </c:pt>
                <c:pt idx="1462">
                  <c:v>2002.87499999988</c:v>
                </c:pt>
                <c:pt idx="1463">
                  <c:v>2002.95833333321</c:v>
                </c:pt>
                <c:pt idx="1464">
                  <c:v>2003.04166666655</c:v>
                </c:pt>
                <c:pt idx="1465">
                  <c:v>2003.12499999988</c:v>
                </c:pt>
                <c:pt idx="1466">
                  <c:v>2003.20833333321</c:v>
                </c:pt>
                <c:pt idx="1467">
                  <c:v>2003.29166666655</c:v>
                </c:pt>
                <c:pt idx="1468">
                  <c:v>2003.37499999988</c:v>
                </c:pt>
                <c:pt idx="1469">
                  <c:v>2003.45833333321</c:v>
                </c:pt>
                <c:pt idx="1470">
                  <c:v>2003.54166666655</c:v>
                </c:pt>
                <c:pt idx="1471">
                  <c:v>2003.62499999988</c:v>
                </c:pt>
                <c:pt idx="1472">
                  <c:v>2003.70833333321</c:v>
                </c:pt>
                <c:pt idx="1473">
                  <c:v>2003.79166666655</c:v>
                </c:pt>
                <c:pt idx="1474">
                  <c:v>2003.87499999988</c:v>
                </c:pt>
                <c:pt idx="1475">
                  <c:v>2003.95833333321</c:v>
                </c:pt>
                <c:pt idx="1476">
                  <c:v>2004.04166666655</c:v>
                </c:pt>
                <c:pt idx="1477">
                  <c:v>2004.12499999988</c:v>
                </c:pt>
                <c:pt idx="1478">
                  <c:v>2004.20833333321</c:v>
                </c:pt>
                <c:pt idx="1479">
                  <c:v>2004.29166666655</c:v>
                </c:pt>
                <c:pt idx="1480">
                  <c:v>2004.37499999988</c:v>
                </c:pt>
                <c:pt idx="1481">
                  <c:v>2004.45833333321</c:v>
                </c:pt>
                <c:pt idx="1482">
                  <c:v>2004.54166666655</c:v>
                </c:pt>
                <c:pt idx="1483">
                  <c:v>2004.62499999988</c:v>
                </c:pt>
                <c:pt idx="1484">
                  <c:v>2004.70833333321</c:v>
                </c:pt>
                <c:pt idx="1485">
                  <c:v>2004.79166666655</c:v>
                </c:pt>
                <c:pt idx="1486">
                  <c:v>2004.87499999988</c:v>
                </c:pt>
                <c:pt idx="1487">
                  <c:v>2004.95833333321</c:v>
                </c:pt>
                <c:pt idx="1488">
                  <c:v>2005.04166666654</c:v>
                </c:pt>
                <c:pt idx="1489">
                  <c:v>2005.12499999988</c:v>
                </c:pt>
                <c:pt idx="1490">
                  <c:v>2005.20833333321</c:v>
                </c:pt>
                <c:pt idx="1491">
                  <c:v>2005.29166666654</c:v>
                </c:pt>
                <c:pt idx="1492">
                  <c:v>2005.37499999988</c:v>
                </c:pt>
                <c:pt idx="1493">
                  <c:v>2005.45833333321</c:v>
                </c:pt>
                <c:pt idx="1494">
                  <c:v>2005.54166666654</c:v>
                </c:pt>
                <c:pt idx="1495">
                  <c:v>2005.62499999988</c:v>
                </c:pt>
                <c:pt idx="1496">
                  <c:v>2005.70833333321</c:v>
                </c:pt>
                <c:pt idx="1497">
                  <c:v>2005.79166666654</c:v>
                </c:pt>
                <c:pt idx="1498">
                  <c:v>2005.87499999988</c:v>
                </c:pt>
                <c:pt idx="1499">
                  <c:v>2005.95833333321</c:v>
                </c:pt>
                <c:pt idx="1500">
                  <c:v>2006.04166666654</c:v>
                </c:pt>
                <c:pt idx="1501">
                  <c:v>2006.12499999988</c:v>
                </c:pt>
                <c:pt idx="1502">
                  <c:v>2006.20833333321</c:v>
                </c:pt>
                <c:pt idx="1503">
                  <c:v>2006.29166666654</c:v>
                </c:pt>
                <c:pt idx="1504">
                  <c:v>2006.37499999988</c:v>
                </c:pt>
                <c:pt idx="1505">
                  <c:v>2006.45833333321</c:v>
                </c:pt>
                <c:pt idx="1506">
                  <c:v>2006.54166666654</c:v>
                </c:pt>
                <c:pt idx="1507">
                  <c:v>2006.62499999988</c:v>
                </c:pt>
                <c:pt idx="1508">
                  <c:v>2006.70833333321</c:v>
                </c:pt>
                <c:pt idx="1509">
                  <c:v>2006.79166666654</c:v>
                </c:pt>
                <c:pt idx="1510">
                  <c:v>2006.87499999988</c:v>
                </c:pt>
                <c:pt idx="1511">
                  <c:v>2006.95833333321</c:v>
                </c:pt>
                <c:pt idx="1512">
                  <c:v>2007.04166666654</c:v>
                </c:pt>
                <c:pt idx="1513">
                  <c:v>2007.12499999988</c:v>
                </c:pt>
                <c:pt idx="1514">
                  <c:v>2007.20833333321</c:v>
                </c:pt>
                <c:pt idx="1515">
                  <c:v>2007.29166666654</c:v>
                </c:pt>
                <c:pt idx="1516">
                  <c:v>2007.37499999988</c:v>
                </c:pt>
                <c:pt idx="1517">
                  <c:v>2007.45833333321</c:v>
                </c:pt>
                <c:pt idx="1518">
                  <c:v>2007.54166666654</c:v>
                </c:pt>
                <c:pt idx="1519">
                  <c:v>2007.62499999988</c:v>
                </c:pt>
                <c:pt idx="1520">
                  <c:v>2007.70833333321</c:v>
                </c:pt>
                <c:pt idx="1521">
                  <c:v>2007.79166666654</c:v>
                </c:pt>
                <c:pt idx="1522">
                  <c:v>2007.87499999988</c:v>
                </c:pt>
                <c:pt idx="1523">
                  <c:v>2007.95833333321</c:v>
                </c:pt>
                <c:pt idx="1524">
                  <c:v>2008.04166666654</c:v>
                </c:pt>
                <c:pt idx="1525">
                  <c:v>2008.12499999988</c:v>
                </c:pt>
                <c:pt idx="1526">
                  <c:v>2008.20833333321</c:v>
                </c:pt>
                <c:pt idx="1527">
                  <c:v>2008.29166666654</c:v>
                </c:pt>
                <c:pt idx="1528">
                  <c:v>2008.37499999988</c:v>
                </c:pt>
                <c:pt idx="1529">
                  <c:v>2008.45833333321</c:v>
                </c:pt>
                <c:pt idx="1530">
                  <c:v>2008.54166666654</c:v>
                </c:pt>
                <c:pt idx="1531">
                  <c:v>2008.62499999987</c:v>
                </c:pt>
                <c:pt idx="1532">
                  <c:v>2008.70833333321</c:v>
                </c:pt>
                <c:pt idx="1533">
                  <c:v>2008.79166666654</c:v>
                </c:pt>
                <c:pt idx="1534">
                  <c:v>2008.87499999987</c:v>
                </c:pt>
                <c:pt idx="1535">
                  <c:v>2008.95833333321</c:v>
                </c:pt>
                <c:pt idx="1536">
                  <c:v>2009.04166666654</c:v>
                </c:pt>
                <c:pt idx="1537">
                  <c:v>2009.12499999987</c:v>
                </c:pt>
                <c:pt idx="1538">
                  <c:v>2009.20833333321</c:v>
                </c:pt>
                <c:pt idx="1539">
                  <c:v>2009.29166666654</c:v>
                </c:pt>
                <c:pt idx="1540">
                  <c:v>2009.37499999987</c:v>
                </c:pt>
                <c:pt idx="1541">
                  <c:v>2009.45833333321</c:v>
                </c:pt>
                <c:pt idx="1542">
                  <c:v>2009.54166666654</c:v>
                </c:pt>
                <c:pt idx="1543">
                  <c:v>2009.62499999987</c:v>
                </c:pt>
                <c:pt idx="1544">
                  <c:v>2009.70833333321</c:v>
                </c:pt>
                <c:pt idx="1545">
                  <c:v>2009.79166666654</c:v>
                </c:pt>
                <c:pt idx="1546">
                  <c:v>2009.87499999987</c:v>
                </c:pt>
                <c:pt idx="1547">
                  <c:v>2009.95833333321</c:v>
                </c:pt>
                <c:pt idx="1548">
                  <c:v>2010.04166666654</c:v>
                </c:pt>
                <c:pt idx="1549">
                  <c:v>2010.12499999987</c:v>
                </c:pt>
                <c:pt idx="1550">
                  <c:v>2010.20833333321</c:v>
                </c:pt>
                <c:pt idx="1551">
                  <c:v>2010.29166666654</c:v>
                </c:pt>
                <c:pt idx="1552">
                  <c:v>2010.37499999987</c:v>
                </c:pt>
                <c:pt idx="1553">
                  <c:v>2010.45833333321</c:v>
                </c:pt>
                <c:pt idx="1554">
                  <c:v>2010.54166666654</c:v>
                </c:pt>
                <c:pt idx="1555">
                  <c:v>2010.62499999987</c:v>
                </c:pt>
                <c:pt idx="1556">
                  <c:v>2010.70833333321</c:v>
                </c:pt>
                <c:pt idx="1557">
                  <c:v>2010.79166666654</c:v>
                </c:pt>
                <c:pt idx="1558">
                  <c:v>2010.87499999987</c:v>
                </c:pt>
                <c:pt idx="1559">
                  <c:v>2010.95833333321</c:v>
                </c:pt>
                <c:pt idx="1560">
                  <c:v>2011.04166666654</c:v>
                </c:pt>
                <c:pt idx="1561">
                  <c:v>2011.12499999987</c:v>
                </c:pt>
                <c:pt idx="1562">
                  <c:v>2011.20833333321</c:v>
                </c:pt>
                <c:pt idx="1563">
                  <c:v>2011.29166666654</c:v>
                </c:pt>
                <c:pt idx="1564">
                  <c:v>2011.37499999987</c:v>
                </c:pt>
                <c:pt idx="1565">
                  <c:v>2011.45833333321</c:v>
                </c:pt>
                <c:pt idx="1566">
                  <c:v>2011.54166666654</c:v>
                </c:pt>
                <c:pt idx="1567">
                  <c:v>2011.62499999987</c:v>
                </c:pt>
                <c:pt idx="1568">
                  <c:v>2011.70833333321</c:v>
                </c:pt>
                <c:pt idx="1569">
                  <c:v>2011.79166666654</c:v>
                </c:pt>
                <c:pt idx="1570">
                  <c:v>2011.87499999987</c:v>
                </c:pt>
                <c:pt idx="1571">
                  <c:v>2011.95833333321</c:v>
                </c:pt>
                <c:pt idx="1572">
                  <c:v>2012.04166666654</c:v>
                </c:pt>
                <c:pt idx="1573">
                  <c:v>2012.12499999987</c:v>
                </c:pt>
                <c:pt idx="1574">
                  <c:v>2012.20833333321</c:v>
                </c:pt>
                <c:pt idx="1575">
                  <c:v>2012.29166666654</c:v>
                </c:pt>
                <c:pt idx="1576">
                  <c:v>2012.37499999987</c:v>
                </c:pt>
                <c:pt idx="1577">
                  <c:v>2012.4583333332</c:v>
                </c:pt>
                <c:pt idx="1578">
                  <c:v>2012.54166666654</c:v>
                </c:pt>
                <c:pt idx="1579">
                  <c:v>2012.62499999987</c:v>
                </c:pt>
                <c:pt idx="1580">
                  <c:v>2012.7083333332</c:v>
                </c:pt>
                <c:pt idx="1581">
                  <c:v>2012.79166666654</c:v>
                </c:pt>
                <c:pt idx="1582">
                  <c:v>2012.87499999987</c:v>
                </c:pt>
                <c:pt idx="1583">
                  <c:v>2012.9583333332</c:v>
                </c:pt>
                <c:pt idx="1584">
                  <c:v>2013.04166666654</c:v>
                </c:pt>
                <c:pt idx="1585">
                  <c:v>2013.12499999987</c:v>
                </c:pt>
                <c:pt idx="1586">
                  <c:v>2013.2083333332</c:v>
                </c:pt>
                <c:pt idx="1587">
                  <c:v>2013.29166666654</c:v>
                </c:pt>
                <c:pt idx="1588">
                  <c:v>2013.37499999987</c:v>
                </c:pt>
                <c:pt idx="1589">
                  <c:v>2013.4583333332</c:v>
                </c:pt>
                <c:pt idx="1590">
                  <c:v>2013.54166666654</c:v>
                </c:pt>
                <c:pt idx="1591">
                  <c:v>2013.62499999987</c:v>
                </c:pt>
                <c:pt idx="1592">
                  <c:v>2013.7083333332</c:v>
                </c:pt>
                <c:pt idx="1593">
                  <c:v>2013.79166666654</c:v>
                </c:pt>
                <c:pt idx="1594">
                  <c:v>2013.87499999987</c:v>
                </c:pt>
                <c:pt idx="1595">
                  <c:v>2013.9583333332</c:v>
                </c:pt>
                <c:pt idx="1596">
                  <c:v>2014.04166666654</c:v>
                </c:pt>
                <c:pt idx="1597">
                  <c:v>2014.12499999987</c:v>
                </c:pt>
                <c:pt idx="1598">
                  <c:v>2014.2083333332</c:v>
                </c:pt>
                <c:pt idx="1599">
                  <c:v>2014.29166666654</c:v>
                </c:pt>
                <c:pt idx="1600">
                  <c:v>2014.37499999987</c:v>
                </c:pt>
                <c:pt idx="1601">
                  <c:v>2014.4583333332</c:v>
                </c:pt>
                <c:pt idx="1602">
                  <c:v>2014.54166666654</c:v>
                </c:pt>
                <c:pt idx="1603">
                  <c:v>2014.62499999987</c:v>
                </c:pt>
                <c:pt idx="1604">
                  <c:v>2014.7083333332</c:v>
                </c:pt>
                <c:pt idx="1605">
                  <c:v>2014.79166666654</c:v>
                </c:pt>
                <c:pt idx="1606">
                  <c:v>2014.87499999987</c:v>
                </c:pt>
                <c:pt idx="1607">
                  <c:v>2014.9583333332</c:v>
                </c:pt>
                <c:pt idx="1608">
                  <c:v>2015.04166666654</c:v>
                </c:pt>
                <c:pt idx="1609">
                  <c:v>2015.12499999987</c:v>
                </c:pt>
                <c:pt idx="1610">
                  <c:v>2015.2083333332</c:v>
                </c:pt>
                <c:pt idx="1611">
                  <c:v>2015.29166666654</c:v>
                </c:pt>
                <c:pt idx="1612">
                  <c:v>2015.37499999987</c:v>
                </c:pt>
                <c:pt idx="1613">
                  <c:v>2015.4583333332</c:v>
                </c:pt>
                <c:pt idx="1614">
                  <c:v>2015.54166666654</c:v>
                </c:pt>
                <c:pt idx="1615">
                  <c:v>2015.62499999987</c:v>
                </c:pt>
                <c:pt idx="1616">
                  <c:v>2015.7083333332</c:v>
                </c:pt>
                <c:pt idx="1617">
                  <c:v>2015.79166666654</c:v>
                </c:pt>
                <c:pt idx="1618">
                  <c:v>2015.87499999987</c:v>
                </c:pt>
                <c:pt idx="1619">
                  <c:v>2015.9583333332</c:v>
                </c:pt>
                <c:pt idx="1620">
                  <c:v>2016.04166666653</c:v>
                </c:pt>
                <c:pt idx="1621">
                  <c:v>2016.12499999987</c:v>
                </c:pt>
                <c:pt idx="1622">
                  <c:v>2016.2083333332</c:v>
                </c:pt>
                <c:pt idx="1623">
                  <c:v>2016.29166666653</c:v>
                </c:pt>
                <c:pt idx="1624">
                  <c:v>2016.37499999987</c:v>
                </c:pt>
                <c:pt idx="1625">
                  <c:v>2016.4583333332</c:v>
                </c:pt>
                <c:pt idx="1626">
                  <c:v>2016.54166666653</c:v>
                </c:pt>
                <c:pt idx="1627">
                  <c:v>2016.62499999987</c:v>
                </c:pt>
                <c:pt idx="1628">
                  <c:v>2016.7083333332</c:v>
                </c:pt>
                <c:pt idx="1629">
                  <c:v>2016.79166666653</c:v>
                </c:pt>
                <c:pt idx="1630">
                  <c:v>2016.87499999987</c:v>
                </c:pt>
                <c:pt idx="1631">
                  <c:v>2016.9583333332</c:v>
                </c:pt>
                <c:pt idx="1632">
                  <c:v>2017.04166666653</c:v>
                </c:pt>
                <c:pt idx="1633">
                  <c:v>2017.12499999987</c:v>
                </c:pt>
                <c:pt idx="1634">
                  <c:v>2017.2083333332</c:v>
                </c:pt>
                <c:pt idx="1635">
                  <c:v>2017.29166666653</c:v>
                </c:pt>
                <c:pt idx="1636">
                  <c:v>2017.37499999987</c:v>
                </c:pt>
                <c:pt idx="1637">
                  <c:v>2017.4583333332</c:v>
                </c:pt>
                <c:pt idx="1638">
                  <c:v>2017.54166666653</c:v>
                </c:pt>
                <c:pt idx="1639">
                  <c:v>2017.62499999987</c:v>
                </c:pt>
                <c:pt idx="1640">
                  <c:v>2017.7083333332</c:v>
                </c:pt>
                <c:pt idx="1641">
                  <c:v>2017.79166666653</c:v>
                </c:pt>
                <c:pt idx="1642">
                  <c:v>2017.87499999987</c:v>
                </c:pt>
                <c:pt idx="1643">
                  <c:v>2017.9583333332</c:v>
                </c:pt>
                <c:pt idx="1644">
                  <c:v>2018.04166666653</c:v>
                </c:pt>
                <c:pt idx="1645">
                  <c:v>2018.12499999987</c:v>
                </c:pt>
                <c:pt idx="1646">
                  <c:v>2018.2083333332</c:v>
                </c:pt>
                <c:pt idx="1647">
                  <c:v>2018.29166666653</c:v>
                </c:pt>
                <c:pt idx="1648">
                  <c:v>2018.37499999987</c:v>
                </c:pt>
                <c:pt idx="1649">
                  <c:v>2018.4583333332</c:v>
                </c:pt>
                <c:pt idx="1650">
                  <c:v>2018.54166666653</c:v>
                </c:pt>
                <c:pt idx="1651">
                  <c:v>2018.62499999987</c:v>
                </c:pt>
                <c:pt idx="1652">
                  <c:v>2018.7083333332</c:v>
                </c:pt>
                <c:pt idx="1653">
                  <c:v>2018.79166666653</c:v>
                </c:pt>
                <c:pt idx="1654">
                  <c:v>2018.87499999987</c:v>
                </c:pt>
                <c:pt idx="1655">
                  <c:v>2018.9583333332</c:v>
                </c:pt>
                <c:pt idx="1656">
                  <c:v>2019.04166666653</c:v>
                </c:pt>
                <c:pt idx="1657">
                  <c:v>2019.12499999987</c:v>
                </c:pt>
                <c:pt idx="1658">
                  <c:v>2019.2083333332</c:v>
                </c:pt>
                <c:pt idx="1659">
                  <c:v>2019.29166666653</c:v>
                </c:pt>
                <c:pt idx="1660">
                  <c:v>2019.37499999987</c:v>
                </c:pt>
                <c:pt idx="1661">
                  <c:v>2019.4583333332</c:v>
                </c:pt>
                <c:pt idx="1662">
                  <c:v>2019.54166666653</c:v>
                </c:pt>
                <c:pt idx="1663">
                  <c:v>2019.62499999986</c:v>
                </c:pt>
                <c:pt idx="1664">
                  <c:v>2019.7083333332</c:v>
                </c:pt>
                <c:pt idx="1665">
                  <c:v>2019.79166666653</c:v>
                </c:pt>
                <c:pt idx="1666">
                  <c:v>2019.87499999986</c:v>
                </c:pt>
                <c:pt idx="1667">
                  <c:v>2019.9583333332</c:v>
                </c:pt>
                <c:pt idx="1668">
                  <c:v>2020.04166666653</c:v>
                </c:pt>
                <c:pt idx="1669">
                  <c:v>2020.12499999986</c:v>
                </c:pt>
                <c:pt idx="1670">
                  <c:v>2020.2083333332</c:v>
                </c:pt>
                <c:pt idx="1671">
                  <c:v>2020.29166666653</c:v>
                </c:pt>
                <c:pt idx="1672">
                  <c:v>2020.37499999986</c:v>
                </c:pt>
                <c:pt idx="1673">
                  <c:v>2020.4583333332</c:v>
                </c:pt>
                <c:pt idx="1674">
                  <c:v>2020.54166666653</c:v>
                </c:pt>
                <c:pt idx="1675">
                  <c:v>2020.62499999986</c:v>
                </c:pt>
                <c:pt idx="1676">
                  <c:v>2020.7083333332</c:v>
                </c:pt>
                <c:pt idx="1677">
                  <c:v>2020.79166666653</c:v>
                </c:pt>
                <c:pt idx="1678">
                  <c:v>2020.87499999986</c:v>
                </c:pt>
                <c:pt idx="1679">
                  <c:v>2020.9583333332</c:v>
                </c:pt>
                <c:pt idx="1680">
                  <c:v>2021.04166666653</c:v>
                </c:pt>
                <c:pt idx="1681">
                  <c:v>2021.12499999986</c:v>
                </c:pt>
                <c:pt idx="1682">
                  <c:v>2021.2083333332</c:v>
                </c:pt>
                <c:pt idx="1683">
                  <c:v>2021.29166666653</c:v>
                </c:pt>
                <c:pt idx="1684">
                  <c:v>2021.37499999986</c:v>
                </c:pt>
                <c:pt idx="1685">
                  <c:v>2021.4583333332</c:v>
                </c:pt>
                <c:pt idx="1686">
                  <c:v>2021.54166666653</c:v>
                </c:pt>
                <c:pt idx="1687">
                  <c:v>2021.62499999986</c:v>
                </c:pt>
                <c:pt idx="1688">
                  <c:v>2021.7083333332</c:v>
                </c:pt>
                <c:pt idx="1689">
                  <c:v>2021.79166666653</c:v>
                </c:pt>
                <c:pt idx="1690">
                  <c:v>2021.87499999986</c:v>
                </c:pt>
                <c:pt idx="1691">
                  <c:v>2021.9583333332</c:v>
                </c:pt>
                <c:pt idx="1692">
                  <c:v>2022.04166666653</c:v>
                </c:pt>
                <c:pt idx="1693">
                  <c:v>2022.12499999986</c:v>
                </c:pt>
                <c:pt idx="1694">
                  <c:v>2022.2083333332</c:v>
                </c:pt>
                <c:pt idx="1695">
                  <c:v>2022.29166666653</c:v>
                </c:pt>
                <c:pt idx="1696">
                  <c:v>2022.37499999986</c:v>
                </c:pt>
                <c:pt idx="1697">
                  <c:v>2022.4583333332</c:v>
                </c:pt>
                <c:pt idx="1698">
                  <c:v>2022.54166666653</c:v>
                </c:pt>
                <c:pt idx="1699">
                  <c:v>2022.62499999986</c:v>
                </c:pt>
                <c:pt idx="1700">
                  <c:v>2022.7083333332</c:v>
                </c:pt>
                <c:pt idx="1701">
                  <c:v>2022.79166666653</c:v>
                </c:pt>
                <c:pt idx="1702">
                  <c:v>2022.87499999986</c:v>
                </c:pt>
                <c:pt idx="1703">
                  <c:v>2022.9583333332</c:v>
                </c:pt>
                <c:pt idx="1704">
                  <c:v>2023.04166666653</c:v>
                </c:pt>
                <c:pt idx="1705">
                  <c:v>2023.12499999986</c:v>
                </c:pt>
                <c:pt idx="1706">
                  <c:v>2023.2083333332</c:v>
                </c:pt>
                <c:pt idx="1707">
                  <c:v>2023.29166666653</c:v>
                </c:pt>
                <c:pt idx="1708">
                  <c:v>2023.37499999986</c:v>
                </c:pt>
                <c:pt idx="1709">
                  <c:v>2023.45833333319</c:v>
                </c:pt>
                <c:pt idx="1710">
                  <c:v>2023.54166666653</c:v>
                </c:pt>
                <c:pt idx="1711">
                  <c:v>2023.62499999986</c:v>
                </c:pt>
                <c:pt idx="1712">
                  <c:v>2023.70833333319</c:v>
                </c:pt>
                <c:pt idx="1713">
                  <c:v>2023.79166666653</c:v>
                </c:pt>
                <c:pt idx="1714">
                  <c:v>2023.87499999986</c:v>
                </c:pt>
                <c:pt idx="1715">
                  <c:v>2023.95833333319</c:v>
                </c:pt>
                <c:pt idx="1716">
                  <c:v>2024.04166666653</c:v>
                </c:pt>
                <c:pt idx="1717">
                  <c:v>2024.12499999986</c:v>
                </c:pt>
                <c:pt idx="1718">
                  <c:v>2024.20833333319</c:v>
                </c:pt>
                <c:pt idx="1719">
                  <c:v>2024.29166666653</c:v>
                </c:pt>
                <c:pt idx="1720">
                  <c:v>2024.37499999986</c:v>
                </c:pt>
                <c:pt idx="1721">
                  <c:v>2024.45833333319</c:v>
                </c:pt>
                <c:pt idx="1722">
                  <c:v>2024.54166666653</c:v>
                </c:pt>
                <c:pt idx="1723">
                  <c:v>2024.62499999986</c:v>
                </c:pt>
                <c:pt idx="1724">
                  <c:v>2024.70833333319</c:v>
                </c:pt>
                <c:pt idx="1725">
                  <c:v>2024.79166666653</c:v>
                </c:pt>
                <c:pt idx="1726">
                  <c:v>2024.87499999986</c:v>
                </c:pt>
                <c:pt idx="1727">
                  <c:v>2024.95833333319</c:v>
                </c:pt>
                <c:pt idx="1728">
                  <c:v>2025.04166666653</c:v>
                </c:pt>
                <c:pt idx="1729">
                  <c:v>2025.12499999986</c:v>
                </c:pt>
              </c:numCache>
            </c:numRef>
          </c:xVal>
          <c:yVal>
            <c:numRef>
              <c:f>Data!$G$129:$G$1861</c:f>
              <c:numCache>
                <c:formatCode>0.00</c:formatCode>
                <c:ptCount val="1733"/>
                <c:pt idx="0">
                  <c:v>3.7</c:v>
                </c:pt>
                <c:pt idx="1">
                  <c:v>3.69333333333333</c:v>
                </c:pt>
                <c:pt idx="2">
                  <c:v>3.68666666666667</c:v>
                </c:pt>
                <c:pt idx="3">
                  <c:v>3.68</c:v>
                </c:pt>
                <c:pt idx="4">
                  <c:v>3.67333333333333</c:v>
                </c:pt>
                <c:pt idx="5">
                  <c:v>3.66666666666667</c:v>
                </c:pt>
                <c:pt idx="6">
                  <c:v>3.66</c:v>
                </c:pt>
                <c:pt idx="7">
                  <c:v>3.65333333333333</c:v>
                </c:pt>
                <c:pt idx="8">
                  <c:v>3.64666666666667</c:v>
                </c:pt>
                <c:pt idx="9">
                  <c:v>3.64</c:v>
                </c:pt>
                <c:pt idx="10">
                  <c:v>3.63333333333333</c:v>
                </c:pt>
                <c:pt idx="11">
                  <c:v>3.62666666666667</c:v>
                </c:pt>
                <c:pt idx="12">
                  <c:v>3.62</c:v>
                </c:pt>
                <c:pt idx="13">
                  <c:v>3.62083333333333</c:v>
                </c:pt>
                <c:pt idx="14">
                  <c:v>3.62166666666667</c:v>
                </c:pt>
                <c:pt idx="15">
                  <c:v>3.6225</c:v>
                </c:pt>
                <c:pt idx="16">
                  <c:v>3.62333333333333</c:v>
                </c:pt>
                <c:pt idx="17">
                  <c:v>3.62416666666667</c:v>
                </c:pt>
                <c:pt idx="18">
                  <c:v>3.625</c:v>
                </c:pt>
                <c:pt idx="19">
                  <c:v>3.62583333333333</c:v>
                </c:pt>
                <c:pt idx="20">
                  <c:v>3.62666666666667</c:v>
                </c:pt>
                <c:pt idx="21">
                  <c:v>3.6275</c:v>
                </c:pt>
                <c:pt idx="22">
                  <c:v>3.62833333333333</c:v>
                </c:pt>
                <c:pt idx="23">
                  <c:v>3.62916666666667</c:v>
                </c:pt>
                <c:pt idx="24">
                  <c:v>3.63</c:v>
                </c:pt>
                <c:pt idx="25">
                  <c:v>3.62916666666667</c:v>
                </c:pt>
                <c:pt idx="26">
                  <c:v>3.62833333333333</c:v>
                </c:pt>
                <c:pt idx="27">
                  <c:v>3.6275</c:v>
                </c:pt>
                <c:pt idx="28">
                  <c:v>3.62666666666667</c:v>
                </c:pt>
                <c:pt idx="29">
                  <c:v>3.62583333333333</c:v>
                </c:pt>
                <c:pt idx="30">
                  <c:v>3.625</c:v>
                </c:pt>
                <c:pt idx="31">
                  <c:v>3.62416666666667</c:v>
                </c:pt>
                <c:pt idx="32">
                  <c:v>3.62333333333333</c:v>
                </c:pt>
                <c:pt idx="33">
                  <c:v>3.6225</c:v>
                </c:pt>
                <c:pt idx="34">
                  <c:v>3.62166666666667</c:v>
                </c:pt>
                <c:pt idx="35">
                  <c:v>3.62083333333333</c:v>
                </c:pt>
                <c:pt idx="36">
                  <c:v>3.62</c:v>
                </c:pt>
                <c:pt idx="37">
                  <c:v>3.61166666666667</c:v>
                </c:pt>
                <c:pt idx="38">
                  <c:v>3.60333333333333</c:v>
                </c:pt>
                <c:pt idx="39">
                  <c:v>3.595</c:v>
                </c:pt>
                <c:pt idx="40">
                  <c:v>3.58666666666667</c:v>
                </c:pt>
                <c:pt idx="41">
                  <c:v>3.57833333333333</c:v>
                </c:pt>
                <c:pt idx="42">
                  <c:v>3.57</c:v>
                </c:pt>
                <c:pt idx="43">
                  <c:v>3.56166666666667</c:v>
                </c:pt>
                <c:pt idx="44">
                  <c:v>3.55333333333333</c:v>
                </c:pt>
                <c:pt idx="45">
                  <c:v>3.545</c:v>
                </c:pt>
                <c:pt idx="46">
                  <c:v>3.53666666666667</c:v>
                </c:pt>
                <c:pt idx="47">
                  <c:v>3.52833333333333</c:v>
                </c:pt>
                <c:pt idx="48">
                  <c:v>3.52</c:v>
                </c:pt>
                <c:pt idx="49">
                  <c:v>3.5075</c:v>
                </c:pt>
                <c:pt idx="50">
                  <c:v>3.495</c:v>
                </c:pt>
                <c:pt idx="51">
                  <c:v>3.4825</c:v>
                </c:pt>
                <c:pt idx="52">
                  <c:v>3.47</c:v>
                </c:pt>
                <c:pt idx="53">
                  <c:v>3.4575</c:v>
                </c:pt>
                <c:pt idx="54">
                  <c:v>3.445</c:v>
                </c:pt>
                <c:pt idx="55">
                  <c:v>3.4325</c:v>
                </c:pt>
                <c:pt idx="56">
                  <c:v>3.42</c:v>
                </c:pt>
                <c:pt idx="57">
                  <c:v>3.4075</c:v>
                </c:pt>
                <c:pt idx="58">
                  <c:v>3.395</c:v>
                </c:pt>
                <c:pt idx="59">
                  <c:v>3.3825</c:v>
                </c:pt>
                <c:pt idx="60">
                  <c:v>3.37</c:v>
                </c:pt>
                <c:pt idx="61">
                  <c:v>3.3825</c:v>
                </c:pt>
                <c:pt idx="62">
                  <c:v>3.395</c:v>
                </c:pt>
                <c:pt idx="63">
                  <c:v>3.4075</c:v>
                </c:pt>
                <c:pt idx="64">
                  <c:v>3.42</c:v>
                </c:pt>
                <c:pt idx="65">
                  <c:v>3.4325</c:v>
                </c:pt>
                <c:pt idx="66">
                  <c:v>3.445</c:v>
                </c:pt>
                <c:pt idx="67">
                  <c:v>3.4575</c:v>
                </c:pt>
                <c:pt idx="68">
                  <c:v>3.47</c:v>
                </c:pt>
                <c:pt idx="69">
                  <c:v>3.4825</c:v>
                </c:pt>
                <c:pt idx="70">
                  <c:v>3.495</c:v>
                </c:pt>
                <c:pt idx="71">
                  <c:v>3.5075</c:v>
                </c:pt>
                <c:pt idx="72">
                  <c:v>3.52</c:v>
                </c:pt>
                <c:pt idx="73">
                  <c:v>3.5325</c:v>
                </c:pt>
                <c:pt idx="74">
                  <c:v>3.545</c:v>
                </c:pt>
                <c:pt idx="75">
                  <c:v>3.5575</c:v>
                </c:pt>
                <c:pt idx="76">
                  <c:v>3.57</c:v>
                </c:pt>
                <c:pt idx="77">
                  <c:v>3.5825</c:v>
                </c:pt>
                <c:pt idx="78">
                  <c:v>3.595</c:v>
                </c:pt>
                <c:pt idx="79">
                  <c:v>3.6075</c:v>
                </c:pt>
                <c:pt idx="80">
                  <c:v>3.62</c:v>
                </c:pt>
                <c:pt idx="81">
                  <c:v>3.6325</c:v>
                </c:pt>
                <c:pt idx="82">
                  <c:v>3.645</c:v>
                </c:pt>
                <c:pt idx="83">
                  <c:v>3.6575</c:v>
                </c:pt>
                <c:pt idx="84">
                  <c:v>3.67</c:v>
                </c:pt>
                <c:pt idx="85">
                  <c:v>3.65166666666667</c:v>
                </c:pt>
                <c:pt idx="86">
                  <c:v>3.63333333333333</c:v>
                </c:pt>
                <c:pt idx="87">
                  <c:v>3.615</c:v>
                </c:pt>
                <c:pt idx="88">
                  <c:v>3.59666666666667</c:v>
                </c:pt>
                <c:pt idx="89">
                  <c:v>3.57833333333333</c:v>
                </c:pt>
                <c:pt idx="90">
                  <c:v>3.56</c:v>
                </c:pt>
                <c:pt idx="91">
                  <c:v>3.54166666666667</c:v>
                </c:pt>
                <c:pt idx="92">
                  <c:v>3.52333333333333</c:v>
                </c:pt>
                <c:pt idx="93">
                  <c:v>3.505</c:v>
                </c:pt>
                <c:pt idx="94">
                  <c:v>3.48666666666667</c:v>
                </c:pt>
                <c:pt idx="95">
                  <c:v>3.46833333333333</c:v>
                </c:pt>
                <c:pt idx="96">
                  <c:v>3.45</c:v>
                </c:pt>
                <c:pt idx="97">
                  <c:v>3.4475</c:v>
                </c:pt>
                <c:pt idx="98">
                  <c:v>3.445</c:v>
                </c:pt>
                <c:pt idx="99">
                  <c:v>3.4425</c:v>
                </c:pt>
                <c:pt idx="100">
                  <c:v>3.44</c:v>
                </c:pt>
                <c:pt idx="101">
                  <c:v>3.4375</c:v>
                </c:pt>
                <c:pt idx="102">
                  <c:v>3.435</c:v>
                </c:pt>
                <c:pt idx="103">
                  <c:v>3.4325</c:v>
                </c:pt>
                <c:pt idx="104">
                  <c:v>3.43</c:v>
                </c:pt>
                <c:pt idx="105">
                  <c:v>3.4275</c:v>
                </c:pt>
                <c:pt idx="106">
                  <c:v>3.425</c:v>
                </c:pt>
                <c:pt idx="107">
                  <c:v>3.4225</c:v>
                </c:pt>
                <c:pt idx="108">
                  <c:v>3.42</c:v>
                </c:pt>
                <c:pt idx="109">
                  <c:v>3.43666666666667</c:v>
                </c:pt>
                <c:pt idx="110">
                  <c:v>3.45333333333333</c:v>
                </c:pt>
                <c:pt idx="111">
                  <c:v>3.47</c:v>
                </c:pt>
                <c:pt idx="112">
                  <c:v>3.48666666666667</c:v>
                </c:pt>
                <c:pt idx="113">
                  <c:v>3.50333333333333</c:v>
                </c:pt>
                <c:pt idx="114">
                  <c:v>3.52</c:v>
                </c:pt>
                <c:pt idx="115">
                  <c:v>3.53666666666667</c:v>
                </c:pt>
                <c:pt idx="116">
                  <c:v>3.55333333333333</c:v>
                </c:pt>
                <c:pt idx="117">
                  <c:v>3.57</c:v>
                </c:pt>
                <c:pt idx="118">
                  <c:v>3.58666666666667</c:v>
                </c:pt>
                <c:pt idx="119">
                  <c:v>3.60333333333333</c:v>
                </c:pt>
                <c:pt idx="120">
                  <c:v>3.62</c:v>
                </c:pt>
                <c:pt idx="121">
                  <c:v>3.61833333333333</c:v>
                </c:pt>
                <c:pt idx="122">
                  <c:v>3.61666666666667</c:v>
                </c:pt>
                <c:pt idx="123">
                  <c:v>3.615</c:v>
                </c:pt>
                <c:pt idx="124">
                  <c:v>3.61333333333333</c:v>
                </c:pt>
                <c:pt idx="125">
                  <c:v>3.61166666666667</c:v>
                </c:pt>
                <c:pt idx="126">
                  <c:v>3.61</c:v>
                </c:pt>
                <c:pt idx="127">
                  <c:v>3.60833333333333</c:v>
                </c:pt>
                <c:pt idx="128">
                  <c:v>3.60666666666667</c:v>
                </c:pt>
                <c:pt idx="129">
                  <c:v>3.605</c:v>
                </c:pt>
                <c:pt idx="130">
                  <c:v>3.60333333333333</c:v>
                </c:pt>
                <c:pt idx="131">
                  <c:v>3.60166666666667</c:v>
                </c:pt>
                <c:pt idx="132">
                  <c:v>3.6</c:v>
                </c:pt>
                <c:pt idx="133">
                  <c:v>3.6125</c:v>
                </c:pt>
                <c:pt idx="134">
                  <c:v>3.625</c:v>
                </c:pt>
                <c:pt idx="135">
                  <c:v>3.6375</c:v>
                </c:pt>
                <c:pt idx="136">
                  <c:v>3.65</c:v>
                </c:pt>
                <c:pt idx="137">
                  <c:v>3.6625</c:v>
                </c:pt>
                <c:pt idx="138">
                  <c:v>3.675</c:v>
                </c:pt>
                <c:pt idx="139">
                  <c:v>3.6875</c:v>
                </c:pt>
                <c:pt idx="140">
                  <c:v>3.7</c:v>
                </c:pt>
                <c:pt idx="141">
                  <c:v>3.7125</c:v>
                </c:pt>
                <c:pt idx="142">
                  <c:v>3.725</c:v>
                </c:pt>
                <c:pt idx="143">
                  <c:v>3.7375</c:v>
                </c:pt>
                <c:pt idx="144">
                  <c:v>3.75</c:v>
                </c:pt>
                <c:pt idx="145">
                  <c:v>3.74583333333333</c:v>
                </c:pt>
                <c:pt idx="146">
                  <c:v>3.74166666666667</c:v>
                </c:pt>
                <c:pt idx="147">
                  <c:v>3.7375</c:v>
                </c:pt>
                <c:pt idx="148">
                  <c:v>3.73333333333333</c:v>
                </c:pt>
                <c:pt idx="149">
                  <c:v>3.72916666666667</c:v>
                </c:pt>
                <c:pt idx="150">
                  <c:v>3.725</c:v>
                </c:pt>
                <c:pt idx="151">
                  <c:v>3.72083333333333</c:v>
                </c:pt>
                <c:pt idx="152">
                  <c:v>3.71666666666667</c:v>
                </c:pt>
                <c:pt idx="153">
                  <c:v>3.7125</c:v>
                </c:pt>
                <c:pt idx="154">
                  <c:v>3.70833333333333</c:v>
                </c:pt>
                <c:pt idx="155">
                  <c:v>3.70416666666667</c:v>
                </c:pt>
                <c:pt idx="156">
                  <c:v>3.7</c:v>
                </c:pt>
                <c:pt idx="157">
                  <c:v>3.68</c:v>
                </c:pt>
                <c:pt idx="158">
                  <c:v>3.66</c:v>
                </c:pt>
                <c:pt idx="159">
                  <c:v>3.64</c:v>
                </c:pt>
                <c:pt idx="160">
                  <c:v>3.62</c:v>
                </c:pt>
                <c:pt idx="161">
                  <c:v>3.6</c:v>
                </c:pt>
                <c:pt idx="162">
                  <c:v>3.58</c:v>
                </c:pt>
                <c:pt idx="163">
                  <c:v>3.56</c:v>
                </c:pt>
                <c:pt idx="164">
                  <c:v>3.54</c:v>
                </c:pt>
                <c:pt idx="165">
                  <c:v>3.52</c:v>
                </c:pt>
                <c:pt idx="166">
                  <c:v>3.5</c:v>
                </c:pt>
                <c:pt idx="167">
                  <c:v>3.48</c:v>
                </c:pt>
                <c:pt idx="168">
                  <c:v>3.46</c:v>
                </c:pt>
                <c:pt idx="169">
                  <c:v>3.47166666666667</c:v>
                </c:pt>
                <c:pt idx="170">
                  <c:v>3.48333333333333</c:v>
                </c:pt>
                <c:pt idx="171">
                  <c:v>3.495</c:v>
                </c:pt>
                <c:pt idx="172">
                  <c:v>3.50666666666667</c:v>
                </c:pt>
                <c:pt idx="173">
                  <c:v>3.51833333333333</c:v>
                </c:pt>
                <c:pt idx="174">
                  <c:v>3.53</c:v>
                </c:pt>
                <c:pt idx="175">
                  <c:v>3.54166666666667</c:v>
                </c:pt>
                <c:pt idx="176">
                  <c:v>3.55333333333333</c:v>
                </c:pt>
                <c:pt idx="177">
                  <c:v>3.565</c:v>
                </c:pt>
                <c:pt idx="178">
                  <c:v>3.57666666666667</c:v>
                </c:pt>
                <c:pt idx="179">
                  <c:v>3.58833333333333</c:v>
                </c:pt>
                <c:pt idx="180">
                  <c:v>3.6</c:v>
                </c:pt>
                <c:pt idx="181">
                  <c:v>3.58333333333333</c:v>
                </c:pt>
                <c:pt idx="182">
                  <c:v>3.56666666666667</c:v>
                </c:pt>
                <c:pt idx="183">
                  <c:v>3.55</c:v>
                </c:pt>
                <c:pt idx="184">
                  <c:v>3.53333333333333</c:v>
                </c:pt>
                <c:pt idx="185">
                  <c:v>3.51666666666667</c:v>
                </c:pt>
                <c:pt idx="186">
                  <c:v>3.5</c:v>
                </c:pt>
                <c:pt idx="187">
                  <c:v>3.48333333333333</c:v>
                </c:pt>
                <c:pt idx="188">
                  <c:v>3.46666666666667</c:v>
                </c:pt>
                <c:pt idx="189">
                  <c:v>3.45</c:v>
                </c:pt>
                <c:pt idx="190">
                  <c:v>3.43333333333333</c:v>
                </c:pt>
                <c:pt idx="191">
                  <c:v>3.41666666666667</c:v>
                </c:pt>
                <c:pt idx="192">
                  <c:v>3.4</c:v>
                </c:pt>
                <c:pt idx="193">
                  <c:v>3.39583333333333</c:v>
                </c:pt>
                <c:pt idx="194">
                  <c:v>3.39166666666667</c:v>
                </c:pt>
                <c:pt idx="195">
                  <c:v>3.3875</c:v>
                </c:pt>
                <c:pt idx="196">
                  <c:v>3.38333333333333</c:v>
                </c:pt>
                <c:pt idx="197">
                  <c:v>3.37916666666667</c:v>
                </c:pt>
                <c:pt idx="198">
                  <c:v>3.375</c:v>
                </c:pt>
                <c:pt idx="199">
                  <c:v>3.37083333333333</c:v>
                </c:pt>
                <c:pt idx="200">
                  <c:v>3.36666666666667</c:v>
                </c:pt>
                <c:pt idx="201">
                  <c:v>3.3625</c:v>
                </c:pt>
                <c:pt idx="202">
                  <c:v>3.35833333333333</c:v>
                </c:pt>
                <c:pt idx="203">
                  <c:v>3.35416666666667</c:v>
                </c:pt>
                <c:pt idx="204">
                  <c:v>3.35</c:v>
                </c:pt>
                <c:pt idx="205">
                  <c:v>3.32916666666667</c:v>
                </c:pt>
                <c:pt idx="206">
                  <c:v>3.30833333333333</c:v>
                </c:pt>
                <c:pt idx="207">
                  <c:v>3.2875</c:v>
                </c:pt>
                <c:pt idx="208">
                  <c:v>3.26666666666667</c:v>
                </c:pt>
                <c:pt idx="209">
                  <c:v>3.24583333333333</c:v>
                </c:pt>
                <c:pt idx="210">
                  <c:v>3.225</c:v>
                </c:pt>
                <c:pt idx="211">
                  <c:v>3.20416666666667</c:v>
                </c:pt>
                <c:pt idx="212">
                  <c:v>3.18333333333333</c:v>
                </c:pt>
                <c:pt idx="213">
                  <c:v>3.1625</c:v>
                </c:pt>
                <c:pt idx="214">
                  <c:v>3.14166666666667</c:v>
                </c:pt>
                <c:pt idx="215">
                  <c:v>3.12083333333333</c:v>
                </c:pt>
                <c:pt idx="216">
                  <c:v>3.1</c:v>
                </c:pt>
                <c:pt idx="217">
                  <c:v>3.10416666666667</c:v>
                </c:pt>
                <c:pt idx="218">
                  <c:v>3.10833333333333</c:v>
                </c:pt>
                <c:pt idx="219">
                  <c:v>3.1125</c:v>
                </c:pt>
                <c:pt idx="220">
                  <c:v>3.11666666666667</c:v>
                </c:pt>
                <c:pt idx="221">
                  <c:v>3.12083333333333</c:v>
                </c:pt>
                <c:pt idx="222">
                  <c:v>3.125</c:v>
                </c:pt>
                <c:pt idx="223">
                  <c:v>3.12916666666667</c:v>
                </c:pt>
                <c:pt idx="224">
                  <c:v>3.13333333333333</c:v>
                </c:pt>
                <c:pt idx="225">
                  <c:v>3.1375</c:v>
                </c:pt>
                <c:pt idx="226">
                  <c:v>3.14166666666667</c:v>
                </c:pt>
                <c:pt idx="227">
                  <c:v>3.14583333333333</c:v>
                </c:pt>
                <c:pt idx="228">
                  <c:v>3.15</c:v>
                </c:pt>
                <c:pt idx="229">
                  <c:v>3.14583333333333</c:v>
                </c:pt>
                <c:pt idx="230">
                  <c:v>3.14166666666667</c:v>
                </c:pt>
                <c:pt idx="231">
                  <c:v>3.1375</c:v>
                </c:pt>
                <c:pt idx="232">
                  <c:v>3.13333333333333</c:v>
                </c:pt>
                <c:pt idx="233">
                  <c:v>3.12916666666667</c:v>
                </c:pt>
                <c:pt idx="234">
                  <c:v>3.125</c:v>
                </c:pt>
                <c:pt idx="235">
                  <c:v>3.12083333333333</c:v>
                </c:pt>
                <c:pt idx="236">
                  <c:v>3.11666666666667</c:v>
                </c:pt>
                <c:pt idx="237">
                  <c:v>3.1125</c:v>
                </c:pt>
                <c:pt idx="238">
                  <c:v>3.10833333333333</c:v>
                </c:pt>
                <c:pt idx="239">
                  <c:v>3.10416666666667</c:v>
                </c:pt>
                <c:pt idx="240">
                  <c:v>3.1</c:v>
                </c:pt>
                <c:pt idx="241">
                  <c:v>3.10666666666667</c:v>
                </c:pt>
                <c:pt idx="242">
                  <c:v>3.11333333333333</c:v>
                </c:pt>
                <c:pt idx="243">
                  <c:v>3.12</c:v>
                </c:pt>
                <c:pt idx="244">
                  <c:v>3.12666666666667</c:v>
                </c:pt>
                <c:pt idx="245">
                  <c:v>3.13333333333333</c:v>
                </c:pt>
                <c:pt idx="246">
                  <c:v>3.14</c:v>
                </c:pt>
                <c:pt idx="247">
                  <c:v>3.14666666666667</c:v>
                </c:pt>
                <c:pt idx="248">
                  <c:v>3.15333333333333</c:v>
                </c:pt>
                <c:pt idx="249">
                  <c:v>3.16</c:v>
                </c:pt>
                <c:pt idx="250">
                  <c:v>3.16666666666667</c:v>
                </c:pt>
                <c:pt idx="251">
                  <c:v>3.17333333333333</c:v>
                </c:pt>
                <c:pt idx="252">
                  <c:v>3.18</c:v>
                </c:pt>
                <c:pt idx="253">
                  <c:v>3.19</c:v>
                </c:pt>
                <c:pt idx="254">
                  <c:v>3.2</c:v>
                </c:pt>
                <c:pt idx="255">
                  <c:v>3.21</c:v>
                </c:pt>
                <c:pt idx="256">
                  <c:v>3.22</c:v>
                </c:pt>
                <c:pt idx="257">
                  <c:v>3.23</c:v>
                </c:pt>
                <c:pt idx="258">
                  <c:v>3.24</c:v>
                </c:pt>
                <c:pt idx="259">
                  <c:v>3.25</c:v>
                </c:pt>
                <c:pt idx="260">
                  <c:v>3.26</c:v>
                </c:pt>
                <c:pt idx="261">
                  <c:v>3.27</c:v>
                </c:pt>
                <c:pt idx="262">
                  <c:v>3.28</c:v>
                </c:pt>
                <c:pt idx="263">
                  <c:v>3.29</c:v>
                </c:pt>
                <c:pt idx="264">
                  <c:v>3.3</c:v>
                </c:pt>
                <c:pt idx="265">
                  <c:v>3.30833333333333</c:v>
                </c:pt>
                <c:pt idx="266">
                  <c:v>3.31666666666667</c:v>
                </c:pt>
                <c:pt idx="267">
                  <c:v>3.325</c:v>
                </c:pt>
                <c:pt idx="268">
                  <c:v>3.33333333333333</c:v>
                </c:pt>
                <c:pt idx="269">
                  <c:v>3.34166666666667</c:v>
                </c:pt>
                <c:pt idx="270">
                  <c:v>3.35</c:v>
                </c:pt>
                <c:pt idx="271">
                  <c:v>3.35833333333333</c:v>
                </c:pt>
                <c:pt idx="272">
                  <c:v>3.36666666666667</c:v>
                </c:pt>
                <c:pt idx="273">
                  <c:v>3.375</c:v>
                </c:pt>
                <c:pt idx="274">
                  <c:v>3.38333333333333</c:v>
                </c:pt>
                <c:pt idx="275">
                  <c:v>3.39166666666667</c:v>
                </c:pt>
                <c:pt idx="276">
                  <c:v>3.4</c:v>
                </c:pt>
                <c:pt idx="277">
                  <c:v>3.40666666666667</c:v>
                </c:pt>
                <c:pt idx="278">
                  <c:v>3.41333333333333</c:v>
                </c:pt>
                <c:pt idx="279">
                  <c:v>3.42</c:v>
                </c:pt>
                <c:pt idx="280">
                  <c:v>3.42666666666667</c:v>
                </c:pt>
                <c:pt idx="281">
                  <c:v>3.43333333333333</c:v>
                </c:pt>
                <c:pt idx="282">
                  <c:v>3.44</c:v>
                </c:pt>
                <c:pt idx="283">
                  <c:v>3.44666666666667</c:v>
                </c:pt>
                <c:pt idx="284">
                  <c:v>3.45333333333333</c:v>
                </c:pt>
                <c:pt idx="285">
                  <c:v>3.46</c:v>
                </c:pt>
                <c:pt idx="286">
                  <c:v>3.46666666666667</c:v>
                </c:pt>
                <c:pt idx="287">
                  <c:v>3.47333333333333</c:v>
                </c:pt>
                <c:pt idx="288">
                  <c:v>3.48</c:v>
                </c:pt>
                <c:pt idx="289">
                  <c:v>3.47583333333333</c:v>
                </c:pt>
                <c:pt idx="290">
                  <c:v>3.47166666666667</c:v>
                </c:pt>
                <c:pt idx="291">
                  <c:v>3.4675</c:v>
                </c:pt>
                <c:pt idx="292">
                  <c:v>3.46333333333333</c:v>
                </c:pt>
                <c:pt idx="293">
                  <c:v>3.45916666666667</c:v>
                </c:pt>
                <c:pt idx="294">
                  <c:v>3.455</c:v>
                </c:pt>
                <c:pt idx="295">
                  <c:v>3.45083333333333</c:v>
                </c:pt>
                <c:pt idx="296">
                  <c:v>3.44666666666667</c:v>
                </c:pt>
                <c:pt idx="297">
                  <c:v>3.4425</c:v>
                </c:pt>
                <c:pt idx="298">
                  <c:v>3.43833333333333</c:v>
                </c:pt>
                <c:pt idx="299">
                  <c:v>3.43416666666667</c:v>
                </c:pt>
                <c:pt idx="300">
                  <c:v>3.43</c:v>
                </c:pt>
                <c:pt idx="301">
                  <c:v>3.45</c:v>
                </c:pt>
                <c:pt idx="302">
                  <c:v>3.47</c:v>
                </c:pt>
                <c:pt idx="303">
                  <c:v>3.49</c:v>
                </c:pt>
                <c:pt idx="304">
                  <c:v>3.51</c:v>
                </c:pt>
                <c:pt idx="305">
                  <c:v>3.53</c:v>
                </c:pt>
                <c:pt idx="306">
                  <c:v>3.55</c:v>
                </c:pt>
                <c:pt idx="307">
                  <c:v>3.57</c:v>
                </c:pt>
                <c:pt idx="308">
                  <c:v>3.59</c:v>
                </c:pt>
                <c:pt idx="309">
                  <c:v>3.61</c:v>
                </c:pt>
                <c:pt idx="310">
                  <c:v>3.63</c:v>
                </c:pt>
                <c:pt idx="311">
                  <c:v>3.65</c:v>
                </c:pt>
                <c:pt idx="312">
                  <c:v>3.67</c:v>
                </c:pt>
                <c:pt idx="313">
                  <c:v>3.68666666666667</c:v>
                </c:pt>
                <c:pt idx="314">
                  <c:v>3.70333333333333</c:v>
                </c:pt>
                <c:pt idx="315">
                  <c:v>3.72</c:v>
                </c:pt>
                <c:pt idx="316">
                  <c:v>3.73666666666667</c:v>
                </c:pt>
                <c:pt idx="317">
                  <c:v>3.75333333333333</c:v>
                </c:pt>
                <c:pt idx="318">
                  <c:v>3.77</c:v>
                </c:pt>
                <c:pt idx="319">
                  <c:v>3.78666666666667</c:v>
                </c:pt>
                <c:pt idx="320">
                  <c:v>3.80333333333333</c:v>
                </c:pt>
                <c:pt idx="321">
                  <c:v>3.82</c:v>
                </c:pt>
                <c:pt idx="322">
                  <c:v>3.83666666666667</c:v>
                </c:pt>
                <c:pt idx="323">
                  <c:v>3.85333333333333</c:v>
                </c:pt>
                <c:pt idx="324">
                  <c:v>3.87</c:v>
                </c:pt>
                <c:pt idx="325">
                  <c:v>3.86083333333333</c:v>
                </c:pt>
                <c:pt idx="326">
                  <c:v>3.85166666666667</c:v>
                </c:pt>
                <c:pt idx="327">
                  <c:v>3.8425</c:v>
                </c:pt>
                <c:pt idx="328">
                  <c:v>3.83333333333333</c:v>
                </c:pt>
                <c:pt idx="329">
                  <c:v>3.82416666666667</c:v>
                </c:pt>
                <c:pt idx="330">
                  <c:v>3.815</c:v>
                </c:pt>
                <c:pt idx="331">
                  <c:v>3.80583333333333</c:v>
                </c:pt>
                <c:pt idx="332">
                  <c:v>3.79666666666667</c:v>
                </c:pt>
                <c:pt idx="333">
                  <c:v>3.7875</c:v>
                </c:pt>
                <c:pt idx="334">
                  <c:v>3.77833333333333</c:v>
                </c:pt>
                <c:pt idx="335">
                  <c:v>3.76916666666667</c:v>
                </c:pt>
                <c:pt idx="336">
                  <c:v>3.76</c:v>
                </c:pt>
                <c:pt idx="337">
                  <c:v>3.7725</c:v>
                </c:pt>
                <c:pt idx="338">
                  <c:v>3.785</c:v>
                </c:pt>
                <c:pt idx="339">
                  <c:v>3.7975</c:v>
                </c:pt>
                <c:pt idx="340">
                  <c:v>3.81</c:v>
                </c:pt>
                <c:pt idx="341">
                  <c:v>3.8225</c:v>
                </c:pt>
                <c:pt idx="342">
                  <c:v>3.835</c:v>
                </c:pt>
                <c:pt idx="343">
                  <c:v>3.8475</c:v>
                </c:pt>
                <c:pt idx="344">
                  <c:v>3.86</c:v>
                </c:pt>
                <c:pt idx="345">
                  <c:v>3.8725</c:v>
                </c:pt>
                <c:pt idx="346">
                  <c:v>3.885</c:v>
                </c:pt>
                <c:pt idx="347">
                  <c:v>3.8975</c:v>
                </c:pt>
                <c:pt idx="348">
                  <c:v>3.91</c:v>
                </c:pt>
                <c:pt idx="349">
                  <c:v>3.91583333333333</c:v>
                </c:pt>
                <c:pt idx="350">
                  <c:v>3.92166666666667</c:v>
                </c:pt>
                <c:pt idx="351">
                  <c:v>3.9275</c:v>
                </c:pt>
                <c:pt idx="352">
                  <c:v>3.93333333333333</c:v>
                </c:pt>
                <c:pt idx="353">
                  <c:v>3.93916666666667</c:v>
                </c:pt>
                <c:pt idx="354">
                  <c:v>3.945</c:v>
                </c:pt>
                <c:pt idx="355">
                  <c:v>3.95083333333333</c:v>
                </c:pt>
                <c:pt idx="356">
                  <c:v>3.95666666666667</c:v>
                </c:pt>
                <c:pt idx="357">
                  <c:v>3.9625</c:v>
                </c:pt>
                <c:pt idx="358">
                  <c:v>3.96833333333333</c:v>
                </c:pt>
                <c:pt idx="359">
                  <c:v>3.97416666666667</c:v>
                </c:pt>
                <c:pt idx="360">
                  <c:v>3.98</c:v>
                </c:pt>
                <c:pt idx="361">
                  <c:v>3.9825</c:v>
                </c:pt>
                <c:pt idx="362">
                  <c:v>3.985</c:v>
                </c:pt>
                <c:pt idx="363">
                  <c:v>3.9875</c:v>
                </c:pt>
                <c:pt idx="364">
                  <c:v>3.99</c:v>
                </c:pt>
                <c:pt idx="365">
                  <c:v>3.9925</c:v>
                </c:pt>
                <c:pt idx="366">
                  <c:v>3.995</c:v>
                </c:pt>
                <c:pt idx="367">
                  <c:v>3.9975</c:v>
                </c:pt>
                <c:pt idx="368">
                  <c:v>4</c:v>
                </c:pt>
                <c:pt idx="369">
                  <c:v>4.0025</c:v>
                </c:pt>
                <c:pt idx="370">
                  <c:v>4.005</c:v>
                </c:pt>
                <c:pt idx="371">
                  <c:v>4.0075</c:v>
                </c:pt>
                <c:pt idx="372">
                  <c:v>4.01</c:v>
                </c:pt>
                <c:pt idx="373">
                  <c:v>4.04666666666667</c:v>
                </c:pt>
                <c:pt idx="374">
                  <c:v>4.08333333333333</c:v>
                </c:pt>
                <c:pt idx="375">
                  <c:v>4.12</c:v>
                </c:pt>
                <c:pt idx="376">
                  <c:v>4.15666666666667</c:v>
                </c:pt>
                <c:pt idx="377">
                  <c:v>4.19333333333333</c:v>
                </c:pt>
                <c:pt idx="378">
                  <c:v>4.23</c:v>
                </c:pt>
                <c:pt idx="379">
                  <c:v>4.26666666666667</c:v>
                </c:pt>
                <c:pt idx="380">
                  <c:v>4.30333333333333</c:v>
                </c:pt>
                <c:pt idx="381">
                  <c:v>4.34</c:v>
                </c:pt>
                <c:pt idx="382">
                  <c:v>4.37666666666667</c:v>
                </c:pt>
                <c:pt idx="383">
                  <c:v>4.41333333333333</c:v>
                </c:pt>
                <c:pt idx="384">
                  <c:v>4.45</c:v>
                </c:pt>
                <c:pt idx="385">
                  <c:v>4.42583333333333</c:v>
                </c:pt>
                <c:pt idx="386">
                  <c:v>4.40166666666667</c:v>
                </c:pt>
                <c:pt idx="387">
                  <c:v>4.3775</c:v>
                </c:pt>
                <c:pt idx="388">
                  <c:v>4.35333333333333</c:v>
                </c:pt>
                <c:pt idx="389">
                  <c:v>4.32916666666667</c:v>
                </c:pt>
                <c:pt idx="390">
                  <c:v>4.305</c:v>
                </c:pt>
                <c:pt idx="391">
                  <c:v>4.28083333333333</c:v>
                </c:pt>
                <c:pt idx="392">
                  <c:v>4.25666666666667</c:v>
                </c:pt>
                <c:pt idx="393">
                  <c:v>4.2325</c:v>
                </c:pt>
                <c:pt idx="394">
                  <c:v>4.20833333333333</c:v>
                </c:pt>
                <c:pt idx="395">
                  <c:v>4.18416666666667</c:v>
                </c:pt>
                <c:pt idx="396">
                  <c:v>4.16</c:v>
                </c:pt>
                <c:pt idx="397">
                  <c:v>4.16666666666667</c:v>
                </c:pt>
                <c:pt idx="398">
                  <c:v>4.17333333333333</c:v>
                </c:pt>
                <c:pt idx="399">
                  <c:v>4.18</c:v>
                </c:pt>
                <c:pt idx="400">
                  <c:v>4.18666666666667</c:v>
                </c:pt>
                <c:pt idx="401">
                  <c:v>4.19333333333333</c:v>
                </c:pt>
                <c:pt idx="402">
                  <c:v>4.2</c:v>
                </c:pt>
                <c:pt idx="403">
                  <c:v>4.20666666666667</c:v>
                </c:pt>
                <c:pt idx="404">
                  <c:v>4.21333333333333</c:v>
                </c:pt>
                <c:pt idx="405">
                  <c:v>4.22</c:v>
                </c:pt>
                <c:pt idx="406">
                  <c:v>4.22666666666667</c:v>
                </c:pt>
                <c:pt idx="407">
                  <c:v>4.23333333333333</c:v>
                </c:pt>
                <c:pt idx="408">
                  <c:v>4.24</c:v>
                </c:pt>
                <c:pt idx="409">
                  <c:v>4.22416666666667</c:v>
                </c:pt>
                <c:pt idx="410">
                  <c:v>4.20833333333333</c:v>
                </c:pt>
                <c:pt idx="411">
                  <c:v>4.1925</c:v>
                </c:pt>
                <c:pt idx="412">
                  <c:v>4.17666666666667</c:v>
                </c:pt>
                <c:pt idx="413">
                  <c:v>4.16083333333333</c:v>
                </c:pt>
                <c:pt idx="414">
                  <c:v>4.145</c:v>
                </c:pt>
                <c:pt idx="415">
                  <c:v>4.12916666666667</c:v>
                </c:pt>
                <c:pt idx="416">
                  <c:v>4.11333333333333</c:v>
                </c:pt>
                <c:pt idx="417">
                  <c:v>4.0975</c:v>
                </c:pt>
                <c:pt idx="418">
                  <c:v>4.08166666666667</c:v>
                </c:pt>
                <c:pt idx="419">
                  <c:v>4.06583333333333</c:v>
                </c:pt>
                <c:pt idx="420">
                  <c:v>4.05</c:v>
                </c:pt>
                <c:pt idx="421">
                  <c:v>4.065</c:v>
                </c:pt>
                <c:pt idx="422">
                  <c:v>4.08</c:v>
                </c:pt>
                <c:pt idx="423">
                  <c:v>4.095</c:v>
                </c:pt>
                <c:pt idx="424">
                  <c:v>4.11</c:v>
                </c:pt>
                <c:pt idx="425">
                  <c:v>4.125</c:v>
                </c:pt>
                <c:pt idx="426">
                  <c:v>4.14</c:v>
                </c:pt>
                <c:pt idx="427">
                  <c:v>4.155</c:v>
                </c:pt>
                <c:pt idx="428">
                  <c:v>4.17</c:v>
                </c:pt>
                <c:pt idx="429">
                  <c:v>4.185</c:v>
                </c:pt>
                <c:pt idx="430">
                  <c:v>4.2</c:v>
                </c:pt>
                <c:pt idx="431">
                  <c:v>4.215</c:v>
                </c:pt>
                <c:pt idx="432">
                  <c:v>4.23</c:v>
                </c:pt>
                <c:pt idx="433">
                  <c:v>4.25833333333333</c:v>
                </c:pt>
                <c:pt idx="434">
                  <c:v>4.28666666666667</c:v>
                </c:pt>
                <c:pt idx="435">
                  <c:v>4.315</c:v>
                </c:pt>
                <c:pt idx="436">
                  <c:v>4.34333333333333</c:v>
                </c:pt>
                <c:pt idx="437">
                  <c:v>4.37166666666667</c:v>
                </c:pt>
                <c:pt idx="438">
                  <c:v>4.4</c:v>
                </c:pt>
                <c:pt idx="439">
                  <c:v>4.42833333333333</c:v>
                </c:pt>
                <c:pt idx="440">
                  <c:v>4.45666666666667</c:v>
                </c:pt>
                <c:pt idx="441">
                  <c:v>4.485</c:v>
                </c:pt>
                <c:pt idx="442">
                  <c:v>4.51333333333333</c:v>
                </c:pt>
                <c:pt idx="443">
                  <c:v>4.54166666666667</c:v>
                </c:pt>
                <c:pt idx="444">
                  <c:v>4.57</c:v>
                </c:pt>
                <c:pt idx="445">
                  <c:v>4.56416666666667</c:v>
                </c:pt>
                <c:pt idx="446">
                  <c:v>4.55833333333333</c:v>
                </c:pt>
                <c:pt idx="447">
                  <c:v>4.5525</c:v>
                </c:pt>
                <c:pt idx="448">
                  <c:v>4.54666666666667</c:v>
                </c:pt>
                <c:pt idx="449">
                  <c:v>4.54083333333333</c:v>
                </c:pt>
                <c:pt idx="450">
                  <c:v>4.535</c:v>
                </c:pt>
                <c:pt idx="451">
                  <c:v>4.52916666666667</c:v>
                </c:pt>
                <c:pt idx="452">
                  <c:v>4.52333333333333</c:v>
                </c:pt>
                <c:pt idx="453">
                  <c:v>4.5175</c:v>
                </c:pt>
                <c:pt idx="454">
                  <c:v>4.51166666666667</c:v>
                </c:pt>
                <c:pt idx="455">
                  <c:v>4.50583333333333</c:v>
                </c:pt>
                <c:pt idx="456">
                  <c:v>4.5</c:v>
                </c:pt>
                <c:pt idx="457">
                  <c:v>4.53916666666667</c:v>
                </c:pt>
                <c:pt idx="458">
                  <c:v>4.57833333333333</c:v>
                </c:pt>
                <c:pt idx="459">
                  <c:v>4.6175</c:v>
                </c:pt>
                <c:pt idx="460">
                  <c:v>4.65666666666667</c:v>
                </c:pt>
                <c:pt idx="461">
                  <c:v>4.69583333333333</c:v>
                </c:pt>
                <c:pt idx="462">
                  <c:v>4.735</c:v>
                </c:pt>
                <c:pt idx="463">
                  <c:v>4.77416666666667</c:v>
                </c:pt>
                <c:pt idx="464">
                  <c:v>4.81333333333333</c:v>
                </c:pt>
                <c:pt idx="465">
                  <c:v>4.8525</c:v>
                </c:pt>
                <c:pt idx="466">
                  <c:v>4.89166666666667</c:v>
                </c:pt>
                <c:pt idx="467">
                  <c:v>4.93083333333333</c:v>
                </c:pt>
                <c:pt idx="468">
                  <c:v>4.97</c:v>
                </c:pt>
                <c:pt idx="469">
                  <c:v>4.98</c:v>
                </c:pt>
                <c:pt idx="470">
                  <c:v>4.99</c:v>
                </c:pt>
                <c:pt idx="471">
                  <c:v>5</c:v>
                </c:pt>
                <c:pt idx="472">
                  <c:v>5.01</c:v>
                </c:pt>
                <c:pt idx="473">
                  <c:v>5.02</c:v>
                </c:pt>
                <c:pt idx="474">
                  <c:v>5.03</c:v>
                </c:pt>
                <c:pt idx="475">
                  <c:v>5.04</c:v>
                </c:pt>
                <c:pt idx="476">
                  <c:v>5.05</c:v>
                </c:pt>
                <c:pt idx="477">
                  <c:v>5.06</c:v>
                </c:pt>
                <c:pt idx="478">
                  <c:v>5.07</c:v>
                </c:pt>
                <c:pt idx="479">
                  <c:v>5.08</c:v>
                </c:pt>
                <c:pt idx="480">
                  <c:v>5.09</c:v>
                </c:pt>
                <c:pt idx="481">
                  <c:v>5.02416666666667</c:v>
                </c:pt>
                <c:pt idx="482">
                  <c:v>4.95833333333333</c:v>
                </c:pt>
                <c:pt idx="483">
                  <c:v>4.8925</c:v>
                </c:pt>
                <c:pt idx="484">
                  <c:v>4.82666666666667</c:v>
                </c:pt>
                <c:pt idx="485">
                  <c:v>4.76083333333333</c:v>
                </c:pt>
                <c:pt idx="486">
                  <c:v>4.695</c:v>
                </c:pt>
                <c:pt idx="487">
                  <c:v>4.62916666666667</c:v>
                </c:pt>
                <c:pt idx="488">
                  <c:v>4.56333333333333</c:v>
                </c:pt>
                <c:pt idx="489">
                  <c:v>4.4975</c:v>
                </c:pt>
                <c:pt idx="490">
                  <c:v>4.43166666666667</c:v>
                </c:pt>
                <c:pt idx="491">
                  <c:v>4.36583333333333</c:v>
                </c:pt>
                <c:pt idx="492">
                  <c:v>4.3</c:v>
                </c:pt>
                <c:pt idx="493">
                  <c:v>4.305</c:v>
                </c:pt>
                <c:pt idx="494">
                  <c:v>4.31</c:v>
                </c:pt>
                <c:pt idx="495">
                  <c:v>4.315</c:v>
                </c:pt>
                <c:pt idx="496">
                  <c:v>4.32</c:v>
                </c:pt>
                <c:pt idx="497">
                  <c:v>4.325</c:v>
                </c:pt>
                <c:pt idx="498">
                  <c:v>4.33</c:v>
                </c:pt>
                <c:pt idx="499">
                  <c:v>4.335</c:v>
                </c:pt>
                <c:pt idx="500">
                  <c:v>4.34</c:v>
                </c:pt>
                <c:pt idx="501">
                  <c:v>4.345</c:v>
                </c:pt>
                <c:pt idx="502">
                  <c:v>4.35</c:v>
                </c:pt>
                <c:pt idx="503">
                  <c:v>4.355</c:v>
                </c:pt>
                <c:pt idx="504">
                  <c:v>4.36</c:v>
                </c:pt>
                <c:pt idx="505">
                  <c:v>4.335</c:v>
                </c:pt>
                <c:pt idx="506">
                  <c:v>4.31</c:v>
                </c:pt>
                <c:pt idx="507">
                  <c:v>4.285</c:v>
                </c:pt>
                <c:pt idx="508">
                  <c:v>4.26</c:v>
                </c:pt>
                <c:pt idx="509">
                  <c:v>4.235</c:v>
                </c:pt>
                <c:pt idx="510">
                  <c:v>4.21</c:v>
                </c:pt>
                <c:pt idx="511">
                  <c:v>4.185</c:v>
                </c:pt>
                <c:pt idx="512">
                  <c:v>4.16</c:v>
                </c:pt>
                <c:pt idx="513">
                  <c:v>4.135</c:v>
                </c:pt>
                <c:pt idx="514">
                  <c:v>4.11</c:v>
                </c:pt>
                <c:pt idx="515">
                  <c:v>4.085</c:v>
                </c:pt>
                <c:pt idx="516">
                  <c:v>4.06</c:v>
                </c:pt>
                <c:pt idx="517">
                  <c:v>4.04333333333333</c:v>
                </c:pt>
                <c:pt idx="518">
                  <c:v>4.02666666666667</c:v>
                </c:pt>
                <c:pt idx="519">
                  <c:v>4.01</c:v>
                </c:pt>
                <c:pt idx="520">
                  <c:v>3.99333333333333</c:v>
                </c:pt>
                <c:pt idx="521">
                  <c:v>3.97666666666667</c:v>
                </c:pt>
                <c:pt idx="522">
                  <c:v>3.96</c:v>
                </c:pt>
                <c:pt idx="523">
                  <c:v>3.94333333333333</c:v>
                </c:pt>
                <c:pt idx="524">
                  <c:v>3.92666666666667</c:v>
                </c:pt>
                <c:pt idx="525">
                  <c:v>3.91</c:v>
                </c:pt>
                <c:pt idx="526">
                  <c:v>3.89333333333333</c:v>
                </c:pt>
                <c:pt idx="527">
                  <c:v>3.87666666666667</c:v>
                </c:pt>
                <c:pt idx="528">
                  <c:v>3.86</c:v>
                </c:pt>
                <c:pt idx="529">
                  <c:v>3.845</c:v>
                </c:pt>
                <c:pt idx="530">
                  <c:v>3.83</c:v>
                </c:pt>
                <c:pt idx="531">
                  <c:v>3.815</c:v>
                </c:pt>
                <c:pt idx="532">
                  <c:v>3.8</c:v>
                </c:pt>
                <c:pt idx="533">
                  <c:v>3.785</c:v>
                </c:pt>
                <c:pt idx="534">
                  <c:v>3.77</c:v>
                </c:pt>
                <c:pt idx="535">
                  <c:v>3.755</c:v>
                </c:pt>
                <c:pt idx="536">
                  <c:v>3.74</c:v>
                </c:pt>
                <c:pt idx="537">
                  <c:v>3.725</c:v>
                </c:pt>
                <c:pt idx="538">
                  <c:v>3.71</c:v>
                </c:pt>
                <c:pt idx="539">
                  <c:v>3.695</c:v>
                </c:pt>
                <c:pt idx="540">
                  <c:v>3.68</c:v>
                </c:pt>
                <c:pt idx="541">
                  <c:v>3.65166666666667</c:v>
                </c:pt>
                <c:pt idx="542">
                  <c:v>3.62333333333333</c:v>
                </c:pt>
                <c:pt idx="543">
                  <c:v>3.595</c:v>
                </c:pt>
                <c:pt idx="544">
                  <c:v>3.56666666666667</c:v>
                </c:pt>
                <c:pt idx="545">
                  <c:v>3.53833333333333</c:v>
                </c:pt>
                <c:pt idx="546">
                  <c:v>3.51</c:v>
                </c:pt>
                <c:pt idx="547">
                  <c:v>3.48166666666667</c:v>
                </c:pt>
                <c:pt idx="548">
                  <c:v>3.45333333333333</c:v>
                </c:pt>
                <c:pt idx="549">
                  <c:v>3.425</c:v>
                </c:pt>
                <c:pt idx="550">
                  <c:v>3.39666666666667</c:v>
                </c:pt>
                <c:pt idx="551">
                  <c:v>3.36833333333333</c:v>
                </c:pt>
                <c:pt idx="552">
                  <c:v>3.34</c:v>
                </c:pt>
                <c:pt idx="553">
                  <c:v>3.33916666666667</c:v>
                </c:pt>
                <c:pt idx="554">
                  <c:v>3.33833333333333</c:v>
                </c:pt>
                <c:pt idx="555">
                  <c:v>3.3375</c:v>
                </c:pt>
                <c:pt idx="556">
                  <c:v>3.33666666666667</c:v>
                </c:pt>
                <c:pt idx="557">
                  <c:v>3.33583333333333</c:v>
                </c:pt>
                <c:pt idx="558">
                  <c:v>3.335</c:v>
                </c:pt>
                <c:pt idx="559">
                  <c:v>3.33416666666667</c:v>
                </c:pt>
                <c:pt idx="560">
                  <c:v>3.33333333333333</c:v>
                </c:pt>
                <c:pt idx="561">
                  <c:v>3.3325</c:v>
                </c:pt>
                <c:pt idx="562">
                  <c:v>3.33166666666667</c:v>
                </c:pt>
                <c:pt idx="563">
                  <c:v>3.33083333333333</c:v>
                </c:pt>
                <c:pt idx="564">
                  <c:v>3.33</c:v>
                </c:pt>
                <c:pt idx="565">
                  <c:v>3.3525</c:v>
                </c:pt>
                <c:pt idx="566">
                  <c:v>3.375</c:v>
                </c:pt>
                <c:pt idx="567">
                  <c:v>3.3975</c:v>
                </c:pt>
                <c:pt idx="568">
                  <c:v>3.42</c:v>
                </c:pt>
                <c:pt idx="569">
                  <c:v>3.4425</c:v>
                </c:pt>
                <c:pt idx="570">
                  <c:v>3.465</c:v>
                </c:pt>
                <c:pt idx="571">
                  <c:v>3.4875</c:v>
                </c:pt>
                <c:pt idx="572">
                  <c:v>3.51</c:v>
                </c:pt>
                <c:pt idx="573">
                  <c:v>3.5325</c:v>
                </c:pt>
                <c:pt idx="574">
                  <c:v>3.555</c:v>
                </c:pt>
                <c:pt idx="575">
                  <c:v>3.5775</c:v>
                </c:pt>
                <c:pt idx="576">
                  <c:v>3.6</c:v>
                </c:pt>
                <c:pt idx="577">
                  <c:v>3.57416666666667</c:v>
                </c:pt>
                <c:pt idx="578">
                  <c:v>3.54833333333333</c:v>
                </c:pt>
                <c:pt idx="579">
                  <c:v>3.5225</c:v>
                </c:pt>
                <c:pt idx="580">
                  <c:v>3.49666666666667</c:v>
                </c:pt>
                <c:pt idx="581">
                  <c:v>3.47083333333333</c:v>
                </c:pt>
                <c:pt idx="582">
                  <c:v>3.445</c:v>
                </c:pt>
                <c:pt idx="583">
                  <c:v>3.41916666666667</c:v>
                </c:pt>
                <c:pt idx="584">
                  <c:v>3.39333333333333</c:v>
                </c:pt>
                <c:pt idx="585">
                  <c:v>3.3675</c:v>
                </c:pt>
                <c:pt idx="586">
                  <c:v>3.34166666666667</c:v>
                </c:pt>
                <c:pt idx="587">
                  <c:v>3.31583333333333</c:v>
                </c:pt>
                <c:pt idx="588">
                  <c:v>3.29</c:v>
                </c:pt>
                <c:pt idx="589">
                  <c:v>3.29416666666667</c:v>
                </c:pt>
                <c:pt idx="590">
                  <c:v>3.29833333333333</c:v>
                </c:pt>
                <c:pt idx="591">
                  <c:v>3.3025</c:v>
                </c:pt>
                <c:pt idx="592">
                  <c:v>3.30666666666667</c:v>
                </c:pt>
                <c:pt idx="593">
                  <c:v>3.31083333333333</c:v>
                </c:pt>
                <c:pt idx="594">
                  <c:v>3.315</c:v>
                </c:pt>
                <c:pt idx="595">
                  <c:v>3.31916666666667</c:v>
                </c:pt>
                <c:pt idx="596">
                  <c:v>3.32333333333333</c:v>
                </c:pt>
                <c:pt idx="597">
                  <c:v>3.3275</c:v>
                </c:pt>
                <c:pt idx="598">
                  <c:v>3.33166666666667</c:v>
                </c:pt>
                <c:pt idx="599">
                  <c:v>3.33583333333333</c:v>
                </c:pt>
                <c:pt idx="600">
                  <c:v>3.34</c:v>
                </c:pt>
                <c:pt idx="601">
                  <c:v>3.36833333333333</c:v>
                </c:pt>
                <c:pt idx="602">
                  <c:v>3.39666666666667</c:v>
                </c:pt>
                <c:pt idx="603">
                  <c:v>3.425</c:v>
                </c:pt>
                <c:pt idx="604">
                  <c:v>3.45333333333333</c:v>
                </c:pt>
                <c:pt idx="605">
                  <c:v>3.48166666666667</c:v>
                </c:pt>
                <c:pt idx="606">
                  <c:v>3.51</c:v>
                </c:pt>
                <c:pt idx="607">
                  <c:v>3.53833333333333</c:v>
                </c:pt>
                <c:pt idx="608">
                  <c:v>3.56666666666667</c:v>
                </c:pt>
                <c:pt idx="609">
                  <c:v>3.595</c:v>
                </c:pt>
                <c:pt idx="610">
                  <c:v>3.62333333333333</c:v>
                </c:pt>
                <c:pt idx="611">
                  <c:v>3.65166666666667</c:v>
                </c:pt>
                <c:pt idx="612">
                  <c:v>3.68</c:v>
                </c:pt>
                <c:pt idx="613">
                  <c:v>3.64916666666667</c:v>
                </c:pt>
                <c:pt idx="614">
                  <c:v>3.61833333333333</c:v>
                </c:pt>
                <c:pt idx="615">
                  <c:v>3.5875</c:v>
                </c:pt>
                <c:pt idx="616">
                  <c:v>3.55666666666667</c:v>
                </c:pt>
                <c:pt idx="617">
                  <c:v>3.52583333333333</c:v>
                </c:pt>
                <c:pt idx="618">
                  <c:v>3.495</c:v>
                </c:pt>
                <c:pt idx="619">
                  <c:v>3.46416666666667</c:v>
                </c:pt>
                <c:pt idx="620">
                  <c:v>3.43333333333333</c:v>
                </c:pt>
                <c:pt idx="621">
                  <c:v>3.4025</c:v>
                </c:pt>
                <c:pt idx="622">
                  <c:v>3.37166666666667</c:v>
                </c:pt>
                <c:pt idx="623">
                  <c:v>3.34083333333333</c:v>
                </c:pt>
                <c:pt idx="624">
                  <c:v>3.31</c:v>
                </c:pt>
                <c:pt idx="625">
                  <c:v>3.29416666666667</c:v>
                </c:pt>
                <c:pt idx="626">
                  <c:v>3.27833333333333</c:v>
                </c:pt>
                <c:pt idx="627">
                  <c:v>3.2625</c:v>
                </c:pt>
                <c:pt idx="628">
                  <c:v>3.24666666666667</c:v>
                </c:pt>
                <c:pt idx="629">
                  <c:v>3.23083333333333</c:v>
                </c:pt>
                <c:pt idx="630">
                  <c:v>3.215</c:v>
                </c:pt>
                <c:pt idx="631">
                  <c:v>3.19916666666667</c:v>
                </c:pt>
                <c:pt idx="632">
                  <c:v>3.18333333333333</c:v>
                </c:pt>
                <c:pt idx="633">
                  <c:v>3.1675</c:v>
                </c:pt>
                <c:pt idx="634">
                  <c:v>3.15166666666667</c:v>
                </c:pt>
                <c:pt idx="635">
                  <c:v>3.13583333333333</c:v>
                </c:pt>
                <c:pt idx="636">
                  <c:v>3.12</c:v>
                </c:pt>
                <c:pt idx="637">
                  <c:v>3.0925</c:v>
                </c:pt>
                <c:pt idx="638">
                  <c:v>3.065</c:v>
                </c:pt>
                <c:pt idx="639">
                  <c:v>3.0375</c:v>
                </c:pt>
                <c:pt idx="640">
                  <c:v>3.01</c:v>
                </c:pt>
                <c:pt idx="641">
                  <c:v>2.9825</c:v>
                </c:pt>
                <c:pt idx="642">
                  <c:v>2.955</c:v>
                </c:pt>
                <c:pt idx="643">
                  <c:v>2.9275</c:v>
                </c:pt>
                <c:pt idx="644">
                  <c:v>2.9</c:v>
                </c:pt>
                <c:pt idx="645">
                  <c:v>2.8725</c:v>
                </c:pt>
                <c:pt idx="646">
                  <c:v>2.845</c:v>
                </c:pt>
                <c:pt idx="647">
                  <c:v>2.8175</c:v>
                </c:pt>
                <c:pt idx="648">
                  <c:v>2.79</c:v>
                </c:pt>
                <c:pt idx="649">
                  <c:v>2.77833333333333</c:v>
                </c:pt>
                <c:pt idx="650">
                  <c:v>2.76666666666667</c:v>
                </c:pt>
                <c:pt idx="651">
                  <c:v>2.755</c:v>
                </c:pt>
                <c:pt idx="652">
                  <c:v>2.74333333333333</c:v>
                </c:pt>
                <c:pt idx="653">
                  <c:v>2.73166666666667</c:v>
                </c:pt>
                <c:pt idx="654">
                  <c:v>2.72</c:v>
                </c:pt>
                <c:pt idx="655">
                  <c:v>2.70833333333333</c:v>
                </c:pt>
                <c:pt idx="656">
                  <c:v>2.69666666666667</c:v>
                </c:pt>
                <c:pt idx="657">
                  <c:v>2.685</c:v>
                </c:pt>
                <c:pt idx="658">
                  <c:v>2.67333333333333</c:v>
                </c:pt>
                <c:pt idx="659">
                  <c:v>2.66166666666667</c:v>
                </c:pt>
                <c:pt idx="660">
                  <c:v>2.65</c:v>
                </c:pt>
                <c:pt idx="661">
                  <c:v>2.6525</c:v>
                </c:pt>
                <c:pt idx="662">
                  <c:v>2.655</c:v>
                </c:pt>
                <c:pt idx="663">
                  <c:v>2.6575</c:v>
                </c:pt>
                <c:pt idx="664">
                  <c:v>2.66</c:v>
                </c:pt>
                <c:pt idx="665">
                  <c:v>2.6625</c:v>
                </c:pt>
                <c:pt idx="666">
                  <c:v>2.665</c:v>
                </c:pt>
                <c:pt idx="667">
                  <c:v>2.6675</c:v>
                </c:pt>
                <c:pt idx="668">
                  <c:v>2.67</c:v>
                </c:pt>
                <c:pt idx="669">
                  <c:v>2.6725</c:v>
                </c:pt>
                <c:pt idx="670">
                  <c:v>2.675</c:v>
                </c:pt>
                <c:pt idx="671">
                  <c:v>2.6775</c:v>
                </c:pt>
                <c:pt idx="672">
                  <c:v>2.68</c:v>
                </c:pt>
                <c:pt idx="673">
                  <c:v>2.67</c:v>
                </c:pt>
                <c:pt idx="674">
                  <c:v>2.66</c:v>
                </c:pt>
                <c:pt idx="675">
                  <c:v>2.65</c:v>
                </c:pt>
                <c:pt idx="676">
                  <c:v>2.64</c:v>
                </c:pt>
                <c:pt idx="677">
                  <c:v>2.63</c:v>
                </c:pt>
                <c:pt idx="678">
                  <c:v>2.62</c:v>
                </c:pt>
                <c:pt idx="679">
                  <c:v>2.61</c:v>
                </c:pt>
                <c:pt idx="680">
                  <c:v>2.6</c:v>
                </c:pt>
                <c:pt idx="681">
                  <c:v>2.59</c:v>
                </c:pt>
                <c:pt idx="682">
                  <c:v>2.58</c:v>
                </c:pt>
                <c:pt idx="683">
                  <c:v>2.57</c:v>
                </c:pt>
                <c:pt idx="684">
                  <c:v>2.56</c:v>
                </c:pt>
                <c:pt idx="685">
                  <c:v>2.54333333333333</c:v>
                </c:pt>
                <c:pt idx="686">
                  <c:v>2.52666666666667</c:v>
                </c:pt>
                <c:pt idx="687">
                  <c:v>2.51</c:v>
                </c:pt>
                <c:pt idx="688">
                  <c:v>2.49333333333333</c:v>
                </c:pt>
                <c:pt idx="689">
                  <c:v>2.47666666666667</c:v>
                </c:pt>
                <c:pt idx="690">
                  <c:v>2.46</c:v>
                </c:pt>
                <c:pt idx="691">
                  <c:v>2.44333333333333</c:v>
                </c:pt>
                <c:pt idx="692">
                  <c:v>2.42666666666667</c:v>
                </c:pt>
                <c:pt idx="693">
                  <c:v>2.41</c:v>
                </c:pt>
                <c:pt idx="694">
                  <c:v>2.39333333333333</c:v>
                </c:pt>
                <c:pt idx="695">
                  <c:v>2.37666666666667</c:v>
                </c:pt>
                <c:pt idx="696">
                  <c:v>2.36</c:v>
                </c:pt>
                <c:pt idx="697">
                  <c:v>2.3475</c:v>
                </c:pt>
                <c:pt idx="698">
                  <c:v>2.335</c:v>
                </c:pt>
                <c:pt idx="699">
                  <c:v>2.3225</c:v>
                </c:pt>
                <c:pt idx="700">
                  <c:v>2.31</c:v>
                </c:pt>
                <c:pt idx="701">
                  <c:v>2.2975</c:v>
                </c:pt>
                <c:pt idx="702">
                  <c:v>2.285</c:v>
                </c:pt>
                <c:pt idx="703">
                  <c:v>2.2725</c:v>
                </c:pt>
                <c:pt idx="704">
                  <c:v>2.26</c:v>
                </c:pt>
                <c:pt idx="705">
                  <c:v>2.2475</c:v>
                </c:pt>
                <c:pt idx="706">
                  <c:v>2.235</c:v>
                </c:pt>
                <c:pt idx="707">
                  <c:v>2.2225</c:v>
                </c:pt>
                <c:pt idx="708">
                  <c:v>2.21</c:v>
                </c:pt>
                <c:pt idx="709">
                  <c:v>2.18833333333333</c:v>
                </c:pt>
                <c:pt idx="710">
                  <c:v>2.16666666666667</c:v>
                </c:pt>
                <c:pt idx="711">
                  <c:v>2.145</c:v>
                </c:pt>
                <c:pt idx="712">
                  <c:v>2.12333333333333</c:v>
                </c:pt>
                <c:pt idx="713">
                  <c:v>2.10166666666667</c:v>
                </c:pt>
                <c:pt idx="714">
                  <c:v>2.08</c:v>
                </c:pt>
                <c:pt idx="715">
                  <c:v>2.05833333333333</c:v>
                </c:pt>
                <c:pt idx="716">
                  <c:v>2.03666666666667</c:v>
                </c:pt>
                <c:pt idx="717">
                  <c:v>2.015</c:v>
                </c:pt>
                <c:pt idx="718">
                  <c:v>1.99333333333333</c:v>
                </c:pt>
                <c:pt idx="719">
                  <c:v>1.97166666666667</c:v>
                </c:pt>
                <c:pt idx="720">
                  <c:v>1.95</c:v>
                </c:pt>
                <c:pt idx="721">
                  <c:v>1.9925</c:v>
                </c:pt>
                <c:pt idx="722">
                  <c:v>2.035</c:v>
                </c:pt>
                <c:pt idx="723">
                  <c:v>2.0775</c:v>
                </c:pt>
                <c:pt idx="724">
                  <c:v>2.12</c:v>
                </c:pt>
                <c:pt idx="725">
                  <c:v>2.1625</c:v>
                </c:pt>
                <c:pt idx="726">
                  <c:v>2.205</c:v>
                </c:pt>
                <c:pt idx="727">
                  <c:v>2.2475</c:v>
                </c:pt>
                <c:pt idx="728">
                  <c:v>2.29</c:v>
                </c:pt>
                <c:pt idx="729">
                  <c:v>2.3325</c:v>
                </c:pt>
                <c:pt idx="730">
                  <c:v>2.375</c:v>
                </c:pt>
                <c:pt idx="731">
                  <c:v>2.4175</c:v>
                </c:pt>
                <c:pt idx="732">
                  <c:v>2.46</c:v>
                </c:pt>
                <c:pt idx="733">
                  <c:v>2.46083333333333</c:v>
                </c:pt>
                <c:pt idx="734">
                  <c:v>2.46166666666667</c:v>
                </c:pt>
                <c:pt idx="735">
                  <c:v>2.4625</c:v>
                </c:pt>
                <c:pt idx="736">
                  <c:v>2.46333333333333</c:v>
                </c:pt>
                <c:pt idx="737">
                  <c:v>2.46416666666667</c:v>
                </c:pt>
                <c:pt idx="738">
                  <c:v>2.465</c:v>
                </c:pt>
                <c:pt idx="739">
                  <c:v>2.46583333333333</c:v>
                </c:pt>
                <c:pt idx="740">
                  <c:v>2.46666666666667</c:v>
                </c:pt>
                <c:pt idx="741">
                  <c:v>2.4675</c:v>
                </c:pt>
                <c:pt idx="742">
                  <c:v>2.46833333333333</c:v>
                </c:pt>
                <c:pt idx="743">
                  <c:v>2.46916666666667</c:v>
                </c:pt>
                <c:pt idx="744">
                  <c:v>2.47</c:v>
                </c:pt>
                <c:pt idx="745">
                  <c:v>2.47083333333333</c:v>
                </c:pt>
                <c:pt idx="746">
                  <c:v>2.47166666666667</c:v>
                </c:pt>
                <c:pt idx="747">
                  <c:v>2.4725</c:v>
                </c:pt>
                <c:pt idx="748">
                  <c:v>2.47333333333333</c:v>
                </c:pt>
                <c:pt idx="749">
                  <c:v>2.47416666666667</c:v>
                </c:pt>
                <c:pt idx="750">
                  <c:v>2.475</c:v>
                </c:pt>
                <c:pt idx="751">
                  <c:v>2.47583333333333</c:v>
                </c:pt>
                <c:pt idx="752">
                  <c:v>2.47666666666667</c:v>
                </c:pt>
                <c:pt idx="753">
                  <c:v>2.4775</c:v>
                </c:pt>
                <c:pt idx="754">
                  <c:v>2.47833333333333</c:v>
                </c:pt>
                <c:pt idx="755">
                  <c:v>2.47916666666667</c:v>
                </c:pt>
                <c:pt idx="756">
                  <c:v>2.48</c:v>
                </c:pt>
                <c:pt idx="757">
                  <c:v>2.47083333333333</c:v>
                </c:pt>
                <c:pt idx="758">
                  <c:v>2.46166666666667</c:v>
                </c:pt>
                <c:pt idx="759">
                  <c:v>2.4525</c:v>
                </c:pt>
                <c:pt idx="760">
                  <c:v>2.44333333333333</c:v>
                </c:pt>
                <c:pt idx="761">
                  <c:v>2.43416666666667</c:v>
                </c:pt>
                <c:pt idx="762">
                  <c:v>2.425</c:v>
                </c:pt>
                <c:pt idx="763">
                  <c:v>2.41583333333333</c:v>
                </c:pt>
                <c:pt idx="764">
                  <c:v>2.40666666666667</c:v>
                </c:pt>
                <c:pt idx="765">
                  <c:v>2.3975</c:v>
                </c:pt>
                <c:pt idx="766">
                  <c:v>2.38833333333333</c:v>
                </c:pt>
                <c:pt idx="767">
                  <c:v>2.37916666666667</c:v>
                </c:pt>
                <c:pt idx="768">
                  <c:v>2.37</c:v>
                </c:pt>
                <c:pt idx="769">
                  <c:v>2.355</c:v>
                </c:pt>
                <c:pt idx="770">
                  <c:v>2.34</c:v>
                </c:pt>
                <c:pt idx="771">
                  <c:v>2.325</c:v>
                </c:pt>
                <c:pt idx="772">
                  <c:v>2.31</c:v>
                </c:pt>
                <c:pt idx="773">
                  <c:v>2.295</c:v>
                </c:pt>
                <c:pt idx="774">
                  <c:v>2.28</c:v>
                </c:pt>
                <c:pt idx="775">
                  <c:v>2.265</c:v>
                </c:pt>
                <c:pt idx="776">
                  <c:v>2.25</c:v>
                </c:pt>
                <c:pt idx="777">
                  <c:v>2.235</c:v>
                </c:pt>
                <c:pt idx="778">
                  <c:v>2.22</c:v>
                </c:pt>
                <c:pt idx="779">
                  <c:v>2.205</c:v>
                </c:pt>
                <c:pt idx="780">
                  <c:v>2.19</c:v>
                </c:pt>
                <c:pt idx="781">
                  <c:v>2.195</c:v>
                </c:pt>
                <c:pt idx="782">
                  <c:v>2.2</c:v>
                </c:pt>
                <c:pt idx="783">
                  <c:v>2.205</c:v>
                </c:pt>
                <c:pt idx="784">
                  <c:v>2.21</c:v>
                </c:pt>
                <c:pt idx="785">
                  <c:v>2.215</c:v>
                </c:pt>
                <c:pt idx="786">
                  <c:v>2.22</c:v>
                </c:pt>
                <c:pt idx="787">
                  <c:v>2.225</c:v>
                </c:pt>
                <c:pt idx="788">
                  <c:v>2.23</c:v>
                </c:pt>
                <c:pt idx="789">
                  <c:v>2.235</c:v>
                </c:pt>
                <c:pt idx="790">
                  <c:v>2.24</c:v>
                </c:pt>
                <c:pt idx="791">
                  <c:v>2.245</c:v>
                </c:pt>
                <c:pt idx="792">
                  <c:v>2.25</c:v>
                </c:pt>
                <c:pt idx="793">
                  <c:v>2.26583333333333</c:v>
                </c:pt>
                <c:pt idx="794">
                  <c:v>2.28166666666667</c:v>
                </c:pt>
                <c:pt idx="795">
                  <c:v>2.2975</c:v>
                </c:pt>
                <c:pt idx="796">
                  <c:v>2.31333333333333</c:v>
                </c:pt>
                <c:pt idx="797">
                  <c:v>2.32916666666667</c:v>
                </c:pt>
                <c:pt idx="798">
                  <c:v>2.345</c:v>
                </c:pt>
                <c:pt idx="799">
                  <c:v>2.36083333333333</c:v>
                </c:pt>
                <c:pt idx="800">
                  <c:v>2.37666666666667</c:v>
                </c:pt>
                <c:pt idx="801">
                  <c:v>2.3925</c:v>
                </c:pt>
                <c:pt idx="802">
                  <c:v>2.40833333333333</c:v>
                </c:pt>
                <c:pt idx="803">
                  <c:v>2.42416666666667</c:v>
                </c:pt>
                <c:pt idx="804">
                  <c:v>2.44</c:v>
                </c:pt>
                <c:pt idx="805">
                  <c:v>2.42916666666667</c:v>
                </c:pt>
                <c:pt idx="806">
                  <c:v>2.41833333333333</c:v>
                </c:pt>
                <c:pt idx="807">
                  <c:v>2.4075</c:v>
                </c:pt>
                <c:pt idx="808">
                  <c:v>2.39666666666667</c:v>
                </c:pt>
                <c:pt idx="809">
                  <c:v>2.38583333333333</c:v>
                </c:pt>
                <c:pt idx="810">
                  <c:v>2.375</c:v>
                </c:pt>
                <c:pt idx="811">
                  <c:v>2.36416666666667</c:v>
                </c:pt>
                <c:pt idx="812">
                  <c:v>2.35333333333333</c:v>
                </c:pt>
                <c:pt idx="813">
                  <c:v>2.3425</c:v>
                </c:pt>
                <c:pt idx="814">
                  <c:v>2.33166666666667</c:v>
                </c:pt>
                <c:pt idx="815">
                  <c:v>2.32083333333333</c:v>
                </c:pt>
                <c:pt idx="816">
                  <c:v>2.31</c:v>
                </c:pt>
                <c:pt idx="817">
                  <c:v>2.31083333333333</c:v>
                </c:pt>
                <c:pt idx="818">
                  <c:v>2.31166666666667</c:v>
                </c:pt>
                <c:pt idx="819">
                  <c:v>2.3125</c:v>
                </c:pt>
                <c:pt idx="820">
                  <c:v>2.31333333333333</c:v>
                </c:pt>
                <c:pt idx="821">
                  <c:v>2.31416666666667</c:v>
                </c:pt>
                <c:pt idx="822">
                  <c:v>2.315</c:v>
                </c:pt>
                <c:pt idx="823">
                  <c:v>2.31583333333333</c:v>
                </c:pt>
                <c:pt idx="824">
                  <c:v>2.31666666666667</c:v>
                </c:pt>
                <c:pt idx="825">
                  <c:v>2.3175</c:v>
                </c:pt>
                <c:pt idx="826">
                  <c:v>2.31833333333333</c:v>
                </c:pt>
                <c:pt idx="827">
                  <c:v>2.31916666666667</c:v>
                </c:pt>
                <c:pt idx="828">
                  <c:v>2.32</c:v>
                </c:pt>
                <c:pt idx="829">
                  <c:v>2.34083333333333</c:v>
                </c:pt>
                <c:pt idx="830">
                  <c:v>2.36166666666667</c:v>
                </c:pt>
                <c:pt idx="831">
                  <c:v>2.3825</c:v>
                </c:pt>
                <c:pt idx="832">
                  <c:v>2.40333333333333</c:v>
                </c:pt>
                <c:pt idx="833">
                  <c:v>2.42416666666667</c:v>
                </c:pt>
                <c:pt idx="834">
                  <c:v>2.445</c:v>
                </c:pt>
                <c:pt idx="835">
                  <c:v>2.46583333333333</c:v>
                </c:pt>
                <c:pt idx="836">
                  <c:v>2.48666666666667</c:v>
                </c:pt>
                <c:pt idx="837">
                  <c:v>2.5075</c:v>
                </c:pt>
                <c:pt idx="838">
                  <c:v>2.52833333333333</c:v>
                </c:pt>
                <c:pt idx="839">
                  <c:v>2.54916666666667</c:v>
                </c:pt>
                <c:pt idx="840">
                  <c:v>2.57</c:v>
                </c:pt>
                <c:pt idx="841">
                  <c:v>2.57916666666667</c:v>
                </c:pt>
                <c:pt idx="842">
                  <c:v>2.58833333333333</c:v>
                </c:pt>
                <c:pt idx="843">
                  <c:v>2.5975</c:v>
                </c:pt>
                <c:pt idx="844">
                  <c:v>2.60666666666667</c:v>
                </c:pt>
                <c:pt idx="845">
                  <c:v>2.61583333333333</c:v>
                </c:pt>
                <c:pt idx="846">
                  <c:v>2.625</c:v>
                </c:pt>
                <c:pt idx="847">
                  <c:v>2.63416666666667</c:v>
                </c:pt>
                <c:pt idx="848">
                  <c:v>2.64333333333333</c:v>
                </c:pt>
                <c:pt idx="849">
                  <c:v>2.6525</c:v>
                </c:pt>
                <c:pt idx="850">
                  <c:v>2.66166666666667</c:v>
                </c:pt>
                <c:pt idx="851">
                  <c:v>2.67083333333333</c:v>
                </c:pt>
                <c:pt idx="852">
                  <c:v>2.68</c:v>
                </c:pt>
                <c:pt idx="853">
                  <c:v>2.6925</c:v>
                </c:pt>
                <c:pt idx="854">
                  <c:v>2.705</c:v>
                </c:pt>
                <c:pt idx="855">
                  <c:v>2.7175</c:v>
                </c:pt>
                <c:pt idx="856">
                  <c:v>2.73</c:v>
                </c:pt>
                <c:pt idx="857">
                  <c:v>2.7425</c:v>
                </c:pt>
                <c:pt idx="858">
                  <c:v>2.755</c:v>
                </c:pt>
                <c:pt idx="859">
                  <c:v>2.7675</c:v>
                </c:pt>
                <c:pt idx="860">
                  <c:v>2.78</c:v>
                </c:pt>
                <c:pt idx="861">
                  <c:v>2.7925</c:v>
                </c:pt>
                <c:pt idx="862">
                  <c:v>2.805</c:v>
                </c:pt>
                <c:pt idx="863">
                  <c:v>2.8175</c:v>
                </c:pt>
                <c:pt idx="864">
                  <c:v>2.83</c:v>
                </c:pt>
                <c:pt idx="865">
                  <c:v>2.80083333333333</c:v>
                </c:pt>
                <c:pt idx="866">
                  <c:v>2.77166666666667</c:v>
                </c:pt>
                <c:pt idx="867">
                  <c:v>2.83</c:v>
                </c:pt>
                <c:pt idx="868">
                  <c:v>3.05</c:v>
                </c:pt>
                <c:pt idx="869">
                  <c:v>3.11</c:v>
                </c:pt>
                <c:pt idx="870">
                  <c:v>2.93</c:v>
                </c:pt>
                <c:pt idx="871">
                  <c:v>2.95</c:v>
                </c:pt>
                <c:pt idx="872">
                  <c:v>2.87</c:v>
                </c:pt>
                <c:pt idx="873">
                  <c:v>2.66</c:v>
                </c:pt>
                <c:pt idx="874">
                  <c:v>2.68</c:v>
                </c:pt>
                <c:pt idx="875">
                  <c:v>2.59</c:v>
                </c:pt>
                <c:pt idx="876">
                  <c:v>2.48</c:v>
                </c:pt>
                <c:pt idx="877">
                  <c:v>2.47</c:v>
                </c:pt>
                <c:pt idx="878">
                  <c:v>2.37</c:v>
                </c:pt>
                <c:pt idx="879">
                  <c:v>2.29</c:v>
                </c:pt>
                <c:pt idx="880">
                  <c:v>2.37</c:v>
                </c:pt>
                <c:pt idx="881">
                  <c:v>2.38</c:v>
                </c:pt>
                <c:pt idx="882">
                  <c:v>2.3</c:v>
                </c:pt>
                <c:pt idx="883">
                  <c:v>2.36</c:v>
                </c:pt>
                <c:pt idx="884">
                  <c:v>2.38</c:v>
                </c:pt>
                <c:pt idx="885">
                  <c:v>2.43</c:v>
                </c:pt>
                <c:pt idx="886">
                  <c:v>2.48</c:v>
                </c:pt>
                <c:pt idx="887">
                  <c:v>2.51</c:v>
                </c:pt>
                <c:pt idx="888">
                  <c:v>2.61</c:v>
                </c:pt>
                <c:pt idx="889">
                  <c:v>2.65</c:v>
                </c:pt>
                <c:pt idx="890">
                  <c:v>2.68</c:v>
                </c:pt>
                <c:pt idx="891">
                  <c:v>2.75</c:v>
                </c:pt>
                <c:pt idx="892">
                  <c:v>2.76</c:v>
                </c:pt>
                <c:pt idx="893">
                  <c:v>2.78</c:v>
                </c:pt>
                <c:pt idx="894">
                  <c:v>2.9</c:v>
                </c:pt>
                <c:pt idx="895">
                  <c:v>2.97</c:v>
                </c:pt>
                <c:pt idx="896">
                  <c:v>2.97</c:v>
                </c:pt>
                <c:pt idx="897">
                  <c:v>2.88</c:v>
                </c:pt>
                <c:pt idx="898">
                  <c:v>2.89</c:v>
                </c:pt>
                <c:pt idx="899">
                  <c:v>2.96</c:v>
                </c:pt>
                <c:pt idx="900">
                  <c:v>2.9</c:v>
                </c:pt>
                <c:pt idx="901">
                  <c:v>2.84</c:v>
                </c:pt>
                <c:pt idx="902">
                  <c:v>2.96</c:v>
                </c:pt>
                <c:pt idx="903">
                  <c:v>3.18</c:v>
                </c:pt>
                <c:pt idx="904">
                  <c:v>3.07</c:v>
                </c:pt>
                <c:pt idx="905">
                  <c:v>3</c:v>
                </c:pt>
                <c:pt idx="906">
                  <c:v>3.11</c:v>
                </c:pt>
                <c:pt idx="907">
                  <c:v>3.33</c:v>
                </c:pt>
                <c:pt idx="908">
                  <c:v>3.38</c:v>
                </c:pt>
                <c:pt idx="909">
                  <c:v>3.34</c:v>
                </c:pt>
                <c:pt idx="910">
                  <c:v>3.49</c:v>
                </c:pt>
                <c:pt idx="911">
                  <c:v>3.59</c:v>
                </c:pt>
                <c:pt idx="912">
                  <c:v>3.46</c:v>
                </c:pt>
                <c:pt idx="913">
                  <c:v>3.34</c:v>
                </c:pt>
                <c:pt idx="914">
                  <c:v>3.41</c:v>
                </c:pt>
                <c:pt idx="915">
                  <c:v>3.48</c:v>
                </c:pt>
                <c:pt idx="916">
                  <c:v>3.6</c:v>
                </c:pt>
                <c:pt idx="917">
                  <c:v>3.8</c:v>
                </c:pt>
                <c:pt idx="918">
                  <c:v>3.93</c:v>
                </c:pt>
                <c:pt idx="919">
                  <c:v>3.93</c:v>
                </c:pt>
                <c:pt idx="920">
                  <c:v>3.92</c:v>
                </c:pt>
                <c:pt idx="921">
                  <c:v>3.97</c:v>
                </c:pt>
                <c:pt idx="922">
                  <c:v>3.72</c:v>
                </c:pt>
                <c:pt idx="923">
                  <c:v>3.21</c:v>
                </c:pt>
                <c:pt idx="924">
                  <c:v>3.09</c:v>
                </c:pt>
                <c:pt idx="925">
                  <c:v>3.05</c:v>
                </c:pt>
                <c:pt idx="926">
                  <c:v>2.98</c:v>
                </c:pt>
                <c:pt idx="927">
                  <c:v>2.88</c:v>
                </c:pt>
                <c:pt idx="928">
                  <c:v>2.92</c:v>
                </c:pt>
                <c:pt idx="929">
                  <c:v>2.97</c:v>
                </c:pt>
                <c:pt idx="930">
                  <c:v>3.2</c:v>
                </c:pt>
                <c:pt idx="931">
                  <c:v>3.54</c:v>
                </c:pt>
                <c:pt idx="932">
                  <c:v>3.76</c:v>
                </c:pt>
                <c:pt idx="933">
                  <c:v>3.8</c:v>
                </c:pt>
                <c:pt idx="934">
                  <c:v>3.74</c:v>
                </c:pt>
                <c:pt idx="935">
                  <c:v>3.86</c:v>
                </c:pt>
                <c:pt idx="936">
                  <c:v>4.02</c:v>
                </c:pt>
                <c:pt idx="937">
                  <c:v>3.96</c:v>
                </c:pt>
                <c:pt idx="938">
                  <c:v>3.99</c:v>
                </c:pt>
                <c:pt idx="939">
                  <c:v>4.12</c:v>
                </c:pt>
                <c:pt idx="940">
                  <c:v>4.31</c:v>
                </c:pt>
                <c:pt idx="941">
                  <c:v>4.34</c:v>
                </c:pt>
                <c:pt idx="942">
                  <c:v>4.4</c:v>
                </c:pt>
                <c:pt idx="943">
                  <c:v>4.43</c:v>
                </c:pt>
                <c:pt idx="944">
                  <c:v>4.68</c:v>
                </c:pt>
                <c:pt idx="945">
                  <c:v>4.53</c:v>
                </c:pt>
                <c:pt idx="946">
                  <c:v>4.53</c:v>
                </c:pt>
                <c:pt idx="947">
                  <c:v>4.69</c:v>
                </c:pt>
                <c:pt idx="948">
                  <c:v>4.72</c:v>
                </c:pt>
                <c:pt idx="949">
                  <c:v>4.49</c:v>
                </c:pt>
                <c:pt idx="950">
                  <c:v>4.25</c:v>
                </c:pt>
                <c:pt idx="951">
                  <c:v>4.28</c:v>
                </c:pt>
                <c:pt idx="952">
                  <c:v>4.35</c:v>
                </c:pt>
                <c:pt idx="953">
                  <c:v>4.15</c:v>
                </c:pt>
                <c:pt idx="954">
                  <c:v>3.9</c:v>
                </c:pt>
                <c:pt idx="955">
                  <c:v>3.8</c:v>
                </c:pt>
                <c:pt idx="956">
                  <c:v>3.8</c:v>
                </c:pt>
                <c:pt idx="957">
                  <c:v>3.89</c:v>
                </c:pt>
                <c:pt idx="958">
                  <c:v>3.93</c:v>
                </c:pt>
                <c:pt idx="959">
                  <c:v>3.84</c:v>
                </c:pt>
                <c:pt idx="960">
                  <c:v>3.84</c:v>
                </c:pt>
                <c:pt idx="961">
                  <c:v>3.78</c:v>
                </c:pt>
                <c:pt idx="962">
                  <c:v>3.74</c:v>
                </c:pt>
                <c:pt idx="963">
                  <c:v>3.78</c:v>
                </c:pt>
                <c:pt idx="964">
                  <c:v>3.71</c:v>
                </c:pt>
                <c:pt idx="965">
                  <c:v>3.88</c:v>
                </c:pt>
                <c:pt idx="966">
                  <c:v>3.92</c:v>
                </c:pt>
                <c:pt idx="967">
                  <c:v>4.04</c:v>
                </c:pt>
                <c:pt idx="968">
                  <c:v>3.98</c:v>
                </c:pt>
                <c:pt idx="969">
                  <c:v>3.92</c:v>
                </c:pt>
                <c:pt idx="970">
                  <c:v>3.94</c:v>
                </c:pt>
                <c:pt idx="971">
                  <c:v>4.06</c:v>
                </c:pt>
                <c:pt idx="972">
                  <c:v>4.08</c:v>
                </c:pt>
                <c:pt idx="973">
                  <c:v>4.04</c:v>
                </c:pt>
                <c:pt idx="974">
                  <c:v>3.93</c:v>
                </c:pt>
                <c:pt idx="975">
                  <c:v>3.84</c:v>
                </c:pt>
                <c:pt idx="976">
                  <c:v>3.87</c:v>
                </c:pt>
                <c:pt idx="977">
                  <c:v>3.91</c:v>
                </c:pt>
                <c:pt idx="978">
                  <c:v>4.01</c:v>
                </c:pt>
                <c:pt idx="979">
                  <c:v>3.98</c:v>
                </c:pt>
                <c:pt idx="980">
                  <c:v>3.98</c:v>
                </c:pt>
                <c:pt idx="981">
                  <c:v>3.93</c:v>
                </c:pt>
                <c:pt idx="982">
                  <c:v>3.92</c:v>
                </c:pt>
                <c:pt idx="983">
                  <c:v>3.86</c:v>
                </c:pt>
                <c:pt idx="984">
                  <c:v>3.83</c:v>
                </c:pt>
                <c:pt idx="985">
                  <c:v>3.92</c:v>
                </c:pt>
                <c:pt idx="986">
                  <c:v>3.93</c:v>
                </c:pt>
                <c:pt idx="987">
                  <c:v>3.97</c:v>
                </c:pt>
                <c:pt idx="988">
                  <c:v>3.93</c:v>
                </c:pt>
                <c:pt idx="989">
                  <c:v>3.99</c:v>
                </c:pt>
                <c:pt idx="990">
                  <c:v>4.02</c:v>
                </c:pt>
                <c:pt idx="991">
                  <c:v>4</c:v>
                </c:pt>
                <c:pt idx="992">
                  <c:v>4.08</c:v>
                </c:pt>
                <c:pt idx="993">
                  <c:v>4.11</c:v>
                </c:pt>
                <c:pt idx="994">
                  <c:v>4.12</c:v>
                </c:pt>
                <c:pt idx="995">
                  <c:v>4.13</c:v>
                </c:pt>
                <c:pt idx="996">
                  <c:v>4.17</c:v>
                </c:pt>
                <c:pt idx="997">
                  <c:v>4.15</c:v>
                </c:pt>
                <c:pt idx="998">
                  <c:v>4.22</c:v>
                </c:pt>
                <c:pt idx="999">
                  <c:v>4.23</c:v>
                </c:pt>
                <c:pt idx="1000">
                  <c:v>4.2</c:v>
                </c:pt>
                <c:pt idx="1001">
                  <c:v>4.17</c:v>
                </c:pt>
                <c:pt idx="1002">
                  <c:v>4.19</c:v>
                </c:pt>
                <c:pt idx="1003">
                  <c:v>4.19</c:v>
                </c:pt>
                <c:pt idx="1004">
                  <c:v>4.2</c:v>
                </c:pt>
                <c:pt idx="1005">
                  <c:v>4.19</c:v>
                </c:pt>
                <c:pt idx="1006">
                  <c:v>4.15</c:v>
                </c:pt>
                <c:pt idx="1007">
                  <c:v>4.18</c:v>
                </c:pt>
                <c:pt idx="1008">
                  <c:v>4.19</c:v>
                </c:pt>
                <c:pt idx="1009">
                  <c:v>4.21</c:v>
                </c:pt>
                <c:pt idx="1010">
                  <c:v>4.21</c:v>
                </c:pt>
                <c:pt idx="1011">
                  <c:v>4.2</c:v>
                </c:pt>
                <c:pt idx="1012">
                  <c:v>4.21</c:v>
                </c:pt>
                <c:pt idx="1013">
                  <c:v>4.21</c:v>
                </c:pt>
                <c:pt idx="1014">
                  <c:v>4.2</c:v>
                </c:pt>
                <c:pt idx="1015">
                  <c:v>4.25</c:v>
                </c:pt>
                <c:pt idx="1016">
                  <c:v>4.29</c:v>
                </c:pt>
                <c:pt idx="1017">
                  <c:v>4.35</c:v>
                </c:pt>
                <c:pt idx="1018">
                  <c:v>4.45</c:v>
                </c:pt>
                <c:pt idx="1019">
                  <c:v>4.62</c:v>
                </c:pt>
                <c:pt idx="1020">
                  <c:v>4.61</c:v>
                </c:pt>
                <c:pt idx="1021">
                  <c:v>4.83</c:v>
                </c:pt>
                <c:pt idx="1022">
                  <c:v>4.87</c:v>
                </c:pt>
                <c:pt idx="1023">
                  <c:v>4.75</c:v>
                </c:pt>
                <c:pt idx="1024">
                  <c:v>4.78</c:v>
                </c:pt>
                <c:pt idx="1025">
                  <c:v>4.81</c:v>
                </c:pt>
                <c:pt idx="1026">
                  <c:v>5.02</c:v>
                </c:pt>
                <c:pt idx="1027">
                  <c:v>5.22</c:v>
                </c:pt>
                <c:pt idx="1028">
                  <c:v>5.18</c:v>
                </c:pt>
                <c:pt idx="1029">
                  <c:v>5.01</c:v>
                </c:pt>
                <c:pt idx="1030">
                  <c:v>5.16</c:v>
                </c:pt>
                <c:pt idx="1031">
                  <c:v>4.84</c:v>
                </c:pt>
                <c:pt idx="1032">
                  <c:v>4.58</c:v>
                </c:pt>
                <c:pt idx="1033">
                  <c:v>4.63</c:v>
                </c:pt>
                <c:pt idx="1034">
                  <c:v>4.54</c:v>
                </c:pt>
                <c:pt idx="1035">
                  <c:v>4.59</c:v>
                </c:pt>
                <c:pt idx="1036">
                  <c:v>4.85</c:v>
                </c:pt>
                <c:pt idx="1037">
                  <c:v>5.02</c:v>
                </c:pt>
                <c:pt idx="1038">
                  <c:v>5.16</c:v>
                </c:pt>
                <c:pt idx="1039">
                  <c:v>5.28</c:v>
                </c:pt>
                <c:pt idx="1040">
                  <c:v>5.3</c:v>
                </c:pt>
                <c:pt idx="1041">
                  <c:v>5.48</c:v>
                </c:pt>
                <c:pt idx="1042">
                  <c:v>5.75</c:v>
                </c:pt>
                <c:pt idx="1043">
                  <c:v>5.7</c:v>
                </c:pt>
                <c:pt idx="1044">
                  <c:v>5.53</c:v>
                </c:pt>
                <c:pt idx="1045">
                  <c:v>5.56</c:v>
                </c:pt>
                <c:pt idx="1046">
                  <c:v>5.74</c:v>
                </c:pt>
                <c:pt idx="1047">
                  <c:v>5.64</c:v>
                </c:pt>
                <c:pt idx="1048">
                  <c:v>5.87</c:v>
                </c:pt>
                <c:pt idx="1049">
                  <c:v>5.72</c:v>
                </c:pt>
                <c:pt idx="1050">
                  <c:v>5.5</c:v>
                </c:pt>
                <c:pt idx="1051">
                  <c:v>5.42</c:v>
                </c:pt>
                <c:pt idx="1052">
                  <c:v>5.46</c:v>
                </c:pt>
                <c:pt idx="1053">
                  <c:v>5.58</c:v>
                </c:pt>
                <c:pt idx="1054">
                  <c:v>5.7</c:v>
                </c:pt>
                <c:pt idx="1055">
                  <c:v>6.03</c:v>
                </c:pt>
                <c:pt idx="1056">
                  <c:v>6.04</c:v>
                </c:pt>
                <c:pt idx="1057">
                  <c:v>6.19</c:v>
                </c:pt>
                <c:pt idx="1058">
                  <c:v>6.3</c:v>
                </c:pt>
                <c:pt idx="1059">
                  <c:v>6.17</c:v>
                </c:pt>
                <c:pt idx="1060">
                  <c:v>6.32</c:v>
                </c:pt>
                <c:pt idx="1061">
                  <c:v>6.57</c:v>
                </c:pt>
                <c:pt idx="1062">
                  <c:v>6.72</c:v>
                </c:pt>
                <c:pt idx="1063">
                  <c:v>6.69</c:v>
                </c:pt>
                <c:pt idx="1064">
                  <c:v>7.16</c:v>
                </c:pt>
                <c:pt idx="1065">
                  <c:v>7.1</c:v>
                </c:pt>
                <c:pt idx="1066">
                  <c:v>7.14</c:v>
                </c:pt>
                <c:pt idx="1067">
                  <c:v>7.65</c:v>
                </c:pt>
                <c:pt idx="1068">
                  <c:v>7.79</c:v>
                </c:pt>
                <c:pt idx="1069">
                  <c:v>7.24</c:v>
                </c:pt>
                <c:pt idx="1070">
                  <c:v>7.07</c:v>
                </c:pt>
                <c:pt idx="1071">
                  <c:v>7.39</c:v>
                </c:pt>
                <c:pt idx="1072">
                  <c:v>7.91</c:v>
                </c:pt>
                <c:pt idx="1073">
                  <c:v>7.84</c:v>
                </c:pt>
                <c:pt idx="1074">
                  <c:v>7.46</c:v>
                </c:pt>
                <c:pt idx="1075">
                  <c:v>7.53</c:v>
                </c:pt>
                <c:pt idx="1076">
                  <c:v>7.39</c:v>
                </c:pt>
                <c:pt idx="1077">
                  <c:v>7.33</c:v>
                </c:pt>
                <c:pt idx="1078">
                  <c:v>6.84</c:v>
                </c:pt>
                <c:pt idx="1079">
                  <c:v>6.39</c:v>
                </c:pt>
                <c:pt idx="1080">
                  <c:v>6.24</c:v>
                </c:pt>
                <c:pt idx="1081">
                  <c:v>6.11</c:v>
                </c:pt>
                <c:pt idx="1082">
                  <c:v>5.7</c:v>
                </c:pt>
                <c:pt idx="1083">
                  <c:v>5.83</c:v>
                </c:pt>
                <c:pt idx="1084">
                  <c:v>6.39</c:v>
                </c:pt>
                <c:pt idx="1085">
                  <c:v>6.52</c:v>
                </c:pt>
                <c:pt idx="1086">
                  <c:v>6.73</c:v>
                </c:pt>
                <c:pt idx="1087">
                  <c:v>6.58</c:v>
                </c:pt>
                <c:pt idx="1088">
                  <c:v>6.14</c:v>
                </c:pt>
                <c:pt idx="1089">
                  <c:v>5.93</c:v>
                </c:pt>
                <c:pt idx="1090">
                  <c:v>5.81</c:v>
                </c:pt>
                <c:pt idx="1091">
                  <c:v>5.93</c:v>
                </c:pt>
                <c:pt idx="1092">
                  <c:v>5.95</c:v>
                </c:pt>
                <c:pt idx="1093">
                  <c:v>6.08</c:v>
                </c:pt>
                <c:pt idx="1094">
                  <c:v>6.07</c:v>
                </c:pt>
                <c:pt idx="1095">
                  <c:v>6.19</c:v>
                </c:pt>
                <c:pt idx="1096">
                  <c:v>6.13</c:v>
                </c:pt>
                <c:pt idx="1097">
                  <c:v>6.11</c:v>
                </c:pt>
                <c:pt idx="1098">
                  <c:v>6.11</c:v>
                </c:pt>
                <c:pt idx="1099">
                  <c:v>6.21</c:v>
                </c:pt>
                <c:pt idx="1100">
                  <c:v>6.55</c:v>
                </c:pt>
                <c:pt idx="1101">
                  <c:v>6.48</c:v>
                </c:pt>
                <c:pt idx="1102">
                  <c:v>6.28</c:v>
                </c:pt>
                <c:pt idx="1103">
                  <c:v>6.36</c:v>
                </c:pt>
                <c:pt idx="1104">
                  <c:v>6.46</c:v>
                </c:pt>
                <c:pt idx="1105">
                  <c:v>6.64</c:v>
                </c:pt>
                <c:pt idx="1106">
                  <c:v>6.71</c:v>
                </c:pt>
                <c:pt idx="1107">
                  <c:v>6.67</c:v>
                </c:pt>
                <c:pt idx="1108">
                  <c:v>6.85</c:v>
                </c:pt>
                <c:pt idx="1109">
                  <c:v>6.9</c:v>
                </c:pt>
                <c:pt idx="1110">
                  <c:v>7.13</c:v>
                </c:pt>
                <c:pt idx="1111">
                  <c:v>7.4</c:v>
                </c:pt>
                <c:pt idx="1112">
                  <c:v>7.09</c:v>
                </c:pt>
                <c:pt idx="1113">
                  <c:v>6.79</c:v>
                </c:pt>
                <c:pt idx="1114">
                  <c:v>6.73</c:v>
                </c:pt>
                <c:pt idx="1115">
                  <c:v>6.74</c:v>
                </c:pt>
                <c:pt idx="1116">
                  <c:v>6.99</c:v>
                </c:pt>
                <c:pt idx="1117">
                  <c:v>6.96</c:v>
                </c:pt>
                <c:pt idx="1118">
                  <c:v>7.21</c:v>
                </c:pt>
                <c:pt idx="1119">
                  <c:v>7.51</c:v>
                </c:pt>
                <c:pt idx="1120">
                  <c:v>7.58</c:v>
                </c:pt>
                <c:pt idx="1121">
                  <c:v>7.54</c:v>
                </c:pt>
                <c:pt idx="1122">
                  <c:v>7.81</c:v>
                </c:pt>
                <c:pt idx="1123">
                  <c:v>8.04</c:v>
                </c:pt>
                <c:pt idx="1124">
                  <c:v>8.04</c:v>
                </c:pt>
                <c:pt idx="1125">
                  <c:v>7.9</c:v>
                </c:pt>
                <c:pt idx="1126">
                  <c:v>7.68</c:v>
                </c:pt>
                <c:pt idx="1127">
                  <c:v>7.43</c:v>
                </c:pt>
                <c:pt idx="1128">
                  <c:v>7.5</c:v>
                </c:pt>
                <c:pt idx="1129">
                  <c:v>7.39</c:v>
                </c:pt>
                <c:pt idx="1130">
                  <c:v>7.73</c:v>
                </c:pt>
                <c:pt idx="1131">
                  <c:v>8.23</c:v>
                </c:pt>
                <c:pt idx="1132">
                  <c:v>8.06</c:v>
                </c:pt>
                <c:pt idx="1133">
                  <c:v>7.86</c:v>
                </c:pt>
                <c:pt idx="1134">
                  <c:v>8.06</c:v>
                </c:pt>
                <c:pt idx="1135">
                  <c:v>8.4</c:v>
                </c:pt>
                <c:pt idx="1136">
                  <c:v>8.43</c:v>
                </c:pt>
                <c:pt idx="1137">
                  <c:v>8.14</c:v>
                </c:pt>
                <c:pt idx="1138">
                  <c:v>8.05</c:v>
                </c:pt>
                <c:pt idx="1139">
                  <c:v>8</c:v>
                </c:pt>
                <c:pt idx="1140">
                  <c:v>7.74</c:v>
                </c:pt>
                <c:pt idx="1141">
                  <c:v>7.79</c:v>
                </c:pt>
                <c:pt idx="1142">
                  <c:v>7.73</c:v>
                </c:pt>
                <c:pt idx="1143">
                  <c:v>7.56</c:v>
                </c:pt>
                <c:pt idx="1144">
                  <c:v>7.9</c:v>
                </c:pt>
                <c:pt idx="1145">
                  <c:v>7.86</c:v>
                </c:pt>
                <c:pt idx="1146">
                  <c:v>7.83</c:v>
                </c:pt>
                <c:pt idx="1147">
                  <c:v>7.77</c:v>
                </c:pt>
                <c:pt idx="1148">
                  <c:v>7.59</c:v>
                </c:pt>
                <c:pt idx="1149">
                  <c:v>7.41</c:v>
                </c:pt>
                <c:pt idx="1150">
                  <c:v>7.29</c:v>
                </c:pt>
                <c:pt idx="1151">
                  <c:v>6.87</c:v>
                </c:pt>
                <c:pt idx="1152">
                  <c:v>7.21</c:v>
                </c:pt>
                <c:pt idx="1153">
                  <c:v>7.39</c:v>
                </c:pt>
                <c:pt idx="1154">
                  <c:v>7.46</c:v>
                </c:pt>
                <c:pt idx="1155">
                  <c:v>7.37</c:v>
                </c:pt>
                <c:pt idx="1156">
                  <c:v>7.46</c:v>
                </c:pt>
                <c:pt idx="1157">
                  <c:v>7.28</c:v>
                </c:pt>
                <c:pt idx="1158">
                  <c:v>7.33</c:v>
                </c:pt>
                <c:pt idx="1159">
                  <c:v>7.4</c:v>
                </c:pt>
                <c:pt idx="1160">
                  <c:v>7.34</c:v>
                </c:pt>
                <c:pt idx="1161">
                  <c:v>7.52</c:v>
                </c:pt>
                <c:pt idx="1162">
                  <c:v>7.58</c:v>
                </c:pt>
                <c:pt idx="1163">
                  <c:v>7.69</c:v>
                </c:pt>
                <c:pt idx="1164">
                  <c:v>7.96</c:v>
                </c:pt>
                <c:pt idx="1165">
                  <c:v>8.03</c:v>
                </c:pt>
                <c:pt idx="1166">
                  <c:v>8.04</c:v>
                </c:pt>
                <c:pt idx="1167">
                  <c:v>8.15</c:v>
                </c:pt>
                <c:pt idx="1168">
                  <c:v>8.35</c:v>
                </c:pt>
                <c:pt idx="1169">
                  <c:v>8.46</c:v>
                </c:pt>
                <c:pt idx="1170">
                  <c:v>8.64</c:v>
                </c:pt>
                <c:pt idx="1171">
                  <c:v>8.41</c:v>
                </c:pt>
                <c:pt idx="1172">
                  <c:v>8.42</c:v>
                </c:pt>
                <c:pt idx="1173">
                  <c:v>8.64</c:v>
                </c:pt>
                <c:pt idx="1174">
                  <c:v>8.81</c:v>
                </c:pt>
                <c:pt idx="1175">
                  <c:v>9.01</c:v>
                </c:pt>
                <c:pt idx="1176">
                  <c:v>9.1</c:v>
                </c:pt>
                <c:pt idx="1177">
                  <c:v>9.1</c:v>
                </c:pt>
                <c:pt idx="1178">
                  <c:v>9.12</c:v>
                </c:pt>
                <c:pt idx="1179">
                  <c:v>9.18</c:v>
                </c:pt>
                <c:pt idx="1180">
                  <c:v>9.25</c:v>
                </c:pt>
                <c:pt idx="1181">
                  <c:v>8.91</c:v>
                </c:pt>
                <c:pt idx="1182">
                  <c:v>8.95</c:v>
                </c:pt>
                <c:pt idx="1183">
                  <c:v>9.03</c:v>
                </c:pt>
                <c:pt idx="1184">
                  <c:v>9.33</c:v>
                </c:pt>
                <c:pt idx="1185">
                  <c:v>10.3</c:v>
                </c:pt>
                <c:pt idx="1186">
                  <c:v>10.65</c:v>
                </c:pt>
                <c:pt idx="1187">
                  <c:v>10.39</c:v>
                </c:pt>
                <c:pt idx="1188">
                  <c:v>10.8</c:v>
                </c:pt>
                <c:pt idx="1189">
                  <c:v>12.41</c:v>
                </c:pt>
                <c:pt idx="1190">
                  <c:v>12.75</c:v>
                </c:pt>
                <c:pt idx="1191">
                  <c:v>11.47</c:v>
                </c:pt>
                <c:pt idx="1192">
                  <c:v>10.18</c:v>
                </c:pt>
                <c:pt idx="1193">
                  <c:v>9.78</c:v>
                </c:pt>
                <c:pt idx="1194">
                  <c:v>10.25</c:v>
                </c:pt>
                <c:pt idx="1195">
                  <c:v>11.1</c:v>
                </c:pt>
                <c:pt idx="1196">
                  <c:v>11.51</c:v>
                </c:pt>
                <c:pt idx="1197">
                  <c:v>11.75</c:v>
                </c:pt>
                <c:pt idx="1198">
                  <c:v>12.68</c:v>
                </c:pt>
                <c:pt idx="1199">
                  <c:v>12.84</c:v>
                </c:pt>
                <c:pt idx="1200">
                  <c:v>12.57</c:v>
                </c:pt>
                <c:pt idx="1201">
                  <c:v>13.19</c:v>
                </c:pt>
                <c:pt idx="1202">
                  <c:v>13.12</c:v>
                </c:pt>
                <c:pt idx="1203">
                  <c:v>13.68</c:v>
                </c:pt>
                <c:pt idx="1204">
                  <c:v>14.1</c:v>
                </c:pt>
                <c:pt idx="1205">
                  <c:v>13.47</c:v>
                </c:pt>
                <c:pt idx="1206">
                  <c:v>14.28</c:v>
                </c:pt>
                <c:pt idx="1207">
                  <c:v>14.94</c:v>
                </c:pt>
                <c:pt idx="1208">
                  <c:v>15.32</c:v>
                </c:pt>
                <c:pt idx="1209">
                  <c:v>15.15</c:v>
                </c:pt>
                <c:pt idx="1210">
                  <c:v>13.39</c:v>
                </c:pt>
                <c:pt idx="1211">
                  <c:v>13.72</c:v>
                </c:pt>
                <c:pt idx="1212">
                  <c:v>14.59</c:v>
                </c:pt>
                <c:pt idx="1213">
                  <c:v>14.43</c:v>
                </c:pt>
                <c:pt idx="1214">
                  <c:v>13.86</c:v>
                </c:pt>
                <c:pt idx="1215">
                  <c:v>13.87</c:v>
                </c:pt>
                <c:pt idx="1216">
                  <c:v>13.62</c:v>
                </c:pt>
                <c:pt idx="1217">
                  <c:v>14.3</c:v>
                </c:pt>
                <c:pt idx="1218">
                  <c:v>13.95</c:v>
                </c:pt>
                <c:pt idx="1219">
                  <c:v>13.06</c:v>
                </c:pt>
                <c:pt idx="1220">
                  <c:v>12.34</c:v>
                </c:pt>
                <c:pt idx="1221">
                  <c:v>10.91</c:v>
                </c:pt>
                <c:pt idx="1222">
                  <c:v>10.55</c:v>
                </c:pt>
                <c:pt idx="1223">
                  <c:v>10.54</c:v>
                </c:pt>
                <c:pt idx="1224">
                  <c:v>10.46</c:v>
                </c:pt>
                <c:pt idx="1225">
                  <c:v>10.72</c:v>
                </c:pt>
                <c:pt idx="1226">
                  <c:v>10.51</c:v>
                </c:pt>
                <c:pt idx="1227">
                  <c:v>10.4</c:v>
                </c:pt>
                <c:pt idx="1228">
                  <c:v>10.38</c:v>
                </c:pt>
                <c:pt idx="1229">
                  <c:v>10.85</c:v>
                </c:pt>
                <c:pt idx="1230">
                  <c:v>11.38</c:v>
                </c:pt>
                <c:pt idx="1231">
                  <c:v>11.85</c:v>
                </c:pt>
                <c:pt idx="1232">
                  <c:v>11.65</c:v>
                </c:pt>
                <c:pt idx="1233">
                  <c:v>11.54</c:v>
                </c:pt>
                <c:pt idx="1234">
                  <c:v>11.69</c:v>
                </c:pt>
                <c:pt idx="1235">
                  <c:v>11.83</c:v>
                </c:pt>
                <c:pt idx="1236">
                  <c:v>11.67</c:v>
                </c:pt>
                <c:pt idx="1237">
                  <c:v>11.84</c:v>
                </c:pt>
                <c:pt idx="1238">
                  <c:v>12.32</c:v>
                </c:pt>
                <c:pt idx="1239">
                  <c:v>12.63</c:v>
                </c:pt>
                <c:pt idx="1240">
                  <c:v>13.41</c:v>
                </c:pt>
                <c:pt idx="1241">
                  <c:v>13.56</c:v>
                </c:pt>
                <c:pt idx="1242">
                  <c:v>13.36</c:v>
                </c:pt>
                <c:pt idx="1243">
                  <c:v>12.72</c:v>
                </c:pt>
                <c:pt idx="1244">
                  <c:v>12.52</c:v>
                </c:pt>
                <c:pt idx="1245">
                  <c:v>12.16</c:v>
                </c:pt>
                <c:pt idx="1246">
                  <c:v>11.57</c:v>
                </c:pt>
                <c:pt idx="1247">
                  <c:v>11.5</c:v>
                </c:pt>
                <c:pt idx="1248">
                  <c:v>11.38</c:v>
                </c:pt>
                <c:pt idx="1249">
                  <c:v>11.51</c:v>
                </c:pt>
                <c:pt idx="1250">
                  <c:v>11.86</c:v>
                </c:pt>
                <c:pt idx="1251">
                  <c:v>11.43</c:v>
                </c:pt>
                <c:pt idx="1252">
                  <c:v>10.85</c:v>
                </c:pt>
                <c:pt idx="1253">
                  <c:v>10.16</c:v>
                </c:pt>
                <c:pt idx="1254">
                  <c:v>10.31</c:v>
                </c:pt>
                <c:pt idx="1255">
                  <c:v>10.33</c:v>
                </c:pt>
                <c:pt idx="1256">
                  <c:v>10.37</c:v>
                </c:pt>
                <c:pt idx="1257">
                  <c:v>10.24</c:v>
                </c:pt>
                <c:pt idx="1258">
                  <c:v>9.78</c:v>
                </c:pt>
                <c:pt idx="1259">
                  <c:v>9.26</c:v>
                </c:pt>
                <c:pt idx="1260">
                  <c:v>9.19</c:v>
                </c:pt>
                <c:pt idx="1261">
                  <c:v>8.7</c:v>
                </c:pt>
                <c:pt idx="1262">
                  <c:v>7.78</c:v>
                </c:pt>
                <c:pt idx="1263">
                  <c:v>7.3</c:v>
                </c:pt>
                <c:pt idx="1264">
                  <c:v>7.71</c:v>
                </c:pt>
                <c:pt idx="1265">
                  <c:v>7.8</c:v>
                </c:pt>
                <c:pt idx="1266">
                  <c:v>7.3</c:v>
                </c:pt>
                <c:pt idx="1267">
                  <c:v>7.17</c:v>
                </c:pt>
                <c:pt idx="1268">
                  <c:v>7.45</c:v>
                </c:pt>
                <c:pt idx="1269">
                  <c:v>7.43</c:v>
                </c:pt>
                <c:pt idx="1270">
                  <c:v>7.25</c:v>
                </c:pt>
                <c:pt idx="1271">
                  <c:v>7.11</c:v>
                </c:pt>
                <c:pt idx="1272">
                  <c:v>7.08</c:v>
                </c:pt>
                <c:pt idx="1273">
                  <c:v>7.25</c:v>
                </c:pt>
                <c:pt idx="1274">
                  <c:v>7.25</c:v>
                </c:pt>
                <c:pt idx="1275">
                  <c:v>8.02</c:v>
                </c:pt>
                <c:pt idx="1276">
                  <c:v>8.61</c:v>
                </c:pt>
                <c:pt idx="1277">
                  <c:v>8.4</c:v>
                </c:pt>
                <c:pt idx="1278">
                  <c:v>8.45</c:v>
                </c:pt>
                <c:pt idx="1279">
                  <c:v>8.76</c:v>
                </c:pt>
                <c:pt idx="1280">
                  <c:v>9.42</c:v>
                </c:pt>
                <c:pt idx="1281">
                  <c:v>9.52</c:v>
                </c:pt>
                <c:pt idx="1282">
                  <c:v>8.86</c:v>
                </c:pt>
                <c:pt idx="1283">
                  <c:v>8.99</c:v>
                </c:pt>
                <c:pt idx="1284">
                  <c:v>8.67</c:v>
                </c:pt>
                <c:pt idx="1285">
                  <c:v>8.21</c:v>
                </c:pt>
                <c:pt idx="1286">
                  <c:v>8.37</c:v>
                </c:pt>
                <c:pt idx="1287">
                  <c:v>8.72</c:v>
                </c:pt>
                <c:pt idx="1288">
                  <c:v>9.09</c:v>
                </c:pt>
                <c:pt idx="1289">
                  <c:v>8.92</c:v>
                </c:pt>
                <c:pt idx="1290">
                  <c:v>9.06</c:v>
                </c:pt>
                <c:pt idx="1291">
                  <c:v>9.26</c:v>
                </c:pt>
                <c:pt idx="1292">
                  <c:v>8.98</c:v>
                </c:pt>
                <c:pt idx="1293">
                  <c:v>8.8</c:v>
                </c:pt>
                <c:pt idx="1294">
                  <c:v>8.96</c:v>
                </c:pt>
                <c:pt idx="1295">
                  <c:v>9.11</c:v>
                </c:pt>
                <c:pt idx="1296">
                  <c:v>9.09</c:v>
                </c:pt>
                <c:pt idx="1297">
                  <c:v>9.17</c:v>
                </c:pt>
                <c:pt idx="1298">
                  <c:v>9.36</c:v>
                </c:pt>
                <c:pt idx="1299">
                  <c:v>9.18</c:v>
                </c:pt>
                <c:pt idx="1300">
                  <c:v>8.86</c:v>
                </c:pt>
                <c:pt idx="1301">
                  <c:v>8.28</c:v>
                </c:pt>
                <c:pt idx="1302">
                  <c:v>8.02</c:v>
                </c:pt>
                <c:pt idx="1303">
                  <c:v>8.11</c:v>
                </c:pt>
                <c:pt idx="1304">
                  <c:v>8.19</c:v>
                </c:pt>
                <c:pt idx="1305">
                  <c:v>8.01</c:v>
                </c:pt>
                <c:pt idx="1306">
                  <c:v>7.87</c:v>
                </c:pt>
                <c:pt idx="1307">
                  <c:v>7.84</c:v>
                </c:pt>
                <c:pt idx="1308">
                  <c:v>8.21</c:v>
                </c:pt>
                <c:pt idx="1309">
                  <c:v>8.47</c:v>
                </c:pt>
                <c:pt idx="1310">
                  <c:v>8.59</c:v>
                </c:pt>
                <c:pt idx="1311">
                  <c:v>8.79</c:v>
                </c:pt>
                <c:pt idx="1312">
                  <c:v>8.76</c:v>
                </c:pt>
                <c:pt idx="1313">
                  <c:v>8.48</c:v>
                </c:pt>
                <c:pt idx="1314">
                  <c:v>8.47</c:v>
                </c:pt>
                <c:pt idx="1315">
                  <c:v>8.75</c:v>
                </c:pt>
                <c:pt idx="1316">
                  <c:v>8.89</c:v>
                </c:pt>
                <c:pt idx="1317">
                  <c:v>8.72</c:v>
                </c:pt>
                <c:pt idx="1318">
                  <c:v>8.39</c:v>
                </c:pt>
                <c:pt idx="1319">
                  <c:v>8.08</c:v>
                </c:pt>
                <c:pt idx="1320">
                  <c:v>8.09</c:v>
                </c:pt>
                <c:pt idx="1321">
                  <c:v>7.85</c:v>
                </c:pt>
                <c:pt idx="1322">
                  <c:v>8.11</c:v>
                </c:pt>
                <c:pt idx="1323">
                  <c:v>8.04</c:v>
                </c:pt>
                <c:pt idx="1324">
                  <c:v>8.07</c:v>
                </c:pt>
                <c:pt idx="1325">
                  <c:v>8.28</c:v>
                </c:pt>
                <c:pt idx="1326">
                  <c:v>8.27</c:v>
                </c:pt>
                <c:pt idx="1327">
                  <c:v>7.9</c:v>
                </c:pt>
                <c:pt idx="1328">
                  <c:v>7.65</c:v>
                </c:pt>
                <c:pt idx="1329">
                  <c:v>7.53</c:v>
                </c:pt>
                <c:pt idx="1330">
                  <c:v>7.42</c:v>
                </c:pt>
                <c:pt idx="1331">
                  <c:v>7.09</c:v>
                </c:pt>
                <c:pt idx="1332">
                  <c:v>7.03</c:v>
                </c:pt>
                <c:pt idx="1333">
                  <c:v>7.34</c:v>
                </c:pt>
                <c:pt idx="1334">
                  <c:v>7.54</c:v>
                </c:pt>
                <c:pt idx="1335">
                  <c:v>7.48</c:v>
                </c:pt>
                <c:pt idx="1336">
                  <c:v>7.39</c:v>
                </c:pt>
                <c:pt idx="1337">
                  <c:v>7.26</c:v>
                </c:pt>
                <c:pt idx="1338">
                  <c:v>6.84</c:v>
                </c:pt>
                <c:pt idx="1339">
                  <c:v>6.59</c:v>
                </c:pt>
                <c:pt idx="1340">
                  <c:v>6.42</c:v>
                </c:pt>
                <c:pt idx="1341">
                  <c:v>6.59</c:v>
                </c:pt>
                <c:pt idx="1342">
                  <c:v>6.87</c:v>
                </c:pt>
                <c:pt idx="1343">
                  <c:v>6.77</c:v>
                </c:pt>
                <c:pt idx="1344">
                  <c:v>6.6</c:v>
                </c:pt>
                <c:pt idx="1345">
                  <c:v>6.26</c:v>
                </c:pt>
                <c:pt idx="1346">
                  <c:v>5.98</c:v>
                </c:pt>
                <c:pt idx="1347">
                  <c:v>5.97</c:v>
                </c:pt>
                <c:pt idx="1348">
                  <c:v>6.04</c:v>
                </c:pt>
                <c:pt idx="1349">
                  <c:v>5.96</c:v>
                </c:pt>
                <c:pt idx="1350">
                  <c:v>5.81</c:v>
                </c:pt>
                <c:pt idx="1351">
                  <c:v>5.68</c:v>
                </c:pt>
                <c:pt idx="1352">
                  <c:v>5.36</c:v>
                </c:pt>
                <c:pt idx="1353">
                  <c:v>5.33</c:v>
                </c:pt>
                <c:pt idx="1354">
                  <c:v>5.72</c:v>
                </c:pt>
                <c:pt idx="1355">
                  <c:v>5.77</c:v>
                </c:pt>
                <c:pt idx="1356">
                  <c:v>5.75</c:v>
                </c:pt>
                <c:pt idx="1357">
                  <c:v>5.97</c:v>
                </c:pt>
                <c:pt idx="1358">
                  <c:v>6.48</c:v>
                </c:pt>
                <c:pt idx="1359">
                  <c:v>6.97</c:v>
                </c:pt>
                <c:pt idx="1360">
                  <c:v>7.18</c:v>
                </c:pt>
                <c:pt idx="1361">
                  <c:v>7.1</c:v>
                </c:pt>
                <c:pt idx="1362">
                  <c:v>7.3</c:v>
                </c:pt>
                <c:pt idx="1363">
                  <c:v>7.24</c:v>
                </c:pt>
                <c:pt idx="1364">
                  <c:v>7.46</c:v>
                </c:pt>
                <c:pt idx="1365">
                  <c:v>7.74</c:v>
                </c:pt>
                <c:pt idx="1366">
                  <c:v>7.96</c:v>
                </c:pt>
                <c:pt idx="1367">
                  <c:v>7.81</c:v>
                </c:pt>
                <c:pt idx="1368">
                  <c:v>7.78</c:v>
                </c:pt>
                <c:pt idx="1369">
                  <c:v>7.47</c:v>
                </c:pt>
                <c:pt idx="1370">
                  <c:v>7.2</c:v>
                </c:pt>
                <c:pt idx="1371">
                  <c:v>7.06</c:v>
                </c:pt>
                <c:pt idx="1372">
                  <c:v>6.63</c:v>
                </c:pt>
                <c:pt idx="1373">
                  <c:v>6.17</c:v>
                </c:pt>
                <c:pt idx="1374">
                  <c:v>6.28</c:v>
                </c:pt>
                <c:pt idx="1375">
                  <c:v>6.49</c:v>
                </c:pt>
                <c:pt idx="1376">
                  <c:v>6.2</c:v>
                </c:pt>
                <c:pt idx="1377">
                  <c:v>6.04</c:v>
                </c:pt>
                <c:pt idx="1378">
                  <c:v>5.93</c:v>
                </c:pt>
                <c:pt idx="1379">
                  <c:v>5.71</c:v>
                </c:pt>
                <c:pt idx="1380">
                  <c:v>5.65</c:v>
                </c:pt>
                <c:pt idx="1381">
                  <c:v>5.81</c:v>
                </c:pt>
                <c:pt idx="1382">
                  <c:v>6.27</c:v>
                </c:pt>
                <c:pt idx="1383">
                  <c:v>6.51</c:v>
                </c:pt>
                <c:pt idx="1384">
                  <c:v>6.74</c:v>
                </c:pt>
                <c:pt idx="1385">
                  <c:v>6.91</c:v>
                </c:pt>
                <c:pt idx="1386">
                  <c:v>6.87</c:v>
                </c:pt>
                <c:pt idx="1387">
                  <c:v>6.64</c:v>
                </c:pt>
                <c:pt idx="1388">
                  <c:v>6.83</c:v>
                </c:pt>
                <c:pt idx="1389">
                  <c:v>6.53</c:v>
                </c:pt>
                <c:pt idx="1390">
                  <c:v>6.2</c:v>
                </c:pt>
                <c:pt idx="1391">
                  <c:v>6.3</c:v>
                </c:pt>
                <c:pt idx="1392">
                  <c:v>6.58</c:v>
                </c:pt>
                <c:pt idx="1393">
                  <c:v>6.42</c:v>
                </c:pt>
                <c:pt idx="1394">
                  <c:v>6.69</c:v>
                </c:pt>
                <c:pt idx="1395">
                  <c:v>6.89</c:v>
                </c:pt>
                <c:pt idx="1396">
                  <c:v>6.71</c:v>
                </c:pt>
                <c:pt idx="1397">
                  <c:v>6.49</c:v>
                </c:pt>
                <c:pt idx="1398">
                  <c:v>6.22</c:v>
                </c:pt>
                <c:pt idx="1399">
                  <c:v>6.3</c:v>
                </c:pt>
                <c:pt idx="1400">
                  <c:v>6.21</c:v>
                </c:pt>
                <c:pt idx="1401">
                  <c:v>6.03</c:v>
                </c:pt>
                <c:pt idx="1402">
                  <c:v>5.88</c:v>
                </c:pt>
                <c:pt idx="1403">
                  <c:v>5.81</c:v>
                </c:pt>
                <c:pt idx="1404">
                  <c:v>5.54</c:v>
                </c:pt>
                <c:pt idx="1405">
                  <c:v>5.57</c:v>
                </c:pt>
                <c:pt idx="1406">
                  <c:v>5.65</c:v>
                </c:pt>
                <c:pt idx="1407">
                  <c:v>5.64</c:v>
                </c:pt>
                <c:pt idx="1408">
                  <c:v>5.65</c:v>
                </c:pt>
                <c:pt idx="1409">
                  <c:v>5.5</c:v>
                </c:pt>
                <c:pt idx="1410">
                  <c:v>5.46</c:v>
                </c:pt>
                <c:pt idx="1411">
                  <c:v>5.34</c:v>
                </c:pt>
                <c:pt idx="1412">
                  <c:v>4.81</c:v>
                </c:pt>
                <c:pt idx="1413">
                  <c:v>4.53</c:v>
                </c:pt>
                <c:pt idx="1414">
                  <c:v>4.83</c:v>
                </c:pt>
                <c:pt idx="1415">
                  <c:v>4.65</c:v>
                </c:pt>
                <c:pt idx="1416">
                  <c:v>4.72</c:v>
                </c:pt>
                <c:pt idx="1417">
                  <c:v>5</c:v>
                </c:pt>
                <c:pt idx="1418">
                  <c:v>5.23</c:v>
                </c:pt>
                <c:pt idx="1419">
                  <c:v>5.18</c:v>
                </c:pt>
                <c:pt idx="1420">
                  <c:v>5.54</c:v>
                </c:pt>
                <c:pt idx="1421">
                  <c:v>5.9</c:v>
                </c:pt>
                <c:pt idx="1422">
                  <c:v>5.79</c:v>
                </c:pt>
                <c:pt idx="1423">
                  <c:v>5.94</c:v>
                </c:pt>
                <c:pt idx="1424">
                  <c:v>5.92</c:v>
                </c:pt>
                <c:pt idx="1425">
                  <c:v>6.11</c:v>
                </c:pt>
                <c:pt idx="1426">
                  <c:v>6.03</c:v>
                </c:pt>
                <c:pt idx="1427">
                  <c:v>6.28</c:v>
                </c:pt>
                <c:pt idx="1428">
                  <c:v>6.66</c:v>
                </c:pt>
                <c:pt idx="1429">
                  <c:v>6.52</c:v>
                </c:pt>
                <c:pt idx="1430">
                  <c:v>6.26</c:v>
                </c:pt>
                <c:pt idx="1431">
                  <c:v>5.99</c:v>
                </c:pt>
                <c:pt idx="1432">
                  <c:v>6.44</c:v>
                </c:pt>
                <c:pt idx="1433">
                  <c:v>6.1</c:v>
                </c:pt>
                <c:pt idx="1434">
                  <c:v>6.05</c:v>
                </c:pt>
                <c:pt idx="1435">
                  <c:v>5.83</c:v>
                </c:pt>
                <c:pt idx="1436">
                  <c:v>5.8</c:v>
                </c:pt>
                <c:pt idx="1437">
                  <c:v>5.74</c:v>
                </c:pt>
                <c:pt idx="1438">
                  <c:v>5.72</c:v>
                </c:pt>
                <c:pt idx="1439">
                  <c:v>5.24</c:v>
                </c:pt>
                <c:pt idx="1440">
                  <c:v>5.16</c:v>
                </c:pt>
                <c:pt idx="1441">
                  <c:v>5.1</c:v>
                </c:pt>
                <c:pt idx="1442">
                  <c:v>4.89</c:v>
                </c:pt>
                <c:pt idx="1443">
                  <c:v>5.14</c:v>
                </c:pt>
                <c:pt idx="1444">
                  <c:v>5.39</c:v>
                </c:pt>
                <c:pt idx="1445">
                  <c:v>5.28</c:v>
                </c:pt>
                <c:pt idx="1446">
                  <c:v>5.24</c:v>
                </c:pt>
                <c:pt idx="1447">
                  <c:v>4.97</c:v>
                </c:pt>
                <c:pt idx="1448">
                  <c:v>4.73</c:v>
                </c:pt>
                <c:pt idx="1449">
                  <c:v>4.57</c:v>
                </c:pt>
                <c:pt idx="1450">
                  <c:v>4.65</c:v>
                </c:pt>
                <c:pt idx="1451">
                  <c:v>5.09</c:v>
                </c:pt>
                <c:pt idx="1452">
                  <c:v>5.04</c:v>
                </c:pt>
                <c:pt idx="1453">
                  <c:v>4.91</c:v>
                </c:pt>
                <c:pt idx="1454">
                  <c:v>5.28</c:v>
                </c:pt>
                <c:pt idx="1455">
                  <c:v>5.21</c:v>
                </c:pt>
                <c:pt idx="1456">
                  <c:v>5.16</c:v>
                </c:pt>
                <c:pt idx="1457">
                  <c:v>4.93</c:v>
                </c:pt>
                <c:pt idx="1458">
                  <c:v>4.65</c:v>
                </c:pt>
                <c:pt idx="1459">
                  <c:v>4.26</c:v>
                </c:pt>
                <c:pt idx="1460">
                  <c:v>3.87</c:v>
                </c:pt>
                <c:pt idx="1461">
                  <c:v>3.94</c:v>
                </c:pt>
                <c:pt idx="1462">
                  <c:v>4.05</c:v>
                </c:pt>
                <c:pt idx="1463">
                  <c:v>4.03</c:v>
                </c:pt>
                <c:pt idx="1464">
                  <c:v>4.05</c:v>
                </c:pt>
                <c:pt idx="1465">
                  <c:v>3.9</c:v>
                </c:pt>
                <c:pt idx="1466">
                  <c:v>3.81</c:v>
                </c:pt>
                <c:pt idx="1467">
                  <c:v>3.96</c:v>
                </c:pt>
                <c:pt idx="1468">
                  <c:v>3.57</c:v>
                </c:pt>
                <c:pt idx="1469">
                  <c:v>3.33</c:v>
                </c:pt>
                <c:pt idx="1470">
                  <c:v>3.98</c:v>
                </c:pt>
                <c:pt idx="1471">
                  <c:v>4.45</c:v>
                </c:pt>
                <c:pt idx="1472">
                  <c:v>4.27</c:v>
                </c:pt>
                <c:pt idx="1473">
                  <c:v>4.29</c:v>
                </c:pt>
                <c:pt idx="1474">
                  <c:v>4.3</c:v>
                </c:pt>
                <c:pt idx="1475">
                  <c:v>4.27</c:v>
                </c:pt>
                <c:pt idx="1476">
                  <c:v>4.15</c:v>
                </c:pt>
                <c:pt idx="1477">
                  <c:v>4.08</c:v>
                </c:pt>
                <c:pt idx="1478">
                  <c:v>3.83</c:v>
                </c:pt>
                <c:pt idx="1479">
                  <c:v>4.35</c:v>
                </c:pt>
                <c:pt idx="1480">
                  <c:v>4.72</c:v>
                </c:pt>
                <c:pt idx="1481">
                  <c:v>4.73</c:v>
                </c:pt>
                <c:pt idx="1482">
                  <c:v>4.5</c:v>
                </c:pt>
                <c:pt idx="1483">
                  <c:v>4.28</c:v>
                </c:pt>
                <c:pt idx="1484">
                  <c:v>4.13</c:v>
                </c:pt>
                <c:pt idx="1485">
                  <c:v>4.1</c:v>
                </c:pt>
                <c:pt idx="1486">
                  <c:v>4.19</c:v>
                </c:pt>
                <c:pt idx="1487">
                  <c:v>4.23</c:v>
                </c:pt>
                <c:pt idx="1488">
                  <c:v>4.22</c:v>
                </c:pt>
                <c:pt idx="1489">
                  <c:v>4.17</c:v>
                </c:pt>
                <c:pt idx="1490">
                  <c:v>4.5</c:v>
                </c:pt>
                <c:pt idx="1491">
                  <c:v>4.34</c:v>
                </c:pt>
                <c:pt idx="1492">
                  <c:v>4.14</c:v>
                </c:pt>
                <c:pt idx="1493">
                  <c:v>4</c:v>
                </c:pt>
                <c:pt idx="1494">
                  <c:v>4.18</c:v>
                </c:pt>
                <c:pt idx="1495">
                  <c:v>4.26</c:v>
                </c:pt>
                <c:pt idx="1496">
                  <c:v>4.2</c:v>
                </c:pt>
                <c:pt idx="1497">
                  <c:v>4.46</c:v>
                </c:pt>
                <c:pt idx="1498">
                  <c:v>4.54</c:v>
                </c:pt>
                <c:pt idx="1499">
                  <c:v>4.47</c:v>
                </c:pt>
                <c:pt idx="1500">
                  <c:v>4.42</c:v>
                </c:pt>
                <c:pt idx="1501">
                  <c:v>4.57</c:v>
                </c:pt>
                <c:pt idx="1502">
                  <c:v>4.72</c:v>
                </c:pt>
                <c:pt idx="1503">
                  <c:v>4.99</c:v>
                </c:pt>
                <c:pt idx="1504">
                  <c:v>5.11</c:v>
                </c:pt>
                <c:pt idx="1505">
                  <c:v>5.11</c:v>
                </c:pt>
                <c:pt idx="1506">
                  <c:v>5.09</c:v>
                </c:pt>
                <c:pt idx="1507">
                  <c:v>4.88</c:v>
                </c:pt>
                <c:pt idx="1508">
                  <c:v>4.72</c:v>
                </c:pt>
                <c:pt idx="1509">
                  <c:v>4.73</c:v>
                </c:pt>
                <c:pt idx="1510">
                  <c:v>4.6</c:v>
                </c:pt>
                <c:pt idx="1511">
                  <c:v>4.56</c:v>
                </c:pt>
                <c:pt idx="1512">
                  <c:v>4.76</c:v>
                </c:pt>
                <c:pt idx="1513">
                  <c:v>4.72</c:v>
                </c:pt>
                <c:pt idx="1514">
                  <c:v>4.56</c:v>
                </c:pt>
                <c:pt idx="1515">
                  <c:v>4.69</c:v>
                </c:pt>
                <c:pt idx="1516">
                  <c:v>4.75</c:v>
                </c:pt>
                <c:pt idx="1517">
                  <c:v>5.1</c:v>
                </c:pt>
                <c:pt idx="1518">
                  <c:v>5</c:v>
                </c:pt>
                <c:pt idx="1519">
                  <c:v>4.67</c:v>
                </c:pt>
                <c:pt idx="1520">
                  <c:v>4.52</c:v>
                </c:pt>
                <c:pt idx="1521">
                  <c:v>4.53</c:v>
                </c:pt>
                <c:pt idx="1522">
                  <c:v>4.15</c:v>
                </c:pt>
                <c:pt idx="1523">
                  <c:v>4.1</c:v>
                </c:pt>
                <c:pt idx="1524">
                  <c:v>3.74</c:v>
                </c:pt>
                <c:pt idx="1525">
                  <c:v>3.74</c:v>
                </c:pt>
                <c:pt idx="1526">
                  <c:v>3.51</c:v>
                </c:pt>
                <c:pt idx="1527">
                  <c:v>3.68</c:v>
                </c:pt>
                <c:pt idx="1528">
                  <c:v>3.88</c:v>
                </c:pt>
                <c:pt idx="1529">
                  <c:v>4.1</c:v>
                </c:pt>
                <c:pt idx="1530">
                  <c:v>4.01</c:v>
                </c:pt>
                <c:pt idx="1531">
                  <c:v>3.89</c:v>
                </c:pt>
                <c:pt idx="1532">
                  <c:v>3.69</c:v>
                </c:pt>
                <c:pt idx="1533">
                  <c:v>3.81</c:v>
                </c:pt>
                <c:pt idx="1534">
                  <c:v>3.53</c:v>
                </c:pt>
                <c:pt idx="1535">
                  <c:v>2.42</c:v>
                </c:pt>
                <c:pt idx="1536">
                  <c:v>2.52</c:v>
                </c:pt>
                <c:pt idx="1537">
                  <c:v>2.87</c:v>
                </c:pt>
                <c:pt idx="1538">
                  <c:v>2.82</c:v>
                </c:pt>
                <c:pt idx="1539">
                  <c:v>2.93</c:v>
                </c:pt>
                <c:pt idx="1540">
                  <c:v>3.29</c:v>
                </c:pt>
                <c:pt idx="1541">
                  <c:v>3.72</c:v>
                </c:pt>
                <c:pt idx="1542">
                  <c:v>3.56</c:v>
                </c:pt>
                <c:pt idx="1543">
                  <c:v>3.59</c:v>
                </c:pt>
                <c:pt idx="1544">
                  <c:v>3.4</c:v>
                </c:pt>
                <c:pt idx="1545">
                  <c:v>3.39</c:v>
                </c:pt>
                <c:pt idx="1546">
                  <c:v>3.4</c:v>
                </c:pt>
                <c:pt idx="1547">
                  <c:v>3.59</c:v>
                </c:pt>
                <c:pt idx="1548">
                  <c:v>3.73</c:v>
                </c:pt>
                <c:pt idx="1549">
                  <c:v>3.69</c:v>
                </c:pt>
                <c:pt idx="1550">
                  <c:v>3.73</c:v>
                </c:pt>
                <c:pt idx="1551">
                  <c:v>3.85</c:v>
                </c:pt>
                <c:pt idx="1552">
                  <c:v>3.42</c:v>
                </c:pt>
                <c:pt idx="1553">
                  <c:v>3.2</c:v>
                </c:pt>
                <c:pt idx="1554">
                  <c:v>3.01</c:v>
                </c:pt>
                <c:pt idx="1555">
                  <c:v>2.7</c:v>
                </c:pt>
                <c:pt idx="1556">
                  <c:v>2.65</c:v>
                </c:pt>
                <c:pt idx="1557">
                  <c:v>2.54</c:v>
                </c:pt>
                <c:pt idx="1558">
                  <c:v>2.76</c:v>
                </c:pt>
                <c:pt idx="1559">
                  <c:v>3.29</c:v>
                </c:pt>
                <c:pt idx="1560">
                  <c:v>3.39</c:v>
                </c:pt>
                <c:pt idx="1561">
                  <c:v>3.58</c:v>
                </c:pt>
                <c:pt idx="1562">
                  <c:v>3.41</c:v>
                </c:pt>
                <c:pt idx="1563">
                  <c:v>3.46</c:v>
                </c:pt>
                <c:pt idx="1564">
                  <c:v>3.17</c:v>
                </c:pt>
                <c:pt idx="1565">
                  <c:v>3</c:v>
                </c:pt>
                <c:pt idx="1566">
                  <c:v>3</c:v>
                </c:pt>
                <c:pt idx="1567">
                  <c:v>2.3</c:v>
                </c:pt>
                <c:pt idx="1568">
                  <c:v>1.98</c:v>
                </c:pt>
                <c:pt idx="1569">
                  <c:v>2.15</c:v>
                </c:pt>
                <c:pt idx="1570">
                  <c:v>2.01</c:v>
                </c:pt>
                <c:pt idx="1571">
                  <c:v>1.98</c:v>
                </c:pt>
                <c:pt idx="1572">
                  <c:v>1.97</c:v>
                </c:pt>
                <c:pt idx="1573">
                  <c:v>1.97</c:v>
                </c:pt>
                <c:pt idx="1574">
                  <c:v>2.17</c:v>
                </c:pt>
                <c:pt idx="1575">
                  <c:v>2.05</c:v>
                </c:pt>
                <c:pt idx="1576">
                  <c:v>1.8</c:v>
                </c:pt>
                <c:pt idx="1577">
                  <c:v>1.62</c:v>
                </c:pt>
                <c:pt idx="1578">
                  <c:v>1.53</c:v>
                </c:pt>
                <c:pt idx="1579">
                  <c:v>1.68</c:v>
                </c:pt>
                <c:pt idx="1580">
                  <c:v>1.72</c:v>
                </c:pt>
                <c:pt idx="1581">
                  <c:v>1.75</c:v>
                </c:pt>
                <c:pt idx="1582">
                  <c:v>1.65</c:v>
                </c:pt>
                <c:pt idx="1583">
                  <c:v>1.72</c:v>
                </c:pt>
                <c:pt idx="1584">
                  <c:v>1.91</c:v>
                </c:pt>
                <c:pt idx="1585">
                  <c:v>1.98</c:v>
                </c:pt>
                <c:pt idx="1586">
                  <c:v>1.96</c:v>
                </c:pt>
                <c:pt idx="1587">
                  <c:v>1.76</c:v>
                </c:pt>
                <c:pt idx="1588">
                  <c:v>1.93</c:v>
                </c:pt>
                <c:pt idx="1589">
                  <c:v>2.3</c:v>
                </c:pt>
                <c:pt idx="1590">
                  <c:v>2.58</c:v>
                </c:pt>
                <c:pt idx="1591">
                  <c:v>2.74</c:v>
                </c:pt>
                <c:pt idx="1592">
                  <c:v>2.81</c:v>
                </c:pt>
                <c:pt idx="1593">
                  <c:v>2.62</c:v>
                </c:pt>
                <c:pt idx="1594">
                  <c:v>2.72</c:v>
                </c:pt>
                <c:pt idx="1595">
                  <c:v>2.9</c:v>
                </c:pt>
                <c:pt idx="1596">
                  <c:v>2.86</c:v>
                </c:pt>
                <c:pt idx="1597">
                  <c:v>2.71</c:v>
                </c:pt>
                <c:pt idx="1598">
                  <c:v>2.72</c:v>
                </c:pt>
                <c:pt idx="1599">
                  <c:v>2.71</c:v>
                </c:pt>
                <c:pt idx="1600">
                  <c:v>2.56</c:v>
                </c:pt>
                <c:pt idx="1601">
                  <c:v>2.6</c:v>
                </c:pt>
                <c:pt idx="1602">
                  <c:v>2.54</c:v>
                </c:pt>
                <c:pt idx="1603">
                  <c:v>2.42</c:v>
                </c:pt>
                <c:pt idx="1604">
                  <c:v>2.53</c:v>
                </c:pt>
                <c:pt idx="1605">
                  <c:v>2.3</c:v>
                </c:pt>
                <c:pt idx="1606">
                  <c:v>2.33</c:v>
                </c:pt>
                <c:pt idx="1607">
                  <c:v>2.21</c:v>
                </c:pt>
                <c:pt idx="1608">
                  <c:v>1.88</c:v>
                </c:pt>
                <c:pt idx="1609">
                  <c:v>1.98</c:v>
                </c:pt>
                <c:pt idx="1610">
                  <c:v>2.04</c:v>
                </c:pt>
                <c:pt idx="1611">
                  <c:v>1.94</c:v>
                </c:pt>
                <c:pt idx="1612">
                  <c:v>2.2</c:v>
                </c:pt>
                <c:pt idx="1613">
                  <c:v>2.36</c:v>
                </c:pt>
                <c:pt idx="1614">
                  <c:v>2.32</c:v>
                </c:pt>
                <c:pt idx="1615">
                  <c:v>2.17</c:v>
                </c:pt>
                <c:pt idx="1616">
                  <c:v>2.17</c:v>
                </c:pt>
                <c:pt idx="1617">
                  <c:v>2.07</c:v>
                </c:pt>
                <c:pt idx="1618">
                  <c:v>2.26</c:v>
                </c:pt>
                <c:pt idx="1619">
                  <c:v>2.24</c:v>
                </c:pt>
                <c:pt idx="1620">
                  <c:v>2.09</c:v>
                </c:pt>
                <c:pt idx="1621">
                  <c:v>1.78</c:v>
                </c:pt>
                <c:pt idx="1622">
                  <c:v>1.89</c:v>
                </c:pt>
                <c:pt idx="1623">
                  <c:v>1.81</c:v>
                </c:pt>
                <c:pt idx="1624">
                  <c:v>1.81</c:v>
                </c:pt>
                <c:pt idx="1625">
                  <c:v>1.64</c:v>
                </c:pt>
                <c:pt idx="1626">
                  <c:v>1.5</c:v>
                </c:pt>
                <c:pt idx="1627">
                  <c:v>1.56</c:v>
                </c:pt>
                <c:pt idx="1628">
                  <c:v>1.63</c:v>
                </c:pt>
                <c:pt idx="1629">
                  <c:v>1.76</c:v>
                </c:pt>
                <c:pt idx="1630">
                  <c:v>2.14</c:v>
                </c:pt>
                <c:pt idx="1631">
                  <c:v>2.49</c:v>
                </c:pt>
                <c:pt idx="1632">
                  <c:v>2.43</c:v>
                </c:pt>
                <c:pt idx="1633">
                  <c:v>2.42</c:v>
                </c:pt>
                <c:pt idx="1634">
                  <c:v>2.48</c:v>
                </c:pt>
                <c:pt idx="1635">
                  <c:v>2.3</c:v>
                </c:pt>
                <c:pt idx="1636">
                  <c:v>2.3</c:v>
                </c:pt>
                <c:pt idx="1637">
                  <c:v>2.19</c:v>
                </c:pt>
                <c:pt idx="1638">
                  <c:v>2.32</c:v>
                </c:pt>
                <c:pt idx="1639">
                  <c:v>2.21</c:v>
                </c:pt>
                <c:pt idx="1640">
                  <c:v>2.2</c:v>
                </c:pt>
                <c:pt idx="1641">
                  <c:v>2.36</c:v>
                </c:pt>
                <c:pt idx="1642">
                  <c:v>2.35</c:v>
                </c:pt>
                <c:pt idx="1643">
                  <c:v>2.4</c:v>
                </c:pt>
                <c:pt idx="1644">
                  <c:v>2.58</c:v>
                </c:pt>
                <c:pt idx="1645">
                  <c:v>2.86</c:v>
                </c:pt>
                <c:pt idx="1646">
                  <c:v>2.84</c:v>
                </c:pt>
                <c:pt idx="1647">
                  <c:v>2.87</c:v>
                </c:pt>
                <c:pt idx="1648">
                  <c:v>2.976</c:v>
                </c:pt>
                <c:pt idx="1649">
                  <c:v>2.91</c:v>
                </c:pt>
                <c:pt idx="1650">
                  <c:v>2.89</c:v>
                </c:pt>
                <c:pt idx="1651">
                  <c:v>2.89</c:v>
                </c:pt>
                <c:pt idx="1652">
                  <c:v>3</c:v>
                </c:pt>
                <c:pt idx="1653">
                  <c:v>3.15</c:v>
                </c:pt>
                <c:pt idx="1654">
                  <c:v>3.12</c:v>
                </c:pt>
                <c:pt idx="1655">
                  <c:v>2.83</c:v>
                </c:pt>
                <c:pt idx="1656">
                  <c:v>2.71</c:v>
                </c:pt>
                <c:pt idx="1657">
                  <c:v>2.68</c:v>
                </c:pt>
                <c:pt idx="1658">
                  <c:v>2.57</c:v>
                </c:pt>
                <c:pt idx="1659">
                  <c:v>2.53</c:v>
                </c:pt>
                <c:pt idx="1660">
                  <c:v>2.4</c:v>
                </c:pt>
                <c:pt idx="1661">
                  <c:v>2.06</c:v>
                </c:pt>
                <c:pt idx="1662">
                  <c:v>1.63</c:v>
                </c:pt>
                <c:pt idx="1663">
                  <c:v>1.63</c:v>
                </c:pt>
                <c:pt idx="1664">
                  <c:v>1.7</c:v>
                </c:pt>
                <c:pt idx="1665">
                  <c:v>1.71</c:v>
                </c:pt>
                <c:pt idx="1666">
                  <c:v>1.81</c:v>
                </c:pt>
                <c:pt idx="1667">
                  <c:v>1.86</c:v>
                </c:pt>
                <c:pt idx="1668">
                  <c:v>1.76</c:v>
                </c:pt>
                <c:pt idx="1669">
                  <c:v>1.5</c:v>
                </c:pt>
                <c:pt idx="1670">
                  <c:v>0.87</c:v>
                </c:pt>
                <c:pt idx="1671">
                  <c:v>0.66</c:v>
                </c:pt>
                <c:pt idx="1672">
                  <c:v>0.67</c:v>
                </c:pt>
                <c:pt idx="1673">
                  <c:v>0.73</c:v>
                </c:pt>
                <c:pt idx="1674">
                  <c:v>0.62</c:v>
                </c:pt>
                <c:pt idx="1675">
                  <c:v>0.65</c:v>
                </c:pt>
                <c:pt idx="1676">
                  <c:v>0.68</c:v>
                </c:pt>
                <c:pt idx="1677">
                  <c:v>0.79</c:v>
                </c:pt>
                <c:pt idx="1678">
                  <c:v>0.87</c:v>
                </c:pt>
                <c:pt idx="1679">
                  <c:v>0.93</c:v>
                </c:pt>
                <c:pt idx="1680">
                  <c:v>1.08</c:v>
                </c:pt>
                <c:pt idx="1681">
                  <c:v>1.26</c:v>
                </c:pt>
                <c:pt idx="1682">
                  <c:v>1.61</c:v>
                </c:pt>
                <c:pt idx="1683">
                  <c:v>1.64</c:v>
                </c:pt>
                <c:pt idx="1684">
                  <c:v>1.62</c:v>
                </c:pt>
                <c:pt idx="1685">
                  <c:v>1.52</c:v>
                </c:pt>
                <c:pt idx="1686">
                  <c:v>1.32</c:v>
                </c:pt>
                <c:pt idx="1687">
                  <c:v>1.28</c:v>
                </c:pt>
                <c:pt idx="1688">
                  <c:v>1.37</c:v>
                </c:pt>
                <c:pt idx="1689">
                  <c:v>1.58</c:v>
                </c:pt>
                <c:pt idx="1690">
                  <c:v>1.56</c:v>
                </c:pt>
                <c:pt idx="1691">
                  <c:v>1.47</c:v>
                </c:pt>
                <c:pt idx="1692">
                  <c:v>1.76</c:v>
                </c:pt>
                <c:pt idx="1693">
                  <c:v>1.93</c:v>
                </c:pt>
                <c:pt idx="1694">
                  <c:v>2.13</c:v>
                </c:pt>
                <c:pt idx="1695">
                  <c:v>2.75</c:v>
                </c:pt>
                <c:pt idx="1696">
                  <c:v>2.9</c:v>
                </c:pt>
                <c:pt idx="1697">
                  <c:v>3.14</c:v>
                </c:pt>
                <c:pt idx="1698">
                  <c:v>2.9</c:v>
                </c:pt>
                <c:pt idx="1699">
                  <c:v>2.9</c:v>
                </c:pt>
                <c:pt idx="1700">
                  <c:v>3.52</c:v>
                </c:pt>
                <c:pt idx="1701">
                  <c:v>3.98</c:v>
                </c:pt>
                <c:pt idx="1702">
                  <c:v>3.89</c:v>
                </c:pt>
                <c:pt idx="1703">
                  <c:v>3.62</c:v>
                </c:pt>
                <c:pt idx="1704">
                  <c:v>3.53</c:v>
                </c:pt>
                <c:pt idx="1705">
                  <c:v>3.75</c:v>
                </c:pt>
                <c:pt idx="1706">
                  <c:v>3.66</c:v>
                </c:pt>
                <c:pt idx="1707">
                  <c:v>3.46</c:v>
                </c:pt>
                <c:pt idx="1708">
                  <c:v>3.57</c:v>
                </c:pt>
                <c:pt idx="1709">
                  <c:v>3.75</c:v>
                </c:pt>
                <c:pt idx="1710">
                  <c:v>3.9</c:v>
                </c:pt>
                <c:pt idx="1711">
                  <c:v>4.17</c:v>
                </c:pt>
                <c:pt idx="1712">
                  <c:v>4.38</c:v>
                </c:pt>
                <c:pt idx="1713">
                  <c:v>4.8</c:v>
                </c:pt>
                <c:pt idx="1714">
                  <c:v>4.5</c:v>
                </c:pt>
                <c:pt idx="1715">
                  <c:v>4.02</c:v>
                </c:pt>
                <c:pt idx="1716">
                  <c:v>4.06</c:v>
                </c:pt>
                <c:pt idx="1717">
                  <c:v>4.21</c:v>
                </c:pt>
                <c:pt idx="1718">
                  <c:v>4.21</c:v>
                </c:pt>
                <c:pt idx="1719">
                  <c:v>4.54</c:v>
                </c:pt>
                <c:pt idx="1720">
                  <c:v>4.48</c:v>
                </c:pt>
                <c:pt idx="1721">
                  <c:v>4.31</c:v>
                </c:pt>
                <c:pt idx="1722">
                  <c:v>4.25</c:v>
                </c:pt>
                <c:pt idx="1723">
                  <c:v>3.87</c:v>
                </c:pt>
                <c:pt idx="1724">
                  <c:v>3.72</c:v>
                </c:pt>
                <c:pt idx="1725">
                  <c:v>4.1</c:v>
                </c:pt>
                <c:pt idx="1726">
                  <c:v>4.36</c:v>
                </c:pt>
                <c:pt idx="1727">
                  <c:v>4.39</c:v>
                </c:pt>
                <c:pt idx="1728">
                  <c:v>4.63</c:v>
                </c:pt>
                <c:pt idx="1729">
                  <c:v>4.53</c:v>
                </c:pt>
                <c:pt idx="1730">
                  <c:v>0</c:v>
                </c:pt>
              </c:numCache>
            </c:numRef>
          </c:yVal>
          <c:smooth val="0"/>
        </c:ser>
        <c:dLbls>
          <c:showLegendKey val="0"/>
          <c:showVal val="0"/>
          <c:showCatName val="0"/>
          <c:showSerName val="0"/>
          <c:showPercent val="0"/>
          <c:showBubbleSize val="0"/>
        </c:dLbls>
        <c:axId val="689895158"/>
        <c:axId val="775873133"/>
      </c:scatterChart>
      <c:valAx>
        <c:axId val="56865827"/>
        <c:scaling>
          <c:orientation val="minMax"/>
        </c:scaling>
        <c:delete val="0"/>
        <c:axPos val="b"/>
        <c:numFmt formatCode="0" sourceLinked="0"/>
        <c:majorTickMark val="out"/>
        <c:minorTickMark val="none"/>
        <c:tickLblPos val="nextTo"/>
        <c:txPr>
          <a:bodyPr rot="0" spcFirstLastPara="0" vertOverflow="ellipsis" vert="horz" wrap="square" anchor="ctr" anchorCtr="1"/>
          <a:lstStyle/>
          <a:p>
            <a:pPr>
              <a:defRPr lang="zh-CN" sz="1600" b="0" i="0" u="none" strike="noStrike" kern="1200" baseline="0">
                <a:solidFill>
                  <a:srgbClr val="000000">
                    <a:alpha val="100000"/>
                  </a:srgbClr>
                </a:solidFill>
                <a:latin typeface="Calibri" pitchFamily="2" charset="0"/>
                <a:ea typeface="Calibri" pitchFamily="2" charset="0"/>
                <a:cs typeface="Calibri" pitchFamily="2" charset="0"/>
              </a:defRPr>
            </a:pPr>
          </a:p>
        </c:txPr>
        <c:crossAx val="255002178"/>
        <c:crosses val="autoZero"/>
        <c:crossBetween val="midCat"/>
      </c:valAx>
      <c:valAx>
        <c:axId val="255002178"/>
        <c:scaling>
          <c:orientation val="minMax"/>
        </c:scaling>
        <c:delete val="0"/>
        <c:axPos val="l"/>
        <c:majorGridlines/>
        <c:title>
          <c:tx>
            <c:rich>
              <a:bodyPr rot="-5400000" spcFirstLastPara="0" vertOverflow="ellipsis" vert="horz" wrap="square" anchor="ctr" anchorCtr="1"/>
              <a:lstStyle/>
              <a:p>
                <a:pPr defTabSz="914400">
                  <a:defRPr lang="zh-CN" sz="1600" b="1" i="0" u="none" strike="noStrike" kern="1200" baseline="0">
                    <a:solidFill>
                      <a:srgbClr val="333399">
                        <a:alpha val="100000"/>
                      </a:srgbClr>
                    </a:solidFill>
                    <a:latin typeface="Calibri" pitchFamily="2" charset="0"/>
                    <a:ea typeface="Calibri" pitchFamily="2" charset="0"/>
                    <a:cs typeface="Calibri" pitchFamily="2" charset="0"/>
                  </a:defRPr>
                </a:pPr>
                <a:r>
                  <a:t>Price-Earnings Ratio (CAPE, P/E10)</a:t>
                </a:r>
                <a:endParaRPr sz="1600" b="1" i="0" u="none" strike="noStrike" baseline="0">
                  <a:solidFill>
                    <a:srgbClr val="333399">
                      <a:alpha val="100000"/>
                    </a:srgbClr>
                  </a:solidFill>
                  <a:latin typeface="Calibri" pitchFamily="2" charset="0"/>
                  <a:ea typeface="Calibri" pitchFamily="2" charset="0"/>
                  <a:cs typeface="Calibri" pitchFamily="2" charset="0"/>
                </a:endParaRPr>
              </a:p>
            </c:rich>
          </c:tx>
          <c:layout>
            <c:manualLayout>
              <c:xMode val="edge"/>
              <c:yMode val="edge"/>
              <c:x val="0.00586388336475394"/>
              <c:y val="0.253486219811529"/>
            </c:manualLayout>
          </c:layout>
          <c:overlay val="0"/>
        </c:title>
        <c:numFmt formatCode="0" sourceLinked="0"/>
        <c:majorTickMark val="out"/>
        <c:minorTickMark val="none"/>
        <c:tickLblPos val="nextTo"/>
        <c:txPr>
          <a:bodyPr rot="0" spcFirstLastPara="0" vertOverflow="ellipsis" vert="horz" wrap="square" anchor="ctr" anchorCtr="1"/>
          <a:lstStyle/>
          <a:p>
            <a:pPr>
              <a:defRPr lang="zh-CN" sz="1600" b="0" i="0" u="none" strike="noStrike" kern="1200" baseline="0">
                <a:solidFill>
                  <a:srgbClr val="333399">
                    <a:alpha val="100000"/>
                  </a:srgbClr>
                </a:solidFill>
                <a:latin typeface="Calibri" pitchFamily="2" charset="0"/>
                <a:ea typeface="Calibri" pitchFamily="2" charset="0"/>
                <a:cs typeface="Calibri" pitchFamily="2" charset="0"/>
              </a:defRPr>
            </a:pPr>
          </a:p>
        </c:txPr>
        <c:crossAx val="56865827"/>
        <c:crosses val="autoZero"/>
        <c:crossBetween val="midCat"/>
      </c:valAx>
      <c:valAx>
        <c:axId val="689895158"/>
        <c:scaling>
          <c:orientation val="minMax"/>
        </c:scaling>
        <c:delete val="1"/>
        <c:axPos val="b"/>
        <c:numFmt formatCode="0.00"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rgbClr val="000000"/>
                </a:solidFill>
                <a:latin typeface="Calibri" pitchFamily="2" charset="0"/>
                <a:ea typeface="Calibri" pitchFamily="2" charset="0"/>
                <a:cs typeface="Calibri" pitchFamily="2" charset="0"/>
              </a:defRPr>
            </a:pPr>
          </a:p>
        </c:txPr>
        <c:crossAx val="775873133"/>
        <c:crosses val="autoZero"/>
        <c:crossBetween val="midCat"/>
      </c:valAx>
      <c:valAx>
        <c:axId val="775873133"/>
        <c:scaling>
          <c:orientation val="minMax"/>
        </c:scaling>
        <c:delete val="0"/>
        <c:axPos val="r"/>
        <c:title>
          <c:tx>
            <c:rich>
              <a:bodyPr rot="-5400000" spcFirstLastPara="0" vertOverflow="ellipsis" vert="horz" wrap="square" anchor="ctr" anchorCtr="1"/>
              <a:lstStyle/>
              <a:p>
                <a:pPr defTabSz="914400">
                  <a:defRPr lang="zh-CN" sz="1600" b="1" i="0" u="none" strike="noStrike" kern="1200" baseline="0">
                    <a:solidFill>
                      <a:srgbClr val="FF0000">
                        <a:alpha val="100000"/>
                      </a:srgbClr>
                    </a:solidFill>
                    <a:latin typeface="Calibri" pitchFamily="2" charset="0"/>
                    <a:ea typeface="Calibri" pitchFamily="2" charset="0"/>
                    <a:cs typeface="Calibri" pitchFamily="2" charset="0"/>
                  </a:defRPr>
                </a:pPr>
                <a:r>
                  <a:t>Long-Term Interest Rates</a:t>
                </a:r>
                <a:endParaRPr sz="1600" b="1" i="0" u="none" strike="noStrike" baseline="0">
                  <a:solidFill>
                    <a:srgbClr val="FF0000">
                      <a:alpha val="100000"/>
                    </a:srgbClr>
                  </a:solidFill>
                  <a:latin typeface="Calibri" pitchFamily="2" charset="0"/>
                  <a:ea typeface="Calibri" pitchFamily="2" charset="0"/>
                  <a:cs typeface="Calibri" pitchFamily="2" charset="0"/>
                </a:endParaRPr>
              </a:p>
            </c:rich>
          </c:tx>
          <c:layout/>
          <c:overlay val="0"/>
        </c:title>
        <c:numFmt formatCode="0" sourceLinked="0"/>
        <c:majorTickMark val="out"/>
        <c:minorTickMark val="none"/>
        <c:tickLblPos val="nextTo"/>
        <c:txPr>
          <a:bodyPr rot="0" spcFirstLastPara="0" vertOverflow="ellipsis" vert="horz" wrap="square" anchor="ctr" anchorCtr="1"/>
          <a:lstStyle/>
          <a:p>
            <a:pPr>
              <a:defRPr lang="zh-CN" sz="1600" b="0" i="0" u="none" strike="noStrike" kern="1200" baseline="0">
                <a:solidFill>
                  <a:srgbClr val="FF0000">
                    <a:alpha val="100000"/>
                  </a:srgbClr>
                </a:solidFill>
                <a:latin typeface="Calibri" pitchFamily="2" charset="0"/>
                <a:ea typeface="Calibri" pitchFamily="2" charset="0"/>
                <a:cs typeface="Calibri" pitchFamily="2" charset="0"/>
              </a:defRPr>
            </a:pPr>
          </a:p>
        </c:txPr>
        <c:crossAx val="689895158"/>
        <c:crosses val="max"/>
        <c:crossBetween val="midCat"/>
      </c:valAx>
      <c:spPr>
        <a:noFill/>
        <a:ln>
          <a:noFill/>
        </a:ln>
        <a:effectLst/>
      </c:spPr>
    </c:plotArea>
    <c:plotVisOnly val="1"/>
    <c:dispBlanksAs val="gap"/>
    <c:showDLblsOverMax val="0"/>
  </c:chart>
  <c:txPr>
    <a:bodyPr rot="0" wrap="square" anchor="ctr" anchorCtr="1"/>
    <a:lstStyle/>
    <a:p>
      <a:pPr>
        <a:defRPr lang="zh-CN" sz="1000" b="0" i="0" u="none" strike="noStrike" baseline="0">
          <a:solidFill>
            <a:srgbClr val="000000">
              <a:alpha val="100000"/>
            </a:srgbClr>
          </a:solidFill>
          <a:latin typeface="Calibri" pitchFamily="2" charset="0"/>
          <a:ea typeface="Calibri" pitchFamily="2" charset="0"/>
          <a:cs typeface="Calibri" pitchFamily="2" charset="0"/>
        </a:defRPr>
      </a:pPr>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260" b="1" i="0" u="none" strike="noStrike" kern="1200" baseline="0">
                <a:solidFill>
                  <a:srgbClr val="333333">
                    <a:alpha val="100000"/>
                  </a:srgbClr>
                </a:solidFill>
                <a:latin typeface="Calibri" pitchFamily="2" charset="0"/>
                <a:ea typeface="Calibri" pitchFamily="2" charset="0"/>
                <a:cs typeface="Calibri" pitchFamily="2" charset="0"/>
              </a:defRPr>
            </a:pPr>
            <a:r>
              <a:t>Excess CAPE Yield (ECY) and Subsequent 10 Year Annualized Excess Returns</a:t>
            </a:r>
            <a:endParaRPr sz="1260" b="1" i="0" u="none" strike="noStrike" baseline="0">
              <a:solidFill>
                <a:srgbClr val="333333">
                  <a:alpha val="100000"/>
                </a:srgbClr>
              </a:solidFill>
              <a:latin typeface="Calibri" pitchFamily="2" charset="0"/>
              <a:ea typeface="Calibri" pitchFamily="2" charset="0"/>
              <a:cs typeface="Calibri" pitchFamily="2" charset="0"/>
            </a:endParaRPr>
          </a:p>
        </c:rich>
      </c:tx>
      <c:layout/>
      <c:overlay val="0"/>
    </c:title>
    <c:autoTitleDeleted val="0"/>
    <c:plotArea>
      <c:layout>
        <c:manualLayout>
          <c:layoutTarget val="inner"/>
          <c:xMode val="edge"/>
          <c:yMode val="edge"/>
          <c:x val="0.0643515672166102"/>
          <c:y val="0.0804231512516975"/>
          <c:w val="0.896047627464291"/>
          <c:h val="0.851031133169845"/>
        </c:manualLayout>
      </c:layout>
      <c:lineChart>
        <c:grouping val="standard"/>
        <c:varyColors val="0"/>
        <c:ser>
          <c:idx val="0"/>
          <c:order val="0"/>
          <c:tx>
            <c:strRef>
              <c:f>"Excess CAPE Yield"</c:f>
              <c:strCache>
                <c:ptCount val="1"/>
                <c:pt idx="0">
                  <c:v>Excess CAPE Yield</c:v>
                </c:pt>
              </c:strCache>
            </c:strRef>
          </c:tx>
          <c:spPr>
            <a:ln w="38100" cap="rnd" cmpd="sng" algn="ctr">
              <a:solidFill>
                <a:schemeClr val="accent1">
                  <a:lumMod val="75000"/>
                </a:schemeClr>
              </a:solidFill>
              <a:prstDash val="solid"/>
              <a:round/>
            </a:ln>
            <a:effectLst/>
          </c:spPr>
          <c:marker>
            <c:symbol val="none"/>
          </c:marker>
          <c:dLbls>
            <c:delete val="1"/>
          </c:dLbls>
          <c:cat>
            <c:numRef>
              <c:f>Data!$F$129:$F$1865</c:f>
              <c:numCache>
                <c:formatCode>0.00</c:formatCode>
                <c:ptCount val="1737"/>
                <c:pt idx="0" c:formatCode="0.00">
                  <c:v>1881.04166666666</c:v>
                </c:pt>
                <c:pt idx="1" c:formatCode="0.00">
                  <c:v>1881.12499999999</c:v>
                </c:pt>
                <c:pt idx="2" c:formatCode="0.00">
                  <c:v>1881.20833333332</c:v>
                </c:pt>
                <c:pt idx="3" c:formatCode="0.00">
                  <c:v>1881.29166666666</c:v>
                </c:pt>
                <c:pt idx="4" c:formatCode="0.00">
                  <c:v>1881.37499999999</c:v>
                </c:pt>
                <c:pt idx="5" c:formatCode="0.00">
                  <c:v>1881.45833333332</c:v>
                </c:pt>
                <c:pt idx="6" c:formatCode="0.00">
                  <c:v>1881.54166666666</c:v>
                </c:pt>
                <c:pt idx="7" c:formatCode="0.00">
                  <c:v>1881.62499999999</c:v>
                </c:pt>
                <c:pt idx="8" c:formatCode="0.00">
                  <c:v>1881.70833333332</c:v>
                </c:pt>
                <c:pt idx="9" c:formatCode="0.00">
                  <c:v>1881.79166666666</c:v>
                </c:pt>
                <c:pt idx="10" c:formatCode="0.00">
                  <c:v>1881.87499999999</c:v>
                </c:pt>
                <c:pt idx="11" c:formatCode="0.00">
                  <c:v>1881.95833333332</c:v>
                </c:pt>
                <c:pt idx="12" c:formatCode="0.00">
                  <c:v>1882.04166666666</c:v>
                </c:pt>
                <c:pt idx="13" c:formatCode="0.00">
                  <c:v>1882.12499999999</c:v>
                </c:pt>
                <c:pt idx="14" c:formatCode="0.00">
                  <c:v>1882.20833333332</c:v>
                </c:pt>
                <c:pt idx="15" c:formatCode="0.00">
                  <c:v>1882.29166666666</c:v>
                </c:pt>
                <c:pt idx="16" c:formatCode="0.00">
                  <c:v>1882.37499999999</c:v>
                </c:pt>
                <c:pt idx="17" c:formatCode="0.00">
                  <c:v>1882.45833333332</c:v>
                </c:pt>
                <c:pt idx="18" c:formatCode="0.00">
                  <c:v>1882.54166666666</c:v>
                </c:pt>
                <c:pt idx="19" c:formatCode="0.00">
                  <c:v>1882.62499999999</c:v>
                </c:pt>
                <c:pt idx="20" c:formatCode="0.00">
                  <c:v>1882.70833333332</c:v>
                </c:pt>
                <c:pt idx="21" c:formatCode="0.00">
                  <c:v>1882.79166666666</c:v>
                </c:pt>
                <c:pt idx="22" c:formatCode="0.00">
                  <c:v>1882.87499999999</c:v>
                </c:pt>
                <c:pt idx="23" c:formatCode="0.00">
                  <c:v>1882.95833333332</c:v>
                </c:pt>
                <c:pt idx="24" c:formatCode="0.00">
                  <c:v>1883.04166666666</c:v>
                </c:pt>
                <c:pt idx="25" c:formatCode="0.00">
                  <c:v>1883.12499999999</c:v>
                </c:pt>
                <c:pt idx="26" c:formatCode="0.00">
                  <c:v>1883.20833333332</c:v>
                </c:pt>
                <c:pt idx="27" c:formatCode="0.00">
                  <c:v>1883.29166666666</c:v>
                </c:pt>
                <c:pt idx="28" c:formatCode="0.00">
                  <c:v>1883.37499999999</c:v>
                </c:pt>
                <c:pt idx="29" c:formatCode="0.00">
                  <c:v>1883.45833333332</c:v>
                </c:pt>
                <c:pt idx="30" c:formatCode="0.00">
                  <c:v>1883.54166666666</c:v>
                </c:pt>
                <c:pt idx="31" c:formatCode="0.00">
                  <c:v>1883.62499999999</c:v>
                </c:pt>
                <c:pt idx="32" c:formatCode="0.00">
                  <c:v>1883.70833333332</c:v>
                </c:pt>
                <c:pt idx="33" c:formatCode="0.00">
                  <c:v>1883.79166666666</c:v>
                </c:pt>
                <c:pt idx="34" c:formatCode="0.00">
                  <c:v>1883.87499999999</c:v>
                </c:pt>
                <c:pt idx="35" c:formatCode="0.00">
                  <c:v>1883.95833333332</c:v>
                </c:pt>
                <c:pt idx="36" c:formatCode="0.00">
                  <c:v>1884.04166666665</c:v>
                </c:pt>
                <c:pt idx="37" c:formatCode="0.00">
                  <c:v>1884.12499999999</c:v>
                </c:pt>
                <c:pt idx="38" c:formatCode="0.00">
                  <c:v>1884.20833333332</c:v>
                </c:pt>
                <c:pt idx="39" c:formatCode="0.00">
                  <c:v>1884.29166666665</c:v>
                </c:pt>
                <c:pt idx="40" c:formatCode="0.00">
                  <c:v>1884.37499999999</c:v>
                </c:pt>
                <c:pt idx="41" c:formatCode="0.00">
                  <c:v>1884.45833333332</c:v>
                </c:pt>
                <c:pt idx="42" c:formatCode="0.00">
                  <c:v>1884.54166666665</c:v>
                </c:pt>
                <c:pt idx="43" c:formatCode="0.00">
                  <c:v>1884.62499999999</c:v>
                </c:pt>
                <c:pt idx="44" c:formatCode="0.00">
                  <c:v>1884.70833333332</c:v>
                </c:pt>
                <c:pt idx="45" c:formatCode="0.00">
                  <c:v>1884.79166666665</c:v>
                </c:pt>
                <c:pt idx="46" c:formatCode="0.00">
                  <c:v>1884.87499999999</c:v>
                </c:pt>
                <c:pt idx="47" c:formatCode="0.00">
                  <c:v>1884.95833333332</c:v>
                </c:pt>
                <c:pt idx="48" c:formatCode="0.00">
                  <c:v>1885.04166666665</c:v>
                </c:pt>
                <c:pt idx="49" c:formatCode="0.00">
                  <c:v>1885.12499999999</c:v>
                </c:pt>
                <c:pt idx="50" c:formatCode="0.00">
                  <c:v>1885.20833333332</c:v>
                </c:pt>
                <c:pt idx="51" c:formatCode="0.00">
                  <c:v>1885.29166666665</c:v>
                </c:pt>
                <c:pt idx="52" c:formatCode="0.00">
                  <c:v>1885.37499999999</c:v>
                </c:pt>
                <c:pt idx="53" c:formatCode="0.00">
                  <c:v>1885.45833333332</c:v>
                </c:pt>
                <c:pt idx="54" c:formatCode="0.00">
                  <c:v>1885.54166666665</c:v>
                </c:pt>
                <c:pt idx="55" c:formatCode="0.00">
                  <c:v>1885.62499999999</c:v>
                </c:pt>
                <c:pt idx="56" c:formatCode="0.00">
                  <c:v>1885.70833333332</c:v>
                </c:pt>
                <c:pt idx="57" c:formatCode="0.00">
                  <c:v>1885.79166666665</c:v>
                </c:pt>
                <c:pt idx="58" c:formatCode="0.00">
                  <c:v>1885.87499999999</c:v>
                </c:pt>
                <c:pt idx="59" c:formatCode="0.00">
                  <c:v>1885.95833333332</c:v>
                </c:pt>
                <c:pt idx="60" c:formatCode="0.00">
                  <c:v>1886.04166666665</c:v>
                </c:pt>
                <c:pt idx="61" c:formatCode="0.00">
                  <c:v>1886.12499999999</c:v>
                </c:pt>
                <c:pt idx="62" c:formatCode="0.00">
                  <c:v>1886.20833333332</c:v>
                </c:pt>
                <c:pt idx="63" c:formatCode="0.00">
                  <c:v>1886.29166666665</c:v>
                </c:pt>
                <c:pt idx="64" c:formatCode="0.00">
                  <c:v>1886.37499999999</c:v>
                </c:pt>
                <c:pt idx="65" c:formatCode="0.00">
                  <c:v>1886.45833333332</c:v>
                </c:pt>
                <c:pt idx="66" c:formatCode="0.00">
                  <c:v>1886.54166666665</c:v>
                </c:pt>
                <c:pt idx="67" c:formatCode="0.00">
                  <c:v>1886.62499999999</c:v>
                </c:pt>
                <c:pt idx="68" c:formatCode="0.00">
                  <c:v>1886.70833333332</c:v>
                </c:pt>
                <c:pt idx="69" c:formatCode="0.00">
                  <c:v>1886.79166666665</c:v>
                </c:pt>
                <c:pt idx="70" c:formatCode="0.00">
                  <c:v>1886.87499999999</c:v>
                </c:pt>
                <c:pt idx="71" c:formatCode="0.00">
                  <c:v>1886.95833333332</c:v>
                </c:pt>
                <c:pt idx="72" c:formatCode="0.00">
                  <c:v>1887.04166666665</c:v>
                </c:pt>
                <c:pt idx="73" c:formatCode="0.00">
                  <c:v>1887.12499999999</c:v>
                </c:pt>
                <c:pt idx="74" c:formatCode="0.00">
                  <c:v>1887.20833333332</c:v>
                </c:pt>
                <c:pt idx="75" c:formatCode="0.00">
                  <c:v>1887.29166666665</c:v>
                </c:pt>
                <c:pt idx="76" c:formatCode="0.00">
                  <c:v>1887.37499999999</c:v>
                </c:pt>
                <c:pt idx="77" c:formatCode="0.00">
                  <c:v>1887.45833333332</c:v>
                </c:pt>
                <c:pt idx="78" c:formatCode="0.00">
                  <c:v>1887.54166666665</c:v>
                </c:pt>
                <c:pt idx="79" c:formatCode="0.00">
                  <c:v>1887.62499999998</c:v>
                </c:pt>
                <c:pt idx="80" c:formatCode="0.00">
                  <c:v>1887.70833333332</c:v>
                </c:pt>
                <c:pt idx="81" c:formatCode="0.00">
                  <c:v>1887.79166666665</c:v>
                </c:pt>
                <c:pt idx="82" c:formatCode="0.00">
                  <c:v>1887.87499999998</c:v>
                </c:pt>
                <c:pt idx="83" c:formatCode="0.00">
                  <c:v>1887.95833333332</c:v>
                </c:pt>
                <c:pt idx="84" c:formatCode="0.00">
                  <c:v>1888.04166666665</c:v>
                </c:pt>
                <c:pt idx="85" c:formatCode="0.00">
                  <c:v>1888.12499999998</c:v>
                </c:pt>
                <c:pt idx="86" c:formatCode="0.00">
                  <c:v>1888.20833333332</c:v>
                </c:pt>
                <c:pt idx="87" c:formatCode="0.00">
                  <c:v>1888.29166666665</c:v>
                </c:pt>
                <c:pt idx="88" c:formatCode="0.00">
                  <c:v>1888.37499999998</c:v>
                </c:pt>
                <c:pt idx="89" c:formatCode="0.00">
                  <c:v>1888.45833333332</c:v>
                </c:pt>
                <c:pt idx="90" c:formatCode="0.00">
                  <c:v>1888.54166666665</c:v>
                </c:pt>
                <c:pt idx="91" c:formatCode="0.00">
                  <c:v>1888.62499999998</c:v>
                </c:pt>
                <c:pt idx="92" c:formatCode="0.00">
                  <c:v>1888.70833333332</c:v>
                </c:pt>
                <c:pt idx="93" c:formatCode="0.00">
                  <c:v>1888.79166666665</c:v>
                </c:pt>
                <c:pt idx="94" c:formatCode="0.00">
                  <c:v>1888.87499999998</c:v>
                </c:pt>
                <c:pt idx="95" c:formatCode="0.00">
                  <c:v>1888.95833333332</c:v>
                </c:pt>
                <c:pt idx="96" c:formatCode="0.00">
                  <c:v>1889.04166666665</c:v>
                </c:pt>
                <c:pt idx="97" c:formatCode="0.00">
                  <c:v>1889.12499999998</c:v>
                </c:pt>
                <c:pt idx="98" c:formatCode="0.00">
                  <c:v>1889.20833333332</c:v>
                </c:pt>
                <c:pt idx="99" c:formatCode="0.00">
                  <c:v>1889.29166666665</c:v>
                </c:pt>
                <c:pt idx="100" c:formatCode="0.00">
                  <c:v>1889.37499999998</c:v>
                </c:pt>
                <c:pt idx="101" c:formatCode="0.00">
                  <c:v>1889.45833333332</c:v>
                </c:pt>
                <c:pt idx="102" c:formatCode="0.00">
                  <c:v>1889.54166666665</c:v>
                </c:pt>
                <c:pt idx="103" c:formatCode="0.00">
                  <c:v>1889.62499999998</c:v>
                </c:pt>
                <c:pt idx="104" c:formatCode="0.00">
                  <c:v>1889.70833333332</c:v>
                </c:pt>
                <c:pt idx="105" c:formatCode="0.00">
                  <c:v>1889.79166666665</c:v>
                </c:pt>
                <c:pt idx="106" c:formatCode="0.00">
                  <c:v>1889.87499999998</c:v>
                </c:pt>
                <c:pt idx="107" c:formatCode="0.00">
                  <c:v>1889.95833333332</c:v>
                </c:pt>
                <c:pt idx="108" c:formatCode="0.00">
                  <c:v>1890.04166666665</c:v>
                </c:pt>
                <c:pt idx="109" c:formatCode="0.00">
                  <c:v>1890.12499999998</c:v>
                </c:pt>
                <c:pt idx="110" c:formatCode="0.00">
                  <c:v>1890.20833333332</c:v>
                </c:pt>
                <c:pt idx="111" c:formatCode="0.00">
                  <c:v>1890.29166666665</c:v>
                </c:pt>
                <c:pt idx="112" c:formatCode="0.00">
                  <c:v>1890.37499999998</c:v>
                </c:pt>
                <c:pt idx="113" c:formatCode="0.00">
                  <c:v>1890.45833333332</c:v>
                </c:pt>
                <c:pt idx="114" c:formatCode="0.00">
                  <c:v>1890.54166666665</c:v>
                </c:pt>
                <c:pt idx="115" c:formatCode="0.00">
                  <c:v>1890.62499999998</c:v>
                </c:pt>
                <c:pt idx="116" c:formatCode="0.00">
                  <c:v>1890.70833333332</c:v>
                </c:pt>
                <c:pt idx="117" c:formatCode="0.00">
                  <c:v>1890.79166666665</c:v>
                </c:pt>
                <c:pt idx="118" c:formatCode="0.00">
                  <c:v>1890.87499999998</c:v>
                </c:pt>
                <c:pt idx="119" c:formatCode="0.00">
                  <c:v>1890.95833333332</c:v>
                </c:pt>
                <c:pt idx="120" c:formatCode="0.00">
                  <c:v>1891.04166666665</c:v>
                </c:pt>
                <c:pt idx="121" c:formatCode="0.00">
                  <c:v>1891.12499999998</c:v>
                </c:pt>
                <c:pt idx="122" c:formatCode="0.00">
                  <c:v>1891.20833333332</c:v>
                </c:pt>
                <c:pt idx="123" c:formatCode="0.00">
                  <c:v>1891.29166666665</c:v>
                </c:pt>
                <c:pt idx="124" c:formatCode="0.00">
                  <c:v>1891.37499999998</c:v>
                </c:pt>
                <c:pt idx="125" c:formatCode="0.00">
                  <c:v>1891.45833333331</c:v>
                </c:pt>
                <c:pt idx="126" c:formatCode="0.00">
                  <c:v>1891.54166666665</c:v>
                </c:pt>
                <c:pt idx="127" c:formatCode="0.00">
                  <c:v>1891.62499999998</c:v>
                </c:pt>
                <c:pt idx="128" c:formatCode="0.00">
                  <c:v>1891.70833333331</c:v>
                </c:pt>
                <c:pt idx="129" c:formatCode="0.00">
                  <c:v>1891.79166666665</c:v>
                </c:pt>
                <c:pt idx="130" c:formatCode="0.00">
                  <c:v>1891.87499999998</c:v>
                </c:pt>
                <c:pt idx="131" c:formatCode="0.00">
                  <c:v>1891.95833333331</c:v>
                </c:pt>
                <c:pt idx="132" c:formatCode="0.00">
                  <c:v>1892.04166666665</c:v>
                </c:pt>
                <c:pt idx="133" c:formatCode="0.00">
                  <c:v>1892.12499999998</c:v>
                </c:pt>
                <c:pt idx="134" c:formatCode="0.00">
                  <c:v>1892.20833333331</c:v>
                </c:pt>
                <c:pt idx="135" c:formatCode="0.00">
                  <c:v>1892.29166666665</c:v>
                </c:pt>
                <c:pt idx="136" c:formatCode="0.00">
                  <c:v>1892.37499999998</c:v>
                </c:pt>
                <c:pt idx="137" c:formatCode="0.00">
                  <c:v>1892.45833333331</c:v>
                </c:pt>
                <c:pt idx="138" c:formatCode="0.00">
                  <c:v>1892.54166666665</c:v>
                </c:pt>
                <c:pt idx="139" c:formatCode="0.00">
                  <c:v>1892.62499999998</c:v>
                </c:pt>
                <c:pt idx="140" c:formatCode="0.00">
                  <c:v>1892.70833333331</c:v>
                </c:pt>
                <c:pt idx="141" c:formatCode="0.00">
                  <c:v>1892.79166666665</c:v>
                </c:pt>
                <c:pt idx="142" c:formatCode="0.00">
                  <c:v>1892.87499999998</c:v>
                </c:pt>
                <c:pt idx="143" c:formatCode="0.00">
                  <c:v>1892.95833333331</c:v>
                </c:pt>
                <c:pt idx="144" c:formatCode="0.00">
                  <c:v>1893.04166666665</c:v>
                </c:pt>
                <c:pt idx="145" c:formatCode="0.00">
                  <c:v>1893.12499999998</c:v>
                </c:pt>
                <c:pt idx="146" c:formatCode="0.00">
                  <c:v>1893.20833333331</c:v>
                </c:pt>
                <c:pt idx="147" c:formatCode="0.00">
                  <c:v>1893.29166666665</c:v>
                </c:pt>
                <c:pt idx="148" c:formatCode="0.00">
                  <c:v>1893.37499999998</c:v>
                </c:pt>
                <c:pt idx="149" c:formatCode="0.00">
                  <c:v>1893.45833333331</c:v>
                </c:pt>
                <c:pt idx="150" c:formatCode="0.00">
                  <c:v>1893.54166666665</c:v>
                </c:pt>
                <c:pt idx="151" c:formatCode="0.00">
                  <c:v>1893.62499999998</c:v>
                </c:pt>
                <c:pt idx="152" c:formatCode="0.00">
                  <c:v>1893.70833333331</c:v>
                </c:pt>
                <c:pt idx="153" c:formatCode="0.00">
                  <c:v>1893.79166666665</c:v>
                </c:pt>
                <c:pt idx="154" c:formatCode="0.00">
                  <c:v>1893.87499999998</c:v>
                </c:pt>
                <c:pt idx="155" c:formatCode="0.00">
                  <c:v>1893.95833333331</c:v>
                </c:pt>
                <c:pt idx="156" c:formatCode="0.00">
                  <c:v>1894.04166666665</c:v>
                </c:pt>
                <c:pt idx="157" c:formatCode="0.00">
                  <c:v>1894.12499999998</c:v>
                </c:pt>
                <c:pt idx="158" c:formatCode="0.00">
                  <c:v>1894.20833333331</c:v>
                </c:pt>
                <c:pt idx="159" c:formatCode="0.00">
                  <c:v>1894.29166666665</c:v>
                </c:pt>
                <c:pt idx="160" c:formatCode="0.00">
                  <c:v>1894.37499999998</c:v>
                </c:pt>
                <c:pt idx="161" c:formatCode="0.00">
                  <c:v>1894.45833333331</c:v>
                </c:pt>
                <c:pt idx="162" c:formatCode="0.00">
                  <c:v>1894.54166666665</c:v>
                </c:pt>
                <c:pt idx="163" c:formatCode="0.00">
                  <c:v>1894.62499999998</c:v>
                </c:pt>
                <c:pt idx="164" c:formatCode="0.00">
                  <c:v>1894.70833333331</c:v>
                </c:pt>
                <c:pt idx="165" c:formatCode="0.00">
                  <c:v>1894.79166666665</c:v>
                </c:pt>
                <c:pt idx="166" c:formatCode="0.00">
                  <c:v>1894.87499999998</c:v>
                </c:pt>
                <c:pt idx="167" c:formatCode="0.00">
                  <c:v>1894.95833333331</c:v>
                </c:pt>
                <c:pt idx="168" c:formatCode="0.00">
                  <c:v>1895.04166666664</c:v>
                </c:pt>
                <c:pt idx="169" c:formatCode="0.00">
                  <c:v>1895.12499999998</c:v>
                </c:pt>
                <c:pt idx="170" c:formatCode="0.00">
                  <c:v>1895.20833333331</c:v>
                </c:pt>
                <c:pt idx="171" c:formatCode="0.00">
                  <c:v>1895.29166666664</c:v>
                </c:pt>
                <c:pt idx="172" c:formatCode="0.00">
                  <c:v>1895.37499999998</c:v>
                </c:pt>
                <c:pt idx="173" c:formatCode="0.00">
                  <c:v>1895.45833333331</c:v>
                </c:pt>
                <c:pt idx="174" c:formatCode="0.00">
                  <c:v>1895.54166666664</c:v>
                </c:pt>
                <c:pt idx="175" c:formatCode="0.00">
                  <c:v>1895.62499999998</c:v>
                </c:pt>
                <c:pt idx="176" c:formatCode="0.00">
                  <c:v>1895.70833333331</c:v>
                </c:pt>
                <c:pt idx="177" c:formatCode="0.00">
                  <c:v>1895.79166666664</c:v>
                </c:pt>
                <c:pt idx="178" c:formatCode="0.00">
                  <c:v>1895.87499999998</c:v>
                </c:pt>
                <c:pt idx="179" c:formatCode="0.00">
                  <c:v>1895.95833333331</c:v>
                </c:pt>
                <c:pt idx="180" c:formatCode="0.00">
                  <c:v>1896.04166666664</c:v>
                </c:pt>
                <c:pt idx="181" c:formatCode="0.00">
                  <c:v>1896.12499999998</c:v>
                </c:pt>
                <c:pt idx="182" c:formatCode="0.00">
                  <c:v>1896.20833333331</c:v>
                </c:pt>
                <c:pt idx="183" c:formatCode="0.00">
                  <c:v>1896.29166666664</c:v>
                </c:pt>
                <c:pt idx="184" c:formatCode="0.00">
                  <c:v>1896.37499999998</c:v>
                </c:pt>
                <c:pt idx="185" c:formatCode="0.00">
                  <c:v>1896.45833333331</c:v>
                </c:pt>
                <c:pt idx="186" c:formatCode="0.00">
                  <c:v>1896.54166666664</c:v>
                </c:pt>
                <c:pt idx="187" c:formatCode="0.00">
                  <c:v>1896.62499999998</c:v>
                </c:pt>
                <c:pt idx="188" c:formatCode="0.00">
                  <c:v>1896.70833333331</c:v>
                </c:pt>
                <c:pt idx="189" c:formatCode="0.00">
                  <c:v>1896.79166666664</c:v>
                </c:pt>
                <c:pt idx="190" c:formatCode="0.00">
                  <c:v>1896.87499999998</c:v>
                </c:pt>
                <c:pt idx="191" c:formatCode="0.00">
                  <c:v>1896.95833333331</c:v>
                </c:pt>
                <c:pt idx="192" c:formatCode="0.00">
                  <c:v>1897.04166666664</c:v>
                </c:pt>
                <c:pt idx="193" c:formatCode="0.00">
                  <c:v>1897.12499999998</c:v>
                </c:pt>
                <c:pt idx="194" c:formatCode="0.00">
                  <c:v>1897.20833333331</c:v>
                </c:pt>
                <c:pt idx="195" c:formatCode="0.00">
                  <c:v>1897.29166666664</c:v>
                </c:pt>
                <c:pt idx="196" c:formatCode="0.00">
                  <c:v>1897.37499999998</c:v>
                </c:pt>
                <c:pt idx="197" c:formatCode="0.00">
                  <c:v>1897.45833333331</c:v>
                </c:pt>
                <c:pt idx="198" c:formatCode="0.00">
                  <c:v>1897.54166666664</c:v>
                </c:pt>
                <c:pt idx="199" c:formatCode="0.00">
                  <c:v>1897.62499999998</c:v>
                </c:pt>
                <c:pt idx="200" c:formatCode="0.00">
                  <c:v>1897.70833333331</c:v>
                </c:pt>
                <c:pt idx="201" c:formatCode="0.00">
                  <c:v>1897.79166666664</c:v>
                </c:pt>
                <c:pt idx="202" c:formatCode="0.00">
                  <c:v>1897.87499999998</c:v>
                </c:pt>
                <c:pt idx="203" c:formatCode="0.00">
                  <c:v>1897.95833333331</c:v>
                </c:pt>
                <c:pt idx="204" c:formatCode="0.00">
                  <c:v>1898.04166666664</c:v>
                </c:pt>
                <c:pt idx="205" c:formatCode="0.00">
                  <c:v>1898.12499999998</c:v>
                </c:pt>
                <c:pt idx="206" c:formatCode="0.00">
                  <c:v>1898.20833333331</c:v>
                </c:pt>
                <c:pt idx="207" c:formatCode="0.00">
                  <c:v>1898.29166666664</c:v>
                </c:pt>
                <c:pt idx="208" c:formatCode="0.00">
                  <c:v>1898.37499999998</c:v>
                </c:pt>
                <c:pt idx="209" c:formatCode="0.00">
                  <c:v>1898.45833333331</c:v>
                </c:pt>
                <c:pt idx="210" c:formatCode="0.00">
                  <c:v>1898.54166666664</c:v>
                </c:pt>
                <c:pt idx="211" c:formatCode="0.00">
                  <c:v>1898.62499999997</c:v>
                </c:pt>
                <c:pt idx="212" c:formatCode="0.00">
                  <c:v>1898.70833333331</c:v>
                </c:pt>
                <c:pt idx="213" c:formatCode="0.00">
                  <c:v>1898.79166666664</c:v>
                </c:pt>
                <c:pt idx="214" c:formatCode="0.00">
                  <c:v>1898.87499999997</c:v>
                </c:pt>
                <c:pt idx="215" c:formatCode="0.00">
                  <c:v>1898.95833333331</c:v>
                </c:pt>
                <c:pt idx="216" c:formatCode="0.00">
                  <c:v>1899.04166666664</c:v>
                </c:pt>
                <c:pt idx="217" c:formatCode="0.00">
                  <c:v>1899.12499999997</c:v>
                </c:pt>
                <c:pt idx="218" c:formatCode="0.00">
                  <c:v>1899.20833333331</c:v>
                </c:pt>
                <c:pt idx="219" c:formatCode="0.00">
                  <c:v>1899.29166666664</c:v>
                </c:pt>
                <c:pt idx="220" c:formatCode="0.00">
                  <c:v>1899.37499999997</c:v>
                </c:pt>
                <c:pt idx="221" c:formatCode="0.00">
                  <c:v>1899.45833333331</c:v>
                </c:pt>
                <c:pt idx="222" c:formatCode="0.00">
                  <c:v>1899.54166666664</c:v>
                </c:pt>
                <c:pt idx="223" c:formatCode="0.00">
                  <c:v>1899.62499999997</c:v>
                </c:pt>
                <c:pt idx="224" c:formatCode="0.00">
                  <c:v>1899.70833333331</c:v>
                </c:pt>
                <c:pt idx="225" c:formatCode="0.00">
                  <c:v>1899.79166666664</c:v>
                </c:pt>
                <c:pt idx="226" c:formatCode="0.00">
                  <c:v>1899.87499999997</c:v>
                </c:pt>
                <c:pt idx="227" c:formatCode="0.00">
                  <c:v>1899.95833333331</c:v>
                </c:pt>
                <c:pt idx="228" c:formatCode="0.00">
                  <c:v>1900.04166666664</c:v>
                </c:pt>
                <c:pt idx="229" c:formatCode="0.00">
                  <c:v>1900.12499999997</c:v>
                </c:pt>
                <c:pt idx="230" c:formatCode="0.00">
                  <c:v>1900.20833333331</c:v>
                </c:pt>
                <c:pt idx="231" c:formatCode="0.00">
                  <c:v>1900.29166666664</c:v>
                </c:pt>
                <c:pt idx="232" c:formatCode="0.00">
                  <c:v>1900.37499999997</c:v>
                </c:pt>
                <c:pt idx="233" c:formatCode="0.00">
                  <c:v>1900.45833333331</c:v>
                </c:pt>
                <c:pt idx="234" c:formatCode="0.00">
                  <c:v>1900.54166666664</c:v>
                </c:pt>
                <c:pt idx="235" c:formatCode="0.00">
                  <c:v>1900.62499999997</c:v>
                </c:pt>
                <c:pt idx="236" c:formatCode="0.00">
                  <c:v>1900.70833333331</c:v>
                </c:pt>
                <c:pt idx="237" c:formatCode="0.00">
                  <c:v>1900.79166666664</c:v>
                </c:pt>
                <c:pt idx="238" c:formatCode="0.00">
                  <c:v>1900.87499999997</c:v>
                </c:pt>
                <c:pt idx="239" c:formatCode="0.00">
                  <c:v>1900.95833333331</c:v>
                </c:pt>
                <c:pt idx="240" c:formatCode="0.00">
                  <c:v>1901.04166666664</c:v>
                </c:pt>
                <c:pt idx="241" c:formatCode="0.00">
                  <c:v>1901.12499999997</c:v>
                </c:pt>
                <c:pt idx="242" c:formatCode="0.00">
                  <c:v>1901.20833333331</c:v>
                </c:pt>
                <c:pt idx="243" c:formatCode="0.00">
                  <c:v>1901.29166666664</c:v>
                </c:pt>
                <c:pt idx="244" c:formatCode="0.00">
                  <c:v>1901.37499999997</c:v>
                </c:pt>
                <c:pt idx="245" c:formatCode="0.00">
                  <c:v>1901.45833333331</c:v>
                </c:pt>
                <c:pt idx="246" c:formatCode="0.00">
                  <c:v>1901.54166666664</c:v>
                </c:pt>
                <c:pt idx="247" c:formatCode="0.00">
                  <c:v>1901.62499999997</c:v>
                </c:pt>
                <c:pt idx="248" c:formatCode="0.00">
                  <c:v>1901.70833333331</c:v>
                </c:pt>
                <c:pt idx="249" c:formatCode="0.00">
                  <c:v>1901.79166666664</c:v>
                </c:pt>
                <c:pt idx="250" c:formatCode="0.00">
                  <c:v>1901.87499999997</c:v>
                </c:pt>
                <c:pt idx="251" c:formatCode="0.00">
                  <c:v>1901.95833333331</c:v>
                </c:pt>
                <c:pt idx="252" c:formatCode="0.00">
                  <c:v>1902.04166666664</c:v>
                </c:pt>
                <c:pt idx="253" c:formatCode="0.00">
                  <c:v>1902.12499999997</c:v>
                </c:pt>
                <c:pt idx="254" c:formatCode="0.00">
                  <c:v>1902.20833333331</c:v>
                </c:pt>
                <c:pt idx="255" c:formatCode="0.00">
                  <c:v>1902.29166666664</c:v>
                </c:pt>
                <c:pt idx="256" c:formatCode="0.00">
                  <c:v>1902.37499999997</c:v>
                </c:pt>
                <c:pt idx="257" c:formatCode="0.00">
                  <c:v>1902.4583333333</c:v>
                </c:pt>
                <c:pt idx="258" c:formatCode="0.00">
                  <c:v>1902.54166666664</c:v>
                </c:pt>
                <c:pt idx="259" c:formatCode="0.00">
                  <c:v>1902.62499999997</c:v>
                </c:pt>
                <c:pt idx="260" c:formatCode="0.00">
                  <c:v>1902.7083333333</c:v>
                </c:pt>
                <c:pt idx="261" c:formatCode="0.00">
                  <c:v>1902.79166666664</c:v>
                </c:pt>
                <c:pt idx="262" c:formatCode="0.00">
                  <c:v>1902.87499999997</c:v>
                </c:pt>
                <c:pt idx="263" c:formatCode="0.00">
                  <c:v>1902.9583333333</c:v>
                </c:pt>
                <c:pt idx="264" c:formatCode="0.00">
                  <c:v>1903.04166666664</c:v>
                </c:pt>
                <c:pt idx="265" c:formatCode="0.00">
                  <c:v>1903.12499999997</c:v>
                </c:pt>
                <c:pt idx="266" c:formatCode="0.00">
                  <c:v>1903.2083333333</c:v>
                </c:pt>
                <c:pt idx="267" c:formatCode="0.00">
                  <c:v>1903.29166666664</c:v>
                </c:pt>
                <c:pt idx="268" c:formatCode="0.00">
                  <c:v>1903.37499999997</c:v>
                </c:pt>
                <c:pt idx="269" c:formatCode="0.00">
                  <c:v>1903.4583333333</c:v>
                </c:pt>
                <c:pt idx="270" c:formatCode="0.00">
                  <c:v>1903.54166666664</c:v>
                </c:pt>
                <c:pt idx="271" c:formatCode="0.00">
                  <c:v>1903.62499999997</c:v>
                </c:pt>
                <c:pt idx="272" c:formatCode="0.00">
                  <c:v>1903.7083333333</c:v>
                </c:pt>
                <c:pt idx="273" c:formatCode="0.00">
                  <c:v>1903.79166666664</c:v>
                </c:pt>
                <c:pt idx="274" c:formatCode="0.00">
                  <c:v>1903.87499999997</c:v>
                </c:pt>
                <c:pt idx="275" c:formatCode="0.00">
                  <c:v>1903.9583333333</c:v>
                </c:pt>
                <c:pt idx="276" c:formatCode="0.00">
                  <c:v>1904.04166666664</c:v>
                </c:pt>
                <c:pt idx="277" c:formatCode="0.00">
                  <c:v>1904.12499999997</c:v>
                </c:pt>
                <c:pt idx="278" c:formatCode="0.00">
                  <c:v>1904.2083333333</c:v>
                </c:pt>
                <c:pt idx="279" c:formatCode="0.00">
                  <c:v>1904.29166666664</c:v>
                </c:pt>
                <c:pt idx="280" c:formatCode="0.00">
                  <c:v>1904.37499999997</c:v>
                </c:pt>
                <c:pt idx="281" c:formatCode="0.00">
                  <c:v>1904.4583333333</c:v>
                </c:pt>
                <c:pt idx="282" c:formatCode="0.00">
                  <c:v>1904.54166666664</c:v>
                </c:pt>
                <c:pt idx="283" c:formatCode="0.00">
                  <c:v>1904.62499999997</c:v>
                </c:pt>
                <c:pt idx="284" c:formatCode="0.00">
                  <c:v>1904.7083333333</c:v>
                </c:pt>
                <c:pt idx="285" c:formatCode="0.00">
                  <c:v>1904.79166666664</c:v>
                </c:pt>
                <c:pt idx="286" c:formatCode="0.00">
                  <c:v>1904.87499999997</c:v>
                </c:pt>
                <c:pt idx="287" c:formatCode="0.00">
                  <c:v>1904.9583333333</c:v>
                </c:pt>
                <c:pt idx="288" c:formatCode="0.00">
                  <c:v>1905.04166666664</c:v>
                </c:pt>
                <c:pt idx="289" c:formatCode="0.00">
                  <c:v>1905.12499999997</c:v>
                </c:pt>
                <c:pt idx="290" c:formatCode="0.00">
                  <c:v>1905.2083333333</c:v>
                </c:pt>
                <c:pt idx="291" c:formatCode="0.00">
                  <c:v>1905.29166666664</c:v>
                </c:pt>
                <c:pt idx="292" c:formatCode="0.00">
                  <c:v>1905.37499999997</c:v>
                </c:pt>
                <c:pt idx="293" c:formatCode="0.00">
                  <c:v>1905.4583333333</c:v>
                </c:pt>
                <c:pt idx="294" c:formatCode="0.00">
                  <c:v>1905.54166666664</c:v>
                </c:pt>
                <c:pt idx="295" c:formatCode="0.00">
                  <c:v>1905.62499999997</c:v>
                </c:pt>
                <c:pt idx="296" c:formatCode="0.00">
                  <c:v>1905.7083333333</c:v>
                </c:pt>
                <c:pt idx="297" c:formatCode="0.00">
                  <c:v>1905.79166666664</c:v>
                </c:pt>
                <c:pt idx="298" c:formatCode="0.00">
                  <c:v>1905.87499999997</c:v>
                </c:pt>
                <c:pt idx="299" c:formatCode="0.00">
                  <c:v>1905.9583333333</c:v>
                </c:pt>
                <c:pt idx="300" c:formatCode="0.00">
                  <c:v>1906.04166666663</c:v>
                </c:pt>
                <c:pt idx="301" c:formatCode="0.00">
                  <c:v>1906.12499999997</c:v>
                </c:pt>
                <c:pt idx="302" c:formatCode="0.00">
                  <c:v>1906.2083333333</c:v>
                </c:pt>
                <c:pt idx="303" c:formatCode="0.00">
                  <c:v>1906.29166666663</c:v>
                </c:pt>
                <c:pt idx="304" c:formatCode="0.00">
                  <c:v>1906.37499999997</c:v>
                </c:pt>
                <c:pt idx="305" c:formatCode="0.00">
                  <c:v>1906.4583333333</c:v>
                </c:pt>
                <c:pt idx="306" c:formatCode="0.00">
                  <c:v>1906.54166666663</c:v>
                </c:pt>
                <c:pt idx="307" c:formatCode="0.00">
                  <c:v>1906.62499999997</c:v>
                </c:pt>
                <c:pt idx="308" c:formatCode="0.00">
                  <c:v>1906.7083333333</c:v>
                </c:pt>
                <c:pt idx="309" c:formatCode="0.00">
                  <c:v>1906.79166666663</c:v>
                </c:pt>
                <c:pt idx="310" c:formatCode="0.00">
                  <c:v>1906.87499999997</c:v>
                </c:pt>
                <c:pt idx="311" c:formatCode="0.00">
                  <c:v>1906.9583333333</c:v>
                </c:pt>
                <c:pt idx="312" c:formatCode="0.00">
                  <c:v>1907.04166666663</c:v>
                </c:pt>
                <c:pt idx="313" c:formatCode="0.00">
                  <c:v>1907.12499999997</c:v>
                </c:pt>
                <c:pt idx="314" c:formatCode="0.00">
                  <c:v>1907.2083333333</c:v>
                </c:pt>
                <c:pt idx="315" c:formatCode="0.00">
                  <c:v>1907.29166666663</c:v>
                </c:pt>
                <c:pt idx="316" c:formatCode="0.00">
                  <c:v>1907.37499999997</c:v>
                </c:pt>
                <c:pt idx="317" c:formatCode="0.00">
                  <c:v>1907.4583333333</c:v>
                </c:pt>
                <c:pt idx="318" c:formatCode="0.00">
                  <c:v>1907.54166666663</c:v>
                </c:pt>
                <c:pt idx="319" c:formatCode="0.00">
                  <c:v>1907.62499999997</c:v>
                </c:pt>
                <c:pt idx="320" c:formatCode="0.00">
                  <c:v>1907.7083333333</c:v>
                </c:pt>
                <c:pt idx="321" c:formatCode="0.00">
                  <c:v>1907.79166666663</c:v>
                </c:pt>
                <c:pt idx="322" c:formatCode="0.00">
                  <c:v>1907.87499999997</c:v>
                </c:pt>
                <c:pt idx="323" c:formatCode="0.00">
                  <c:v>1907.9583333333</c:v>
                </c:pt>
                <c:pt idx="324" c:formatCode="0.00">
                  <c:v>1908.04166666663</c:v>
                </c:pt>
                <c:pt idx="325" c:formatCode="0.00">
                  <c:v>1908.12499999997</c:v>
                </c:pt>
                <c:pt idx="326" c:formatCode="0.00">
                  <c:v>1908.2083333333</c:v>
                </c:pt>
                <c:pt idx="327" c:formatCode="0.00">
                  <c:v>1908.29166666663</c:v>
                </c:pt>
                <c:pt idx="328" c:formatCode="0.00">
                  <c:v>1908.37499999997</c:v>
                </c:pt>
                <c:pt idx="329" c:formatCode="0.00">
                  <c:v>1908.4583333333</c:v>
                </c:pt>
                <c:pt idx="330" c:formatCode="0.00">
                  <c:v>1908.54166666663</c:v>
                </c:pt>
                <c:pt idx="331" c:formatCode="0.00">
                  <c:v>1908.62499999997</c:v>
                </c:pt>
                <c:pt idx="332" c:formatCode="0.00">
                  <c:v>1908.7083333333</c:v>
                </c:pt>
                <c:pt idx="333" c:formatCode="0.00">
                  <c:v>1908.79166666663</c:v>
                </c:pt>
                <c:pt idx="334" c:formatCode="0.00">
                  <c:v>1908.87499999997</c:v>
                </c:pt>
                <c:pt idx="335" c:formatCode="0.00">
                  <c:v>1908.9583333333</c:v>
                </c:pt>
                <c:pt idx="336" c:formatCode="0.00">
                  <c:v>1909.04166666663</c:v>
                </c:pt>
                <c:pt idx="337" c:formatCode="0.00">
                  <c:v>1909.12499999997</c:v>
                </c:pt>
                <c:pt idx="338" c:formatCode="0.00">
                  <c:v>1909.2083333333</c:v>
                </c:pt>
                <c:pt idx="339" c:formatCode="0.00">
                  <c:v>1909.29166666663</c:v>
                </c:pt>
                <c:pt idx="340" c:formatCode="0.00">
                  <c:v>1909.37499999997</c:v>
                </c:pt>
                <c:pt idx="341" c:formatCode="0.00">
                  <c:v>1909.4583333333</c:v>
                </c:pt>
                <c:pt idx="342" c:formatCode="0.00">
                  <c:v>1909.54166666663</c:v>
                </c:pt>
                <c:pt idx="343" c:formatCode="0.00">
                  <c:v>1909.62499999996</c:v>
                </c:pt>
                <c:pt idx="344" c:formatCode="0.00">
                  <c:v>1909.7083333333</c:v>
                </c:pt>
                <c:pt idx="345" c:formatCode="0.00">
                  <c:v>1909.79166666663</c:v>
                </c:pt>
                <c:pt idx="346" c:formatCode="0.00">
                  <c:v>1909.87499999996</c:v>
                </c:pt>
                <c:pt idx="347" c:formatCode="0.00">
                  <c:v>1909.9583333333</c:v>
                </c:pt>
                <c:pt idx="348" c:formatCode="0.00">
                  <c:v>1910.04166666663</c:v>
                </c:pt>
                <c:pt idx="349" c:formatCode="0.00">
                  <c:v>1910.12499999996</c:v>
                </c:pt>
                <c:pt idx="350" c:formatCode="0.00">
                  <c:v>1910.2083333333</c:v>
                </c:pt>
                <c:pt idx="351" c:formatCode="0.00">
                  <c:v>1910.29166666663</c:v>
                </c:pt>
                <c:pt idx="352" c:formatCode="0.00">
                  <c:v>1910.37499999996</c:v>
                </c:pt>
                <c:pt idx="353" c:formatCode="0.00">
                  <c:v>1910.4583333333</c:v>
                </c:pt>
                <c:pt idx="354" c:formatCode="0.00">
                  <c:v>1910.54166666663</c:v>
                </c:pt>
                <c:pt idx="355" c:formatCode="0.00">
                  <c:v>1910.62499999996</c:v>
                </c:pt>
                <c:pt idx="356" c:formatCode="0.00">
                  <c:v>1910.7083333333</c:v>
                </c:pt>
                <c:pt idx="357" c:formatCode="0.00">
                  <c:v>1910.79166666663</c:v>
                </c:pt>
                <c:pt idx="358" c:formatCode="0.00">
                  <c:v>1910.87499999996</c:v>
                </c:pt>
                <c:pt idx="359" c:formatCode="0.00">
                  <c:v>1910.9583333333</c:v>
                </c:pt>
                <c:pt idx="360" c:formatCode="0.00">
                  <c:v>1911.04166666663</c:v>
                </c:pt>
                <c:pt idx="361" c:formatCode="0.00">
                  <c:v>1911.12499999996</c:v>
                </c:pt>
                <c:pt idx="362" c:formatCode="0.00">
                  <c:v>1911.2083333333</c:v>
                </c:pt>
                <c:pt idx="363" c:formatCode="0.00">
                  <c:v>1911.29166666663</c:v>
                </c:pt>
                <c:pt idx="364" c:formatCode="0.00">
                  <c:v>1911.37499999996</c:v>
                </c:pt>
                <c:pt idx="365" c:formatCode="0.00">
                  <c:v>1911.4583333333</c:v>
                </c:pt>
                <c:pt idx="366" c:formatCode="0.00">
                  <c:v>1911.54166666663</c:v>
                </c:pt>
                <c:pt idx="367" c:formatCode="0.00">
                  <c:v>1911.62499999996</c:v>
                </c:pt>
                <c:pt idx="368" c:formatCode="0.00">
                  <c:v>1911.7083333333</c:v>
                </c:pt>
                <c:pt idx="369" c:formatCode="0.00">
                  <c:v>1911.79166666663</c:v>
                </c:pt>
                <c:pt idx="370" c:formatCode="0.00">
                  <c:v>1911.87499999996</c:v>
                </c:pt>
                <c:pt idx="371" c:formatCode="0.00">
                  <c:v>1911.9583333333</c:v>
                </c:pt>
                <c:pt idx="372" c:formatCode="0.00">
                  <c:v>1912.04166666663</c:v>
                </c:pt>
                <c:pt idx="373" c:formatCode="0.00">
                  <c:v>1912.12499999996</c:v>
                </c:pt>
                <c:pt idx="374" c:formatCode="0.00">
                  <c:v>1912.2083333333</c:v>
                </c:pt>
                <c:pt idx="375" c:formatCode="0.00">
                  <c:v>1912.29166666663</c:v>
                </c:pt>
                <c:pt idx="376" c:formatCode="0.00">
                  <c:v>1912.37499999996</c:v>
                </c:pt>
                <c:pt idx="377" c:formatCode="0.00">
                  <c:v>1912.4583333333</c:v>
                </c:pt>
                <c:pt idx="378" c:formatCode="0.00">
                  <c:v>1912.54166666663</c:v>
                </c:pt>
                <c:pt idx="379" c:formatCode="0.00">
                  <c:v>1912.62499999996</c:v>
                </c:pt>
                <c:pt idx="380" c:formatCode="0.00">
                  <c:v>1912.7083333333</c:v>
                </c:pt>
                <c:pt idx="381" c:formatCode="0.00">
                  <c:v>1912.79166666663</c:v>
                </c:pt>
                <c:pt idx="382" c:formatCode="0.00">
                  <c:v>1912.87499999996</c:v>
                </c:pt>
                <c:pt idx="383" c:formatCode="0.00">
                  <c:v>1912.9583333333</c:v>
                </c:pt>
                <c:pt idx="384" c:formatCode="0.00">
                  <c:v>1913.04166666663</c:v>
                </c:pt>
                <c:pt idx="385" c:formatCode="0.00">
                  <c:v>1913.12499999996</c:v>
                </c:pt>
                <c:pt idx="386" c:formatCode="0.00">
                  <c:v>1913.2083333333</c:v>
                </c:pt>
                <c:pt idx="387" c:formatCode="0.00">
                  <c:v>1913.29166666663</c:v>
                </c:pt>
                <c:pt idx="388" c:formatCode="0.00">
                  <c:v>1913.37499999996</c:v>
                </c:pt>
                <c:pt idx="389" c:formatCode="0.00">
                  <c:v>1913.45833333329</c:v>
                </c:pt>
                <c:pt idx="390" c:formatCode="0.00">
                  <c:v>1913.54166666663</c:v>
                </c:pt>
                <c:pt idx="391" c:formatCode="0.00">
                  <c:v>1913.62499999996</c:v>
                </c:pt>
                <c:pt idx="392" c:formatCode="0.00">
                  <c:v>1913.70833333329</c:v>
                </c:pt>
                <c:pt idx="393" c:formatCode="0.00">
                  <c:v>1913.79166666663</c:v>
                </c:pt>
                <c:pt idx="394" c:formatCode="0.00">
                  <c:v>1913.87499999996</c:v>
                </c:pt>
                <c:pt idx="395" c:formatCode="0.00">
                  <c:v>1913.95833333329</c:v>
                </c:pt>
                <c:pt idx="396" c:formatCode="0.00">
                  <c:v>1914.04166666663</c:v>
                </c:pt>
                <c:pt idx="397" c:formatCode="0.00">
                  <c:v>1914.12499999996</c:v>
                </c:pt>
                <c:pt idx="398" c:formatCode="0.00">
                  <c:v>1914.20833333329</c:v>
                </c:pt>
                <c:pt idx="399" c:formatCode="0.00">
                  <c:v>1914.29166666663</c:v>
                </c:pt>
                <c:pt idx="400" c:formatCode="0.00">
                  <c:v>1914.37499999996</c:v>
                </c:pt>
                <c:pt idx="401" c:formatCode="0.00">
                  <c:v>1914.45833333329</c:v>
                </c:pt>
                <c:pt idx="402" c:formatCode="0.00">
                  <c:v>1914.54166666663</c:v>
                </c:pt>
                <c:pt idx="403" c:formatCode="0.00">
                  <c:v>1914.62499999996</c:v>
                </c:pt>
                <c:pt idx="404" c:formatCode="0.00">
                  <c:v>1914.70833333329</c:v>
                </c:pt>
                <c:pt idx="405" c:formatCode="0.00">
                  <c:v>1914.79166666663</c:v>
                </c:pt>
                <c:pt idx="406" c:formatCode="0.00">
                  <c:v>1914.87499999996</c:v>
                </c:pt>
                <c:pt idx="407" c:formatCode="0.00">
                  <c:v>1914.95833333329</c:v>
                </c:pt>
                <c:pt idx="408" c:formatCode="0.00">
                  <c:v>1915.04166666663</c:v>
                </c:pt>
                <c:pt idx="409" c:formatCode="0.00">
                  <c:v>1915.12499999996</c:v>
                </c:pt>
                <c:pt idx="410" c:formatCode="0.00">
                  <c:v>1915.20833333329</c:v>
                </c:pt>
                <c:pt idx="411" c:formatCode="0.00">
                  <c:v>1915.29166666663</c:v>
                </c:pt>
                <c:pt idx="412" c:formatCode="0.00">
                  <c:v>1915.37499999996</c:v>
                </c:pt>
                <c:pt idx="413" c:formatCode="0.00">
                  <c:v>1915.45833333329</c:v>
                </c:pt>
                <c:pt idx="414" c:formatCode="0.00">
                  <c:v>1915.54166666663</c:v>
                </c:pt>
                <c:pt idx="415" c:formatCode="0.00">
                  <c:v>1915.62499999996</c:v>
                </c:pt>
                <c:pt idx="416" c:formatCode="0.00">
                  <c:v>1915.70833333329</c:v>
                </c:pt>
                <c:pt idx="417" c:formatCode="0.00">
                  <c:v>1915.79166666663</c:v>
                </c:pt>
                <c:pt idx="418" c:formatCode="0.00">
                  <c:v>1915.87499999996</c:v>
                </c:pt>
                <c:pt idx="419" c:formatCode="0.00">
                  <c:v>1915.95833333329</c:v>
                </c:pt>
                <c:pt idx="420" c:formatCode="0.00">
                  <c:v>1916.04166666663</c:v>
                </c:pt>
                <c:pt idx="421" c:formatCode="0.00">
                  <c:v>1916.12499999996</c:v>
                </c:pt>
                <c:pt idx="422" c:formatCode="0.00">
                  <c:v>1916.20833333329</c:v>
                </c:pt>
                <c:pt idx="423" c:formatCode="0.00">
                  <c:v>1916.29166666663</c:v>
                </c:pt>
                <c:pt idx="424" c:formatCode="0.00">
                  <c:v>1916.37499999996</c:v>
                </c:pt>
                <c:pt idx="425" c:formatCode="0.00">
                  <c:v>1916.45833333329</c:v>
                </c:pt>
                <c:pt idx="426" c:formatCode="0.00">
                  <c:v>1916.54166666663</c:v>
                </c:pt>
                <c:pt idx="427" c:formatCode="0.00">
                  <c:v>1916.62499999996</c:v>
                </c:pt>
                <c:pt idx="428" c:formatCode="0.00">
                  <c:v>1916.70833333329</c:v>
                </c:pt>
                <c:pt idx="429" c:formatCode="0.00">
                  <c:v>1916.79166666663</c:v>
                </c:pt>
                <c:pt idx="430" c:formatCode="0.00">
                  <c:v>1916.87499999996</c:v>
                </c:pt>
                <c:pt idx="431" c:formatCode="0.00">
                  <c:v>1916.95833333329</c:v>
                </c:pt>
                <c:pt idx="432" c:formatCode="0.00">
                  <c:v>1917.04166666662</c:v>
                </c:pt>
                <c:pt idx="433" c:formatCode="0.00">
                  <c:v>1917.12499999996</c:v>
                </c:pt>
                <c:pt idx="434" c:formatCode="0.00">
                  <c:v>1917.20833333329</c:v>
                </c:pt>
                <c:pt idx="435" c:formatCode="0.00">
                  <c:v>1917.29166666662</c:v>
                </c:pt>
                <c:pt idx="436" c:formatCode="0.00">
                  <c:v>1917.37499999996</c:v>
                </c:pt>
                <c:pt idx="437" c:formatCode="0.00">
                  <c:v>1917.45833333329</c:v>
                </c:pt>
                <c:pt idx="438" c:formatCode="0.00">
                  <c:v>1917.54166666662</c:v>
                </c:pt>
                <c:pt idx="439" c:formatCode="0.00">
                  <c:v>1917.62499999996</c:v>
                </c:pt>
                <c:pt idx="440" c:formatCode="0.00">
                  <c:v>1917.70833333329</c:v>
                </c:pt>
                <c:pt idx="441" c:formatCode="0.00">
                  <c:v>1917.79166666662</c:v>
                </c:pt>
                <c:pt idx="442" c:formatCode="0.00">
                  <c:v>1917.87499999996</c:v>
                </c:pt>
                <c:pt idx="443" c:formatCode="0.00">
                  <c:v>1917.95833333329</c:v>
                </c:pt>
                <c:pt idx="444" c:formatCode="0.00">
                  <c:v>1918.04166666662</c:v>
                </c:pt>
                <c:pt idx="445" c:formatCode="0.00">
                  <c:v>1918.12499999996</c:v>
                </c:pt>
                <c:pt idx="446" c:formatCode="0.00">
                  <c:v>1918.20833333329</c:v>
                </c:pt>
                <c:pt idx="447" c:formatCode="0.00">
                  <c:v>1918.29166666662</c:v>
                </c:pt>
                <c:pt idx="448" c:formatCode="0.00">
                  <c:v>1918.37499999996</c:v>
                </c:pt>
                <c:pt idx="449" c:formatCode="0.00">
                  <c:v>1918.45833333329</c:v>
                </c:pt>
                <c:pt idx="450" c:formatCode="0.00">
                  <c:v>1918.54166666662</c:v>
                </c:pt>
                <c:pt idx="451" c:formatCode="0.00">
                  <c:v>1918.62499999996</c:v>
                </c:pt>
                <c:pt idx="452" c:formatCode="0.00">
                  <c:v>1918.70833333329</c:v>
                </c:pt>
                <c:pt idx="453" c:formatCode="0.00">
                  <c:v>1918.79166666662</c:v>
                </c:pt>
                <c:pt idx="454" c:formatCode="0.00">
                  <c:v>1918.87499999996</c:v>
                </c:pt>
                <c:pt idx="455" c:formatCode="0.00">
                  <c:v>1918.95833333329</c:v>
                </c:pt>
                <c:pt idx="456" c:formatCode="0.00">
                  <c:v>1919.04166666662</c:v>
                </c:pt>
                <c:pt idx="457" c:formatCode="0.00">
                  <c:v>1919.12499999996</c:v>
                </c:pt>
                <c:pt idx="458" c:formatCode="0.00">
                  <c:v>1919.20833333329</c:v>
                </c:pt>
                <c:pt idx="459" c:formatCode="0.00">
                  <c:v>1919.29166666662</c:v>
                </c:pt>
                <c:pt idx="460" c:formatCode="0.00">
                  <c:v>1919.37499999996</c:v>
                </c:pt>
                <c:pt idx="461" c:formatCode="0.00">
                  <c:v>1919.45833333329</c:v>
                </c:pt>
                <c:pt idx="462" c:formatCode="0.00">
                  <c:v>1919.54166666662</c:v>
                </c:pt>
                <c:pt idx="463" c:formatCode="0.00">
                  <c:v>1919.62499999996</c:v>
                </c:pt>
                <c:pt idx="464" c:formatCode="0.00">
                  <c:v>1919.70833333329</c:v>
                </c:pt>
                <c:pt idx="465" c:formatCode="0.00">
                  <c:v>1919.79166666662</c:v>
                </c:pt>
                <c:pt idx="466" c:formatCode="0.00">
                  <c:v>1919.87499999996</c:v>
                </c:pt>
                <c:pt idx="467" c:formatCode="0.00">
                  <c:v>1919.95833333329</c:v>
                </c:pt>
                <c:pt idx="468" c:formatCode="0.00">
                  <c:v>1920.04166666662</c:v>
                </c:pt>
                <c:pt idx="469" c:formatCode="0.00">
                  <c:v>1920.12499999996</c:v>
                </c:pt>
                <c:pt idx="470" c:formatCode="0.00">
                  <c:v>1920.20833333329</c:v>
                </c:pt>
                <c:pt idx="471" c:formatCode="0.00">
                  <c:v>1920.29166666662</c:v>
                </c:pt>
                <c:pt idx="472" c:formatCode="0.00">
                  <c:v>1920.37499999996</c:v>
                </c:pt>
                <c:pt idx="473" c:formatCode="0.00">
                  <c:v>1920.45833333329</c:v>
                </c:pt>
                <c:pt idx="474" c:formatCode="0.00">
                  <c:v>1920.54166666662</c:v>
                </c:pt>
                <c:pt idx="475" c:formatCode="0.00">
                  <c:v>1920.62499999995</c:v>
                </c:pt>
                <c:pt idx="476" c:formatCode="0.00">
                  <c:v>1920.70833333329</c:v>
                </c:pt>
                <c:pt idx="477" c:formatCode="0.00">
                  <c:v>1920.79166666662</c:v>
                </c:pt>
                <c:pt idx="478" c:formatCode="0.00">
                  <c:v>1920.87499999995</c:v>
                </c:pt>
                <c:pt idx="479" c:formatCode="0.00">
                  <c:v>1920.95833333329</c:v>
                </c:pt>
                <c:pt idx="480" c:formatCode="0.00">
                  <c:v>1921.04166666662</c:v>
                </c:pt>
                <c:pt idx="481" c:formatCode="0.00">
                  <c:v>1921.12499999995</c:v>
                </c:pt>
                <c:pt idx="482" c:formatCode="0.00">
                  <c:v>1921.20833333329</c:v>
                </c:pt>
                <c:pt idx="483" c:formatCode="0.00">
                  <c:v>1921.29166666662</c:v>
                </c:pt>
                <c:pt idx="484" c:formatCode="0.00">
                  <c:v>1921.37499999995</c:v>
                </c:pt>
                <c:pt idx="485" c:formatCode="0.00">
                  <c:v>1921.45833333329</c:v>
                </c:pt>
                <c:pt idx="486" c:formatCode="0.00">
                  <c:v>1921.54166666662</c:v>
                </c:pt>
                <c:pt idx="487" c:formatCode="0.00">
                  <c:v>1921.62499999995</c:v>
                </c:pt>
                <c:pt idx="488" c:formatCode="0.00">
                  <c:v>1921.70833333329</c:v>
                </c:pt>
                <c:pt idx="489" c:formatCode="0.00">
                  <c:v>1921.79166666662</c:v>
                </c:pt>
                <c:pt idx="490" c:formatCode="0.00">
                  <c:v>1921.87499999995</c:v>
                </c:pt>
                <c:pt idx="491" c:formatCode="0.00">
                  <c:v>1921.95833333329</c:v>
                </c:pt>
                <c:pt idx="492" c:formatCode="0.00">
                  <c:v>1922.04166666662</c:v>
                </c:pt>
                <c:pt idx="493" c:formatCode="0.00">
                  <c:v>1922.12499999995</c:v>
                </c:pt>
                <c:pt idx="494" c:formatCode="0.00">
                  <c:v>1922.20833333329</c:v>
                </c:pt>
                <c:pt idx="495" c:formatCode="0.00">
                  <c:v>1922.29166666662</c:v>
                </c:pt>
                <c:pt idx="496" c:formatCode="0.00">
                  <c:v>1922.37499999995</c:v>
                </c:pt>
                <c:pt idx="497" c:formatCode="0.00">
                  <c:v>1922.45833333329</c:v>
                </c:pt>
                <c:pt idx="498" c:formatCode="0.00">
                  <c:v>1922.54166666662</c:v>
                </c:pt>
                <c:pt idx="499" c:formatCode="0.00">
                  <c:v>1922.62499999995</c:v>
                </c:pt>
                <c:pt idx="500" c:formatCode="0.00">
                  <c:v>1922.70833333329</c:v>
                </c:pt>
                <c:pt idx="501" c:formatCode="0.00">
                  <c:v>1922.79166666662</c:v>
                </c:pt>
                <c:pt idx="502" c:formatCode="0.00">
                  <c:v>1922.87499999995</c:v>
                </c:pt>
                <c:pt idx="503" c:formatCode="0.00">
                  <c:v>1922.95833333329</c:v>
                </c:pt>
                <c:pt idx="504" c:formatCode="0.00">
                  <c:v>1923.04166666662</c:v>
                </c:pt>
                <c:pt idx="505" c:formatCode="0.00">
                  <c:v>1923.12499999995</c:v>
                </c:pt>
                <c:pt idx="506" c:formatCode="0.00">
                  <c:v>1923.20833333329</c:v>
                </c:pt>
                <c:pt idx="507" c:formatCode="0.00">
                  <c:v>1923.29166666662</c:v>
                </c:pt>
                <c:pt idx="508" c:formatCode="0.00">
                  <c:v>1923.37499999995</c:v>
                </c:pt>
                <c:pt idx="509" c:formatCode="0.00">
                  <c:v>1923.45833333329</c:v>
                </c:pt>
                <c:pt idx="510" c:formatCode="0.00">
                  <c:v>1923.54166666662</c:v>
                </c:pt>
                <c:pt idx="511" c:formatCode="0.00">
                  <c:v>1923.62499999995</c:v>
                </c:pt>
                <c:pt idx="512" c:formatCode="0.00">
                  <c:v>1923.70833333329</c:v>
                </c:pt>
                <c:pt idx="513" c:formatCode="0.00">
                  <c:v>1923.79166666662</c:v>
                </c:pt>
                <c:pt idx="514" c:formatCode="0.00">
                  <c:v>1923.87499999995</c:v>
                </c:pt>
                <c:pt idx="515" c:formatCode="0.00">
                  <c:v>1923.95833333329</c:v>
                </c:pt>
                <c:pt idx="516" c:formatCode="0.00">
                  <c:v>1924.04166666662</c:v>
                </c:pt>
                <c:pt idx="517" c:formatCode="0.00">
                  <c:v>1924.12499999995</c:v>
                </c:pt>
                <c:pt idx="518" c:formatCode="0.00">
                  <c:v>1924.20833333329</c:v>
                </c:pt>
                <c:pt idx="519" c:formatCode="0.00">
                  <c:v>1924.29166666662</c:v>
                </c:pt>
                <c:pt idx="520" c:formatCode="0.00">
                  <c:v>1924.37499999995</c:v>
                </c:pt>
                <c:pt idx="521" c:formatCode="0.00">
                  <c:v>1924.45833333328</c:v>
                </c:pt>
                <c:pt idx="522" c:formatCode="0.00">
                  <c:v>1924.54166666662</c:v>
                </c:pt>
                <c:pt idx="523" c:formatCode="0.00">
                  <c:v>1924.62499999995</c:v>
                </c:pt>
                <c:pt idx="524" c:formatCode="0.00">
                  <c:v>1924.70833333328</c:v>
                </c:pt>
                <c:pt idx="525" c:formatCode="0.00">
                  <c:v>1924.79166666662</c:v>
                </c:pt>
                <c:pt idx="526" c:formatCode="0.00">
                  <c:v>1924.87499999995</c:v>
                </c:pt>
                <c:pt idx="527" c:formatCode="0.00">
                  <c:v>1924.95833333328</c:v>
                </c:pt>
                <c:pt idx="528" c:formatCode="0.00">
                  <c:v>1925.04166666662</c:v>
                </c:pt>
                <c:pt idx="529" c:formatCode="0.00">
                  <c:v>1925.12499999995</c:v>
                </c:pt>
                <c:pt idx="530" c:formatCode="0.00">
                  <c:v>1925.20833333328</c:v>
                </c:pt>
                <c:pt idx="531" c:formatCode="0.00">
                  <c:v>1925.29166666662</c:v>
                </c:pt>
                <c:pt idx="532" c:formatCode="0.00">
                  <c:v>1925.37499999995</c:v>
                </c:pt>
                <c:pt idx="533" c:formatCode="0.00">
                  <c:v>1925.45833333328</c:v>
                </c:pt>
                <c:pt idx="534" c:formatCode="0.00">
                  <c:v>1925.54166666662</c:v>
                </c:pt>
                <c:pt idx="535" c:formatCode="0.00">
                  <c:v>1925.62499999995</c:v>
                </c:pt>
                <c:pt idx="536" c:formatCode="0.00">
                  <c:v>1925.70833333328</c:v>
                </c:pt>
                <c:pt idx="537" c:formatCode="0.00">
                  <c:v>1925.79166666662</c:v>
                </c:pt>
                <c:pt idx="538" c:formatCode="0.00">
                  <c:v>1925.87499999995</c:v>
                </c:pt>
                <c:pt idx="539" c:formatCode="0.00">
                  <c:v>1925.95833333328</c:v>
                </c:pt>
                <c:pt idx="540" c:formatCode="0.00">
                  <c:v>1926.04166666662</c:v>
                </c:pt>
                <c:pt idx="541" c:formatCode="0.00">
                  <c:v>1926.12499999995</c:v>
                </c:pt>
                <c:pt idx="542" c:formatCode="0.00">
                  <c:v>1926.20833333328</c:v>
                </c:pt>
                <c:pt idx="543" c:formatCode="0.00">
                  <c:v>1926.29166666662</c:v>
                </c:pt>
                <c:pt idx="544" c:formatCode="0.00">
                  <c:v>1926.37499999995</c:v>
                </c:pt>
                <c:pt idx="545" c:formatCode="0.00">
                  <c:v>1926.45833333328</c:v>
                </c:pt>
                <c:pt idx="546" c:formatCode="0.00">
                  <c:v>1926.54166666662</c:v>
                </c:pt>
                <c:pt idx="547" c:formatCode="0.00">
                  <c:v>1926.62499999995</c:v>
                </c:pt>
                <c:pt idx="548" c:formatCode="0.00">
                  <c:v>1926.70833333328</c:v>
                </c:pt>
                <c:pt idx="549" c:formatCode="0.00">
                  <c:v>1926.79166666662</c:v>
                </c:pt>
                <c:pt idx="550" c:formatCode="0.00">
                  <c:v>1926.87499999995</c:v>
                </c:pt>
                <c:pt idx="551" c:formatCode="0.00">
                  <c:v>1926.95833333328</c:v>
                </c:pt>
                <c:pt idx="552" c:formatCode="0.00">
                  <c:v>1927.04166666662</c:v>
                </c:pt>
                <c:pt idx="553" c:formatCode="0.00">
                  <c:v>1927.12499999995</c:v>
                </c:pt>
                <c:pt idx="554" c:formatCode="0.00">
                  <c:v>1927.20833333328</c:v>
                </c:pt>
                <c:pt idx="555" c:formatCode="0.00">
                  <c:v>1927.29166666662</c:v>
                </c:pt>
                <c:pt idx="556" c:formatCode="0.00">
                  <c:v>1927.37499999995</c:v>
                </c:pt>
                <c:pt idx="557" c:formatCode="0.00">
                  <c:v>1927.45833333328</c:v>
                </c:pt>
                <c:pt idx="558" c:formatCode="0.00">
                  <c:v>1927.54166666662</c:v>
                </c:pt>
                <c:pt idx="559" c:formatCode="0.00">
                  <c:v>1927.62499999995</c:v>
                </c:pt>
                <c:pt idx="560" c:formatCode="0.00">
                  <c:v>1927.70833333328</c:v>
                </c:pt>
                <c:pt idx="561" c:formatCode="0.00">
                  <c:v>1927.79166666662</c:v>
                </c:pt>
                <c:pt idx="562" c:formatCode="0.00">
                  <c:v>1927.87499999995</c:v>
                </c:pt>
                <c:pt idx="563" c:formatCode="0.00">
                  <c:v>1927.95833333328</c:v>
                </c:pt>
                <c:pt idx="564" c:formatCode="0.00">
                  <c:v>1928.04166666661</c:v>
                </c:pt>
                <c:pt idx="565" c:formatCode="0.00">
                  <c:v>1928.12499999995</c:v>
                </c:pt>
                <c:pt idx="566" c:formatCode="0.00">
                  <c:v>1928.20833333328</c:v>
                </c:pt>
                <c:pt idx="567" c:formatCode="0.00">
                  <c:v>1928.29166666661</c:v>
                </c:pt>
                <c:pt idx="568" c:formatCode="0.00">
                  <c:v>1928.37499999995</c:v>
                </c:pt>
                <c:pt idx="569" c:formatCode="0.00">
                  <c:v>1928.45833333328</c:v>
                </c:pt>
                <c:pt idx="570" c:formatCode="0.00">
                  <c:v>1928.54166666661</c:v>
                </c:pt>
                <c:pt idx="571" c:formatCode="0.00">
                  <c:v>1928.62499999995</c:v>
                </c:pt>
                <c:pt idx="572" c:formatCode="0.00">
                  <c:v>1928.70833333328</c:v>
                </c:pt>
                <c:pt idx="573" c:formatCode="0.00">
                  <c:v>1928.79166666661</c:v>
                </c:pt>
                <c:pt idx="574" c:formatCode="0.00">
                  <c:v>1928.87499999995</c:v>
                </c:pt>
                <c:pt idx="575" c:formatCode="0.00">
                  <c:v>1928.95833333328</c:v>
                </c:pt>
                <c:pt idx="576" c:formatCode="0.00">
                  <c:v>1929.04166666661</c:v>
                </c:pt>
                <c:pt idx="577" c:formatCode="0.00">
                  <c:v>1929.12499999995</c:v>
                </c:pt>
                <c:pt idx="578" c:formatCode="0.00">
                  <c:v>1929.20833333328</c:v>
                </c:pt>
                <c:pt idx="579" c:formatCode="0.00">
                  <c:v>1929.29166666661</c:v>
                </c:pt>
                <c:pt idx="580" c:formatCode="0.00">
                  <c:v>1929.37499999995</c:v>
                </c:pt>
                <c:pt idx="581" c:formatCode="0.00">
                  <c:v>1929.45833333328</c:v>
                </c:pt>
                <c:pt idx="582" c:formatCode="0.00">
                  <c:v>1929.54166666661</c:v>
                </c:pt>
                <c:pt idx="583" c:formatCode="0.00">
                  <c:v>1929.62499999995</c:v>
                </c:pt>
                <c:pt idx="584" c:formatCode="0.00">
                  <c:v>1929.70833333328</c:v>
                </c:pt>
                <c:pt idx="585" c:formatCode="0.00">
                  <c:v>1929.79166666661</c:v>
                </c:pt>
                <c:pt idx="586" c:formatCode="0.00">
                  <c:v>1929.87499999995</c:v>
                </c:pt>
                <c:pt idx="587" c:formatCode="0.00">
                  <c:v>1929.95833333328</c:v>
                </c:pt>
                <c:pt idx="588" c:formatCode="0.00">
                  <c:v>1930.04166666661</c:v>
                </c:pt>
                <c:pt idx="589" c:formatCode="0.00">
                  <c:v>1930.12499999995</c:v>
                </c:pt>
                <c:pt idx="590" c:formatCode="0.00">
                  <c:v>1930.20833333328</c:v>
                </c:pt>
                <c:pt idx="591" c:formatCode="0.00">
                  <c:v>1930.29166666661</c:v>
                </c:pt>
                <c:pt idx="592" c:formatCode="0.00">
                  <c:v>1930.37499999995</c:v>
                </c:pt>
                <c:pt idx="593" c:formatCode="0.00">
                  <c:v>1930.45833333328</c:v>
                </c:pt>
                <c:pt idx="594" c:formatCode="0.00">
                  <c:v>1930.54166666661</c:v>
                </c:pt>
                <c:pt idx="595" c:formatCode="0.00">
                  <c:v>1930.62499999995</c:v>
                </c:pt>
                <c:pt idx="596" c:formatCode="0.00">
                  <c:v>1930.70833333328</c:v>
                </c:pt>
                <c:pt idx="597" c:formatCode="0.00">
                  <c:v>1930.79166666661</c:v>
                </c:pt>
                <c:pt idx="598" c:formatCode="0.00">
                  <c:v>1930.87499999995</c:v>
                </c:pt>
                <c:pt idx="599" c:formatCode="0.00">
                  <c:v>1930.95833333328</c:v>
                </c:pt>
                <c:pt idx="600" c:formatCode="0.00">
                  <c:v>1931.04166666661</c:v>
                </c:pt>
                <c:pt idx="601" c:formatCode="0.00">
                  <c:v>1931.12499999995</c:v>
                </c:pt>
                <c:pt idx="602" c:formatCode="0.00">
                  <c:v>1931.20833333328</c:v>
                </c:pt>
                <c:pt idx="603" c:formatCode="0.00">
                  <c:v>1931.29166666661</c:v>
                </c:pt>
                <c:pt idx="604" c:formatCode="0.00">
                  <c:v>1931.37499999995</c:v>
                </c:pt>
                <c:pt idx="605" c:formatCode="0.00">
                  <c:v>1931.45833333328</c:v>
                </c:pt>
                <c:pt idx="606" c:formatCode="0.00">
                  <c:v>1931.54166666661</c:v>
                </c:pt>
                <c:pt idx="607" c:formatCode="0.00">
                  <c:v>1931.62499999994</c:v>
                </c:pt>
                <c:pt idx="608" c:formatCode="0.00">
                  <c:v>1931.70833333328</c:v>
                </c:pt>
                <c:pt idx="609" c:formatCode="0.00">
                  <c:v>1931.79166666661</c:v>
                </c:pt>
                <c:pt idx="610" c:formatCode="0.00">
                  <c:v>1931.87499999994</c:v>
                </c:pt>
                <c:pt idx="611" c:formatCode="0.00">
                  <c:v>1931.95833333328</c:v>
                </c:pt>
                <c:pt idx="612" c:formatCode="0.00">
                  <c:v>1932.04166666661</c:v>
                </c:pt>
                <c:pt idx="613" c:formatCode="0.00">
                  <c:v>1932.12499999994</c:v>
                </c:pt>
                <c:pt idx="614" c:formatCode="0.00">
                  <c:v>1932.20833333328</c:v>
                </c:pt>
                <c:pt idx="615" c:formatCode="0.00">
                  <c:v>1932.29166666661</c:v>
                </c:pt>
                <c:pt idx="616" c:formatCode="0.00">
                  <c:v>1932.37499999994</c:v>
                </c:pt>
                <c:pt idx="617" c:formatCode="0.00">
                  <c:v>1932.45833333328</c:v>
                </c:pt>
                <c:pt idx="618" c:formatCode="0.00">
                  <c:v>1932.54166666661</c:v>
                </c:pt>
                <c:pt idx="619" c:formatCode="0.00">
                  <c:v>1932.62499999994</c:v>
                </c:pt>
                <c:pt idx="620" c:formatCode="0.00">
                  <c:v>1932.70833333328</c:v>
                </c:pt>
                <c:pt idx="621" c:formatCode="0.00">
                  <c:v>1932.79166666661</c:v>
                </c:pt>
                <c:pt idx="622" c:formatCode="0.00">
                  <c:v>1932.87499999994</c:v>
                </c:pt>
                <c:pt idx="623" c:formatCode="0.00">
                  <c:v>1932.95833333328</c:v>
                </c:pt>
                <c:pt idx="624" c:formatCode="0.00">
                  <c:v>1933.04166666661</c:v>
                </c:pt>
                <c:pt idx="625" c:formatCode="0.00">
                  <c:v>1933.12499999994</c:v>
                </c:pt>
                <c:pt idx="626" c:formatCode="0.00">
                  <c:v>1933.20833333328</c:v>
                </c:pt>
                <c:pt idx="627" c:formatCode="0.00">
                  <c:v>1933.29166666661</c:v>
                </c:pt>
                <c:pt idx="628" c:formatCode="0.00">
                  <c:v>1933.37499999994</c:v>
                </c:pt>
                <c:pt idx="629" c:formatCode="0.00">
                  <c:v>1933.45833333328</c:v>
                </c:pt>
                <c:pt idx="630" c:formatCode="0.00">
                  <c:v>1933.54166666661</c:v>
                </c:pt>
                <c:pt idx="631" c:formatCode="0.00">
                  <c:v>1933.62499999994</c:v>
                </c:pt>
                <c:pt idx="632" c:formatCode="0.00">
                  <c:v>1933.70833333328</c:v>
                </c:pt>
                <c:pt idx="633" c:formatCode="0.00">
                  <c:v>1933.79166666661</c:v>
                </c:pt>
                <c:pt idx="634" c:formatCode="0.00">
                  <c:v>1933.87499999994</c:v>
                </c:pt>
                <c:pt idx="635" c:formatCode="0.00">
                  <c:v>1933.95833333328</c:v>
                </c:pt>
                <c:pt idx="636" c:formatCode="0.00">
                  <c:v>1934.04166666661</c:v>
                </c:pt>
                <c:pt idx="637" c:formatCode="0.00">
                  <c:v>1934.12499999994</c:v>
                </c:pt>
                <c:pt idx="638" c:formatCode="0.00">
                  <c:v>1934.20833333328</c:v>
                </c:pt>
                <c:pt idx="639" c:formatCode="0.00">
                  <c:v>1934.29166666661</c:v>
                </c:pt>
                <c:pt idx="640" c:formatCode="0.00">
                  <c:v>1934.37499999994</c:v>
                </c:pt>
                <c:pt idx="641" c:formatCode="0.00">
                  <c:v>1934.45833333328</c:v>
                </c:pt>
                <c:pt idx="642" c:formatCode="0.00">
                  <c:v>1934.54166666661</c:v>
                </c:pt>
                <c:pt idx="643" c:formatCode="0.00">
                  <c:v>1934.62499999994</c:v>
                </c:pt>
                <c:pt idx="644" c:formatCode="0.00">
                  <c:v>1934.70833333328</c:v>
                </c:pt>
                <c:pt idx="645" c:formatCode="0.00">
                  <c:v>1934.79166666661</c:v>
                </c:pt>
                <c:pt idx="646" c:formatCode="0.00">
                  <c:v>1934.87499999994</c:v>
                </c:pt>
                <c:pt idx="647" c:formatCode="0.00">
                  <c:v>1934.95833333328</c:v>
                </c:pt>
                <c:pt idx="648" c:formatCode="0.00">
                  <c:v>1935.04166666661</c:v>
                </c:pt>
                <c:pt idx="649" c:formatCode="0.00">
                  <c:v>1935.12499999994</c:v>
                </c:pt>
                <c:pt idx="650" c:formatCode="0.00">
                  <c:v>1935.20833333328</c:v>
                </c:pt>
                <c:pt idx="651" c:formatCode="0.00">
                  <c:v>1935.29166666661</c:v>
                </c:pt>
                <c:pt idx="652" c:formatCode="0.00">
                  <c:v>1935.37499999994</c:v>
                </c:pt>
                <c:pt idx="653" c:formatCode="0.00">
                  <c:v>1935.45833333327</c:v>
                </c:pt>
                <c:pt idx="654" c:formatCode="0.00">
                  <c:v>1935.54166666661</c:v>
                </c:pt>
                <c:pt idx="655" c:formatCode="0.00">
                  <c:v>1935.62499999994</c:v>
                </c:pt>
                <c:pt idx="656" c:formatCode="0.00">
                  <c:v>1935.70833333327</c:v>
                </c:pt>
                <c:pt idx="657" c:formatCode="0.00">
                  <c:v>1935.79166666661</c:v>
                </c:pt>
                <c:pt idx="658" c:formatCode="0.00">
                  <c:v>1935.87499999994</c:v>
                </c:pt>
                <c:pt idx="659" c:formatCode="0.00">
                  <c:v>1935.95833333327</c:v>
                </c:pt>
                <c:pt idx="660" c:formatCode="0.00">
                  <c:v>1936.04166666661</c:v>
                </c:pt>
                <c:pt idx="661" c:formatCode="0.00">
                  <c:v>1936.12499999994</c:v>
                </c:pt>
                <c:pt idx="662" c:formatCode="0.00">
                  <c:v>1936.20833333327</c:v>
                </c:pt>
                <c:pt idx="663" c:formatCode="0.00">
                  <c:v>1936.29166666661</c:v>
                </c:pt>
                <c:pt idx="664" c:formatCode="0.00">
                  <c:v>1936.37499999994</c:v>
                </c:pt>
                <c:pt idx="665" c:formatCode="0.00">
                  <c:v>1936.45833333327</c:v>
                </c:pt>
                <c:pt idx="666" c:formatCode="0.00">
                  <c:v>1936.54166666661</c:v>
                </c:pt>
                <c:pt idx="667" c:formatCode="0.00">
                  <c:v>1936.62499999994</c:v>
                </c:pt>
                <c:pt idx="668" c:formatCode="0.00">
                  <c:v>1936.70833333327</c:v>
                </c:pt>
                <c:pt idx="669" c:formatCode="0.00">
                  <c:v>1936.79166666661</c:v>
                </c:pt>
                <c:pt idx="670" c:formatCode="0.00">
                  <c:v>1936.87499999994</c:v>
                </c:pt>
                <c:pt idx="671" c:formatCode="0.00">
                  <c:v>1936.95833333327</c:v>
                </c:pt>
                <c:pt idx="672" c:formatCode="0.00">
                  <c:v>1937.04166666661</c:v>
                </c:pt>
                <c:pt idx="673" c:formatCode="0.00">
                  <c:v>1937.12499999994</c:v>
                </c:pt>
                <c:pt idx="674" c:formatCode="0.00">
                  <c:v>1937.20833333327</c:v>
                </c:pt>
                <c:pt idx="675" c:formatCode="0.00">
                  <c:v>1937.29166666661</c:v>
                </c:pt>
                <c:pt idx="676" c:formatCode="0.00">
                  <c:v>1937.37499999994</c:v>
                </c:pt>
                <c:pt idx="677" c:formatCode="0.00">
                  <c:v>1937.45833333327</c:v>
                </c:pt>
                <c:pt idx="678" c:formatCode="0.00">
                  <c:v>1937.54166666661</c:v>
                </c:pt>
                <c:pt idx="679" c:formatCode="0.00">
                  <c:v>1937.62499999994</c:v>
                </c:pt>
                <c:pt idx="680" c:formatCode="0.00">
                  <c:v>1937.70833333327</c:v>
                </c:pt>
                <c:pt idx="681" c:formatCode="0.00">
                  <c:v>1937.79166666661</c:v>
                </c:pt>
                <c:pt idx="682" c:formatCode="0.00">
                  <c:v>1937.87499999994</c:v>
                </c:pt>
                <c:pt idx="683" c:formatCode="0.00">
                  <c:v>1937.95833333327</c:v>
                </c:pt>
                <c:pt idx="684" c:formatCode="0.00">
                  <c:v>1938.04166666661</c:v>
                </c:pt>
                <c:pt idx="685" c:formatCode="0.00">
                  <c:v>1938.12499999994</c:v>
                </c:pt>
                <c:pt idx="686" c:formatCode="0.00">
                  <c:v>1938.20833333327</c:v>
                </c:pt>
                <c:pt idx="687" c:formatCode="0.00">
                  <c:v>1938.29166666661</c:v>
                </c:pt>
                <c:pt idx="688" c:formatCode="0.00">
                  <c:v>1938.37499999994</c:v>
                </c:pt>
                <c:pt idx="689" c:formatCode="0.00">
                  <c:v>1938.45833333327</c:v>
                </c:pt>
                <c:pt idx="690" c:formatCode="0.00">
                  <c:v>1938.54166666661</c:v>
                </c:pt>
                <c:pt idx="691" c:formatCode="0.00">
                  <c:v>1938.62499999994</c:v>
                </c:pt>
                <c:pt idx="692" c:formatCode="0.00">
                  <c:v>1938.70833333327</c:v>
                </c:pt>
                <c:pt idx="693" c:formatCode="0.00">
                  <c:v>1938.79166666661</c:v>
                </c:pt>
                <c:pt idx="694" c:formatCode="0.00">
                  <c:v>1938.87499999994</c:v>
                </c:pt>
                <c:pt idx="695" c:formatCode="0.00">
                  <c:v>1938.95833333327</c:v>
                </c:pt>
                <c:pt idx="696" c:formatCode="0.00">
                  <c:v>1939.0416666666</c:v>
                </c:pt>
                <c:pt idx="697" c:formatCode="0.00">
                  <c:v>1939.12499999994</c:v>
                </c:pt>
                <c:pt idx="698" c:formatCode="0.00">
                  <c:v>1939.20833333327</c:v>
                </c:pt>
                <c:pt idx="699" c:formatCode="0.00">
                  <c:v>1939.2916666666</c:v>
                </c:pt>
                <c:pt idx="700" c:formatCode="0.00">
                  <c:v>1939.37499999994</c:v>
                </c:pt>
                <c:pt idx="701" c:formatCode="0.00">
                  <c:v>1939.45833333327</c:v>
                </c:pt>
                <c:pt idx="702" c:formatCode="0.00">
                  <c:v>1939.5416666666</c:v>
                </c:pt>
                <c:pt idx="703" c:formatCode="0.00">
                  <c:v>1939.62499999994</c:v>
                </c:pt>
                <c:pt idx="704" c:formatCode="0.00">
                  <c:v>1939.70833333327</c:v>
                </c:pt>
                <c:pt idx="705" c:formatCode="0.00">
                  <c:v>1939.7916666666</c:v>
                </c:pt>
                <c:pt idx="706" c:formatCode="0.00">
                  <c:v>1939.87499999994</c:v>
                </c:pt>
                <c:pt idx="707" c:formatCode="0.00">
                  <c:v>1939.95833333327</c:v>
                </c:pt>
                <c:pt idx="708" c:formatCode="0.00">
                  <c:v>1940.0416666666</c:v>
                </c:pt>
                <c:pt idx="709" c:formatCode="0.00">
                  <c:v>1940.12499999994</c:v>
                </c:pt>
                <c:pt idx="710" c:formatCode="0.00">
                  <c:v>1940.20833333327</c:v>
                </c:pt>
                <c:pt idx="711" c:formatCode="0.00">
                  <c:v>1940.2916666666</c:v>
                </c:pt>
                <c:pt idx="712" c:formatCode="0.00">
                  <c:v>1940.37499999994</c:v>
                </c:pt>
                <c:pt idx="713" c:formatCode="0.00">
                  <c:v>1940.45833333327</c:v>
                </c:pt>
                <c:pt idx="714" c:formatCode="0.00">
                  <c:v>1940.5416666666</c:v>
                </c:pt>
                <c:pt idx="715" c:formatCode="0.00">
                  <c:v>1940.62499999994</c:v>
                </c:pt>
                <c:pt idx="716" c:formatCode="0.00">
                  <c:v>1940.70833333327</c:v>
                </c:pt>
                <c:pt idx="717" c:formatCode="0.00">
                  <c:v>1940.7916666666</c:v>
                </c:pt>
                <c:pt idx="718" c:formatCode="0.00">
                  <c:v>1940.87499999994</c:v>
                </c:pt>
                <c:pt idx="719" c:formatCode="0.00">
                  <c:v>1940.95833333327</c:v>
                </c:pt>
                <c:pt idx="720" c:formatCode="0.00">
                  <c:v>1941.0416666666</c:v>
                </c:pt>
                <c:pt idx="721" c:formatCode="0.00">
                  <c:v>1941.12499999994</c:v>
                </c:pt>
                <c:pt idx="722" c:formatCode="0.00">
                  <c:v>1941.20833333327</c:v>
                </c:pt>
                <c:pt idx="723" c:formatCode="0.00">
                  <c:v>1941.2916666666</c:v>
                </c:pt>
                <c:pt idx="724" c:formatCode="0.00">
                  <c:v>1941.37499999994</c:v>
                </c:pt>
                <c:pt idx="725" c:formatCode="0.00">
                  <c:v>1941.45833333327</c:v>
                </c:pt>
                <c:pt idx="726" c:formatCode="0.00">
                  <c:v>1941.5416666666</c:v>
                </c:pt>
                <c:pt idx="727" c:formatCode="0.00">
                  <c:v>1941.62499999994</c:v>
                </c:pt>
                <c:pt idx="728" c:formatCode="0.00">
                  <c:v>1941.70833333327</c:v>
                </c:pt>
                <c:pt idx="729" c:formatCode="0.00">
                  <c:v>1941.7916666666</c:v>
                </c:pt>
                <c:pt idx="730" c:formatCode="0.00">
                  <c:v>1941.87499999994</c:v>
                </c:pt>
                <c:pt idx="731" c:formatCode="0.00">
                  <c:v>1941.95833333327</c:v>
                </c:pt>
                <c:pt idx="732" c:formatCode="0.00">
                  <c:v>1942.0416666666</c:v>
                </c:pt>
                <c:pt idx="733" c:formatCode="0.00">
                  <c:v>1942.12499999994</c:v>
                </c:pt>
                <c:pt idx="734" c:formatCode="0.00">
                  <c:v>1942.20833333327</c:v>
                </c:pt>
                <c:pt idx="735" c:formatCode="0.00">
                  <c:v>1942.2916666666</c:v>
                </c:pt>
                <c:pt idx="736" c:formatCode="0.00">
                  <c:v>1942.37499999994</c:v>
                </c:pt>
                <c:pt idx="737" c:formatCode="0.00">
                  <c:v>1942.45833333327</c:v>
                </c:pt>
                <c:pt idx="738" c:formatCode="0.00">
                  <c:v>1942.5416666666</c:v>
                </c:pt>
                <c:pt idx="739" c:formatCode="0.00">
                  <c:v>1942.62499999993</c:v>
                </c:pt>
                <c:pt idx="740" c:formatCode="0.00">
                  <c:v>1942.70833333327</c:v>
                </c:pt>
                <c:pt idx="741" c:formatCode="0.00">
                  <c:v>1942.7916666666</c:v>
                </c:pt>
                <c:pt idx="742" c:formatCode="0.00">
                  <c:v>1942.87499999993</c:v>
                </c:pt>
                <c:pt idx="743" c:formatCode="0.00">
                  <c:v>1942.95833333327</c:v>
                </c:pt>
                <c:pt idx="744" c:formatCode="0.00">
                  <c:v>1943.0416666666</c:v>
                </c:pt>
                <c:pt idx="745" c:formatCode="0.00">
                  <c:v>1943.12499999993</c:v>
                </c:pt>
                <c:pt idx="746" c:formatCode="0.00">
                  <c:v>1943.20833333327</c:v>
                </c:pt>
                <c:pt idx="747" c:formatCode="0.00">
                  <c:v>1943.2916666666</c:v>
                </c:pt>
                <c:pt idx="748" c:formatCode="0.00">
                  <c:v>1943.37499999993</c:v>
                </c:pt>
                <c:pt idx="749" c:formatCode="0.00">
                  <c:v>1943.45833333327</c:v>
                </c:pt>
                <c:pt idx="750" c:formatCode="0.00">
                  <c:v>1943.5416666666</c:v>
                </c:pt>
                <c:pt idx="751" c:formatCode="0.00">
                  <c:v>1943.62499999993</c:v>
                </c:pt>
                <c:pt idx="752" c:formatCode="0.00">
                  <c:v>1943.70833333327</c:v>
                </c:pt>
                <c:pt idx="753" c:formatCode="0.00">
                  <c:v>1943.7916666666</c:v>
                </c:pt>
                <c:pt idx="754" c:formatCode="0.00">
                  <c:v>1943.87499999993</c:v>
                </c:pt>
                <c:pt idx="755" c:formatCode="0.00">
                  <c:v>1943.95833333327</c:v>
                </c:pt>
                <c:pt idx="756" c:formatCode="0.00">
                  <c:v>1944.0416666666</c:v>
                </c:pt>
                <c:pt idx="757" c:formatCode="0.00">
                  <c:v>1944.12499999993</c:v>
                </c:pt>
                <c:pt idx="758" c:formatCode="0.00">
                  <c:v>1944.20833333327</c:v>
                </c:pt>
                <c:pt idx="759" c:formatCode="0.00">
                  <c:v>1944.2916666666</c:v>
                </c:pt>
                <c:pt idx="760" c:formatCode="0.00">
                  <c:v>1944.37499999993</c:v>
                </c:pt>
                <c:pt idx="761" c:formatCode="0.00">
                  <c:v>1944.45833333327</c:v>
                </c:pt>
                <c:pt idx="762" c:formatCode="0.00">
                  <c:v>1944.5416666666</c:v>
                </c:pt>
                <c:pt idx="763" c:formatCode="0.00">
                  <c:v>1944.62499999993</c:v>
                </c:pt>
                <c:pt idx="764" c:formatCode="0.00">
                  <c:v>1944.70833333327</c:v>
                </c:pt>
                <c:pt idx="765" c:formatCode="0.00">
                  <c:v>1944.7916666666</c:v>
                </c:pt>
                <c:pt idx="766" c:formatCode="0.00">
                  <c:v>1944.87499999993</c:v>
                </c:pt>
                <c:pt idx="767" c:formatCode="0.00">
                  <c:v>1944.95833333327</c:v>
                </c:pt>
                <c:pt idx="768" c:formatCode="0.00">
                  <c:v>1945.0416666666</c:v>
                </c:pt>
                <c:pt idx="769" c:formatCode="0.00">
                  <c:v>1945.12499999993</c:v>
                </c:pt>
                <c:pt idx="770" c:formatCode="0.00">
                  <c:v>1945.20833333327</c:v>
                </c:pt>
                <c:pt idx="771" c:formatCode="0.00">
                  <c:v>1945.2916666666</c:v>
                </c:pt>
                <c:pt idx="772" c:formatCode="0.00">
                  <c:v>1945.37499999993</c:v>
                </c:pt>
                <c:pt idx="773" c:formatCode="0.00">
                  <c:v>1945.45833333327</c:v>
                </c:pt>
                <c:pt idx="774" c:formatCode="0.00">
                  <c:v>1945.5416666666</c:v>
                </c:pt>
                <c:pt idx="775" c:formatCode="0.00">
                  <c:v>1945.62499999993</c:v>
                </c:pt>
                <c:pt idx="776" c:formatCode="0.00">
                  <c:v>1945.70833333327</c:v>
                </c:pt>
                <c:pt idx="777" c:formatCode="0.00">
                  <c:v>1945.7916666666</c:v>
                </c:pt>
                <c:pt idx="778" c:formatCode="0.00">
                  <c:v>1945.87499999993</c:v>
                </c:pt>
                <c:pt idx="779" c:formatCode="0.00">
                  <c:v>1945.95833333327</c:v>
                </c:pt>
                <c:pt idx="780" c:formatCode="0.00">
                  <c:v>1946.0416666666</c:v>
                </c:pt>
                <c:pt idx="781" c:formatCode="0.00">
                  <c:v>1946.12499999993</c:v>
                </c:pt>
                <c:pt idx="782" c:formatCode="0.00">
                  <c:v>1946.20833333327</c:v>
                </c:pt>
                <c:pt idx="783" c:formatCode="0.00">
                  <c:v>1946.2916666666</c:v>
                </c:pt>
                <c:pt idx="784" c:formatCode="0.00">
                  <c:v>1946.37499999993</c:v>
                </c:pt>
                <c:pt idx="785" c:formatCode="0.00">
                  <c:v>1946.45833333326</c:v>
                </c:pt>
                <c:pt idx="786" c:formatCode="0.00">
                  <c:v>1946.5416666666</c:v>
                </c:pt>
                <c:pt idx="787" c:formatCode="0.00">
                  <c:v>1946.62499999993</c:v>
                </c:pt>
                <c:pt idx="788" c:formatCode="0.00">
                  <c:v>1946.70833333326</c:v>
                </c:pt>
                <c:pt idx="789" c:formatCode="0.00">
                  <c:v>1946.7916666666</c:v>
                </c:pt>
                <c:pt idx="790" c:formatCode="0.00">
                  <c:v>1946.87499999993</c:v>
                </c:pt>
                <c:pt idx="791" c:formatCode="0.00">
                  <c:v>1946.95833333326</c:v>
                </c:pt>
                <c:pt idx="792" c:formatCode="0.00">
                  <c:v>1947.0416666666</c:v>
                </c:pt>
                <c:pt idx="793" c:formatCode="0.00">
                  <c:v>1947.12499999993</c:v>
                </c:pt>
                <c:pt idx="794" c:formatCode="0.00">
                  <c:v>1947.20833333326</c:v>
                </c:pt>
                <c:pt idx="795" c:formatCode="0.00">
                  <c:v>1947.2916666666</c:v>
                </c:pt>
                <c:pt idx="796" c:formatCode="0.00">
                  <c:v>1947.37499999993</c:v>
                </c:pt>
                <c:pt idx="797" c:formatCode="0.00">
                  <c:v>1947.45833333326</c:v>
                </c:pt>
                <c:pt idx="798" c:formatCode="0.00">
                  <c:v>1947.5416666666</c:v>
                </c:pt>
                <c:pt idx="799" c:formatCode="0.00">
                  <c:v>1947.62499999993</c:v>
                </c:pt>
                <c:pt idx="800" c:formatCode="0.00">
                  <c:v>1947.70833333326</c:v>
                </c:pt>
                <c:pt idx="801" c:formatCode="0.00">
                  <c:v>1947.7916666666</c:v>
                </c:pt>
                <c:pt idx="802" c:formatCode="0.00">
                  <c:v>1947.87499999993</c:v>
                </c:pt>
                <c:pt idx="803" c:formatCode="0.00">
                  <c:v>1947.95833333326</c:v>
                </c:pt>
                <c:pt idx="804" c:formatCode="0.00">
                  <c:v>1948.0416666666</c:v>
                </c:pt>
                <c:pt idx="805" c:formatCode="0.00">
                  <c:v>1948.12499999993</c:v>
                </c:pt>
                <c:pt idx="806" c:formatCode="0.00">
                  <c:v>1948.20833333326</c:v>
                </c:pt>
                <c:pt idx="807" c:formatCode="0.00">
                  <c:v>1948.2916666666</c:v>
                </c:pt>
                <c:pt idx="808" c:formatCode="0.00">
                  <c:v>1948.37499999993</c:v>
                </c:pt>
                <c:pt idx="809" c:formatCode="0.00">
                  <c:v>1948.45833333326</c:v>
                </c:pt>
                <c:pt idx="810" c:formatCode="0.00">
                  <c:v>1948.5416666666</c:v>
                </c:pt>
                <c:pt idx="811" c:formatCode="0.00">
                  <c:v>1948.62499999993</c:v>
                </c:pt>
                <c:pt idx="812" c:formatCode="0.00">
                  <c:v>1948.70833333326</c:v>
                </c:pt>
                <c:pt idx="813" c:formatCode="0.00">
                  <c:v>1948.7916666666</c:v>
                </c:pt>
                <c:pt idx="814" c:formatCode="0.00">
                  <c:v>1948.87499999993</c:v>
                </c:pt>
                <c:pt idx="815" c:formatCode="0.00">
                  <c:v>1948.95833333326</c:v>
                </c:pt>
                <c:pt idx="816" c:formatCode="0.00">
                  <c:v>1949.0416666666</c:v>
                </c:pt>
                <c:pt idx="817" c:formatCode="0.00">
                  <c:v>1949.12499999993</c:v>
                </c:pt>
                <c:pt idx="818" c:formatCode="0.00">
                  <c:v>1949.20833333326</c:v>
                </c:pt>
                <c:pt idx="819" c:formatCode="0.00">
                  <c:v>1949.2916666666</c:v>
                </c:pt>
                <c:pt idx="820" c:formatCode="0.00">
                  <c:v>1949.37499999993</c:v>
                </c:pt>
                <c:pt idx="821" c:formatCode="0.00">
                  <c:v>1949.45833333326</c:v>
                </c:pt>
                <c:pt idx="822" c:formatCode="0.00">
                  <c:v>1949.5416666666</c:v>
                </c:pt>
                <c:pt idx="823" c:formatCode="0.00">
                  <c:v>1949.62499999993</c:v>
                </c:pt>
                <c:pt idx="824" c:formatCode="0.00">
                  <c:v>1949.70833333326</c:v>
                </c:pt>
                <c:pt idx="825" c:formatCode="0.00">
                  <c:v>1949.7916666666</c:v>
                </c:pt>
                <c:pt idx="826" c:formatCode="0.00">
                  <c:v>1949.87499999993</c:v>
                </c:pt>
                <c:pt idx="827" c:formatCode="0.00">
                  <c:v>1949.95833333326</c:v>
                </c:pt>
                <c:pt idx="828" c:formatCode="0.00">
                  <c:v>1950.04166666659</c:v>
                </c:pt>
                <c:pt idx="829" c:formatCode="0.00">
                  <c:v>1950.12499999993</c:v>
                </c:pt>
                <c:pt idx="830" c:formatCode="0.00">
                  <c:v>1950.20833333326</c:v>
                </c:pt>
                <c:pt idx="831" c:formatCode="0.00">
                  <c:v>1950.29166666659</c:v>
                </c:pt>
                <c:pt idx="832" c:formatCode="0.00">
                  <c:v>1950.37499999993</c:v>
                </c:pt>
                <c:pt idx="833" c:formatCode="0.00">
                  <c:v>1950.45833333326</c:v>
                </c:pt>
                <c:pt idx="834" c:formatCode="0.00">
                  <c:v>1950.54166666659</c:v>
                </c:pt>
                <c:pt idx="835" c:formatCode="0.00">
                  <c:v>1950.62499999993</c:v>
                </c:pt>
                <c:pt idx="836" c:formatCode="0.00">
                  <c:v>1950.70833333326</c:v>
                </c:pt>
                <c:pt idx="837" c:formatCode="0.00">
                  <c:v>1950.79166666659</c:v>
                </c:pt>
                <c:pt idx="838" c:formatCode="0.00">
                  <c:v>1950.87499999993</c:v>
                </c:pt>
                <c:pt idx="839" c:formatCode="0.00">
                  <c:v>1950.95833333326</c:v>
                </c:pt>
                <c:pt idx="840" c:formatCode="0.00">
                  <c:v>1951.04166666659</c:v>
                </c:pt>
                <c:pt idx="841" c:formatCode="0.00">
                  <c:v>1951.12499999993</c:v>
                </c:pt>
                <c:pt idx="842" c:formatCode="0.00">
                  <c:v>1951.20833333326</c:v>
                </c:pt>
                <c:pt idx="843" c:formatCode="0.00">
                  <c:v>1951.29166666659</c:v>
                </c:pt>
                <c:pt idx="844" c:formatCode="0.00">
                  <c:v>1951.37499999993</c:v>
                </c:pt>
                <c:pt idx="845" c:formatCode="0.00">
                  <c:v>1951.45833333326</c:v>
                </c:pt>
                <c:pt idx="846" c:formatCode="0.00">
                  <c:v>1951.54166666659</c:v>
                </c:pt>
                <c:pt idx="847" c:formatCode="0.00">
                  <c:v>1951.62499999993</c:v>
                </c:pt>
                <c:pt idx="848" c:formatCode="0.00">
                  <c:v>1951.70833333326</c:v>
                </c:pt>
                <c:pt idx="849" c:formatCode="0.00">
                  <c:v>1951.79166666659</c:v>
                </c:pt>
                <c:pt idx="850" c:formatCode="0.00">
                  <c:v>1951.87499999993</c:v>
                </c:pt>
                <c:pt idx="851" c:formatCode="0.00">
                  <c:v>1951.95833333326</c:v>
                </c:pt>
                <c:pt idx="852" c:formatCode="0.00">
                  <c:v>1952.04166666659</c:v>
                </c:pt>
                <c:pt idx="853" c:formatCode="0.00">
                  <c:v>1952.12499999993</c:v>
                </c:pt>
                <c:pt idx="854" c:formatCode="0.00">
                  <c:v>1952.20833333326</c:v>
                </c:pt>
                <c:pt idx="855" c:formatCode="0.00">
                  <c:v>1952.29166666659</c:v>
                </c:pt>
                <c:pt idx="856" c:formatCode="0.00">
                  <c:v>1952.37499999993</c:v>
                </c:pt>
                <c:pt idx="857" c:formatCode="0.00">
                  <c:v>1952.45833333326</c:v>
                </c:pt>
                <c:pt idx="858" c:formatCode="0.00">
                  <c:v>1952.54166666659</c:v>
                </c:pt>
                <c:pt idx="859" c:formatCode="0.00">
                  <c:v>1952.62499999993</c:v>
                </c:pt>
                <c:pt idx="860" c:formatCode="0.00">
                  <c:v>1952.70833333326</c:v>
                </c:pt>
                <c:pt idx="861" c:formatCode="0.00">
                  <c:v>1952.79166666659</c:v>
                </c:pt>
                <c:pt idx="862" c:formatCode="0.00">
                  <c:v>1952.87499999993</c:v>
                </c:pt>
                <c:pt idx="863" c:formatCode="0.00">
                  <c:v>1952.95833333326</c:v>
                </c:pt>
                <c:pt idx="864" c:formatCode="0.00">
                  <c:v>1953.04166666659</c:v>
                </c:pt>
                <c:pt idx="865" c:formatCode="0.00">
                  <c:v>1953.12499999993</c:v>
                </c:pt>
                <c:pt idx="866" c:formatCode="0.00">
                  <c:v>1953.20833333326</c:v>
                </c:pt>
                <c:pt idx="867" c:formatCode="0.00">
                  <c:v>1953.29166666659</c:v>
                </c:pt>
                <c:pt idx="868" c:formatCode="0.00">
                  <c:v>1953.37499999993</c:v>
                </c:pt>
                <c:pt idx="869" c:formatCode="0.00">
                  <c:v>1953.45833333326</c:v>
                </c:pt>
                <c:pt idx="870" c:formatCode="0.00">
                  <c:v>1953.54166666659</c:v>
                </c:pt>
                <c:pt idx="871" c:formatCode="0.00">
                  <c:v>1953.62499999992</c:v>
                </c:pt>
                <c:pt idx="872" c:formatCode="0.00">
                  <c:v>1953.70833333326</c:v>
                </c:pt>
                <c:pt idx="873" c:formatCode="0.00">
                  <c:v>1953.79166666659</c:v>
                </c:pt>
                <c:pt idx="874" c:formatCode="0.00">
                  <c:v>1953.87499999992</c:v>
                </c:pt>
                <c:pt idx="875" c:formatCode="0.00">
                  <c:v>1953.95833333326</c:v>
                </c:pt>
                <c:pt idx="876" c:formatCode="0.00">
                  <c:v>1954.04166666659</c:v>
                </c:pt>
                <c:pt idx="877" c:formatCode="0.00">
                  <c:v>1954.12499999992</c:v>
                </c:pt>
                <c:pt idx="878" c:formatCode="0.00">
                  <c:v>1954.20833333326</c:v>
                </c:pt>
                <c:pt idx="879" c:formatCode="0.00">
                  <c:v>1954.29166666659</c:v>
                </c:pt>
                <c:pt idx="880" c:formatCode="0.00">
                  <c:v>1954.37499999992</c:v>
                </c:pt>
                <c:pt idx="881" c:formatCode="0.00">
                  <c:v>1954.45833333326</c:v>
                </c:pt>
                <c:pt idx="882" c:formatCode="0.00">
                  <c:v>1954.54166666659</c:v>
                </c:pt>
                <c:pt idx="883" c:formatCode="0.00">
                  <c:v>1954.62499999992</c:v>
                </c:pt>
                <c:pt idx="884" c:formatCode="0.00">
                  <c:v>1954.70833333326</c:v>
                </c:pt>
                <c:pt idx="885" c:formatCode="0.00">
                  <c:v>1954.79166666659</c:v>
                </c:pt>
                <c:pt idx="886" c:formatCode="0.00">
                  <c:v>1954.87499999992</c:v>
                </c:pt>
                <c:pt idx="887" c:formatCode="0.00">
                  <c:v>1954.95833333326</c:v>
                </c:pt>
                <c:pt idx="888" c:formatCode="0.00">
                  <c:v>1955.04166666659</c:v>
                </c:pt>
                <c:pt idx="889" c:formatCode="0.00">
                  <c:v>1955.12499999992</c:v>
                </c:pt>
                <c:pt idx="890" c:formatCode="0.00">
                  <c:v>1955.20833333326</c:v>
                </c:pt>
                <c:pt idx="891" c:formatCode="0.00">
                  <c:v>1955.29166666659</c:v>
                </c:pt>
                <c:pt idx="892" c:formatCode="0.00">
                  <c:v>1955.37499999992</c:v>
                </c:pt>
                <c:pt idx="893" c:formatCode="0.00">
                  <c:v>1955.45833333326</c:v>
                </c:pt>
                <c:pt idx="894" c:formatCode="0.00">
                  <c:v>1955.54166666659</c:v>
                </c:pt>
                <c:pt idx="895" c:formatCode="0.00">
                  <c:v>1955.62499999992</c:v>
                </c:pt>
                <c:pt idx="896" c:formatCode="0.00">
                  <c:v>1955.70833333326</c:v>
                </c:pt>
                <c:pt idx="897" c:formatCode="0.00">
                  <c:v>1955.79166666659</c:v>
                </c:pt>
                <c:pt idx="898" c:formatCode="0.00">
                  <c:v>1955.87499999992</c:v>
                </c:pt>
                <c:pt idx="899" c:formatCode="0.00">
                  <c:v>1955.95833333326</c:v>
                </c:pt>
                <c:pt idx="900" c:formatCode="0.00">
                  <c:v>1956.04166666659</c:v>
                </c:pt>
                <c:pt idx="901" c:formatCode="0.00">
                  <c:v>1956.12499999992</c:v>
                </c:pt>
                <c:pt idx="902" c:formatCode="0.00">
                  <c:v>1956.20833333326</c:v>
                </c:pt>
                <c:pt idx="903" c:formatCode="0.00">
                  <c:v>1956.29166666659</c:v>
                </c:pt>
                <c:pt idx="904" c:formatCode="0.00">
                  <c:v>1956.37499999992</c:v>
                </c:pt>
                <c:pt idx="905" c:formatCode="0.00">
                  <c:v>1956.45833333326</c:v>
                </c:pt>
                <c:pt idx="906" c:formatCode="0.00">
                  <c:v>1956.54166666659</c:v>
                </c:pt>
                <c:pt idx="907" c:formatCode="0.00">
                  <c:v>1956.62499999992</c:v>
                </c:pt>
                <c:pt idx="908" c:formatCode="0.00">
                  <c:v>1956.70833333326</c:v>
                </c:pt>
                <c:pt idx="909" c:formatCode="0.00">
                  <c:v>1956.79166666659</c:v>
                </c:pt>
                <c:pt idx="910" c:formatCode="0.00">
                  <c:v>1956.87499999992</c:v>
                </c:pt>
                <c:pt idx="911" c:formatCode="0.00">
                  <c:v>1956.95833333326</c:v>
                </c:pt>
                <c:pt idx="912" c:formatCode="0.00">
                  <c:v>1957.04166666659</c:v>
                </c:pt>
                <c:pt idx="913" c:formatCode="0.00">
                  <c:v>1957.12499999992</c:v>
                </c:pt>
                <c:pt idx="914" c:formatCode="0.00">
                  <c:v>1957.20833333326</c:v>
                </c:pt>
                <c:pt idx="915" c:formatCode="0.00">
                  <c:v>1957.29166666659</c:v>
                </c:pt>
                <c:pt idx="916" c:formatCode="0.00">
                  <c:v>1957.37499999992</c:v>
                </c:pt>
                <c:pt idx="917" c:formatCode="0.00">
                  <c:v>1957.45833333325</c:v>
                </c:pt>
                <c:pt idx="918" c:formatCode="0.00">
                  <c:v>1957.54166666659</c:v>
                </c:pt>
                <c:pt idx="919" c:formatCode="0.00">
                  <c:v>1957.62499999992</c:v>
                </c:pt>
                <c:pt idx="920" c:formatCode="0.00">
                  <c:v>1957.70833333325</c:v>
                </c:pt>
                <c:pt idx="921" c:formatCode="0.00">
                  <c:v>1957.79166666659</c:v>
                </c:pt>
                <c:pt idx="922" c:formatCode="0.00">
                  <c:v>1957.87499999992</c:v>
                </c:pt>
                <c:pt idx="923" c:formatCode="0.00">
                  <c:v>1957.95833333325</c:v>
                </c:pt>
                <c:pt idx="924" c:formatCode="0.00">
                  <c:v>1958.04166666659</c:v>
                </c:pt>
                <c:pt idx="925" c:formatCode="0.00">
                  <c:v>1958.12499999992</c:v>
                </c:pt>
                <c:pt idx="926" c:formatCode="0.00">
                  <c:v>1958.20833333325</c:v>
                </c:pt>
                <c:pt idx="927" c:formatCode="0.00">
                  <c:v>1958.29166666659</c:v>
                </c:pt>
                <c:pt idx="928" c:formatCode="0.00">
                  <c:v>1958.37499999992</c:v>
                </c:pt>
                <c:pt idx="929" c:formatCode="0.00">
                  <c:v>1958.45833333325</c:v>
                </c:pt>
                <c:pt idx="930" c:formatCode="0.00">
                  <c:v>1958.54166666659</c:v>
                </c:pt>
                <c:pt idx="931" c:formatCode="0.00">
                  <c:v>1958.62499999992</c:v>
                </c:pt>
                <c:pt idx="932" c:formatCode="0.00">
                  <c:v>1958.70833333325</c:v>
                </c:pt>
                <c:pt idx="933" c:formatCode="0.00">
                  <c:v>1958.79166666659</c:v>
                </c:pt>
                <c:pt idx="934" c:formatCode="0.00">
                  <c:v>1958.87499999992</c:v>
                </c:pt>
                <c:pt idx="935" c:formatCode="0.00">
                  <c:v>1958.95833333325</c:v>
                </c:pt>
                <c:pt idx="936" c:formatCode="0.00">
                  <c:v>1959.04166666659</c:v>
                </c:pt>
                <c:pt idx="937" c:formatCode="0.00">
                  <c:v>1959.12499999992</c:v>
                </c:pt>
                <c:pt idx="938" c:formatCode="0.00">
                  <c:v>1959.20833333325</c:v>
                </c:pt>
                <c:pt idx="939" c:formatCode="0.00">
                  <c:v>1959.29166666659</c:v>
                </c:pt>
                <c:pt idx="940" c:formatCode="0.00">
                  <c:v>1959.37499999992</c:v>
                </c:pt>
                <c:pt idx="941" c:formatCode="0.00">
                  <c:v>1959.45833333325</c:v>
                </c:pt>
                <c:pt idx="942" c:formatCode="0.00">
                  <c:v>1959.54166666659</c:v>
                </c:pt>
                <c:pt idx="943" c:formatCode="0.00">
                  <c:v>1959.62499999992</c:v>
                </c:pt>
                <c:pt idx="944" c:formatCode="0.00">
                  <c:v>1959.70833333325</c:v>
                </c:pt>
                <c:pt idx="945" c:formatCode="0.00">
                  <c:v>1959.79166666659</c:v>
                </c:pt>
                <c:pt idx="946" c:formatCode="0.00">
                  <c:v>1959.87499999992</c:v>
                </c:pt>
                <c:pt idx="947" c:formatCode="0.00">
                  <c:v>1959.95833333325</c:v>
                </c:pt>
                <c:pt idx="948" c:formatCode="0.00">
                  <c:v>1960.04166666659</c:v>
                </c:pt>
                <c:pt idx="949" c:formatCode="0.00">
                  <c:v>1960.12499999992</c:v>
                </c:pt>
                <c:pt idx="950" c:formatCode="0.00">
                  <c:v>1960.20833333325</c:v>
                </c:pt>
                <c:pt idx="951" c:formatCode="0.00">
                  <c:v>1960.29166666659</c:v>
                </c:pt>
                <c:pt idx="952" c:formatCode="0.00">
                  <c:v>1960.37499999992</c:v>
                </c:pt>
                <c:pt idx="953" c:formatCode="0.00">
                  <c:v>1960.45833333325</c:v>
                </c:pt>
                <c:pt idx="954" c:formatCode="0.00">
                  <c:v>1960.54166666659</c:v>
                </c:pt>
                <c:pt idx="955" c:formatCode="0.00">
                  <c:v>1960.62499999992</c:v>
                </c:pt>
                <c:pt idx="956" c:formatCode="0.00">
                  <c:v>1960.70833333325</c:v>
                </c:pt>
                <c:pt idx="957" c:formatCode="0.00">
                  <c:v>1960.79166666659</c:v>
                </c:pt>
                <c:pt idx="958" c:formatCode="0.00">
                  <c:v>1960.87499999992</c:v>
                </c:pt>
                <c:pt idx="959" c:formatCode="0.00">
                  <c:v>1960.95833333325</c:v>
                </c:pt>
                <c:pt idx="960" c:formatCode="0.00">
                  <c:v>1961.04166666658</c:v>
                </c:pt>
                <c:pt idx="961" c:formatCode="0.00">
                  <c:v>1961.12499999992</c:v>
                </c:pt>
                <c:pt idx="962" c:formatCode="0.00">
                  <c:v>1961.20833333325</c:v>
                </c:pt>
                <c:pt idx="963" c:formatCode="0.00">
                  <c:v>1961.29166666658</c:v>
                </c:pt>
                <c:pt idx="964" c:formatCode="0.00">
                  <c:v>1961.37499999992</c:v>
                </c:pt>
                <c:pt idx="965" c:formatCode="0.00">
                  <c:v>1961.45833333325</c:v>
                </c:pt>
                <c:pt idx="966" c:formatCode="0.00">
                  <c:v>1961.54166666658</c:v>
                </c:pt>
                <c:pt idx="967" c:formatCode="0.00">
                  <c:v>1961.62499999992</c:v>
                </c:pt>
                <c:pt idx="968" c:formatCode="0.00">
                  <c:v>1961.70833333325</c:v>
                </c:pt>
                <c:pt idx="969" c:formatCode="0.00">
                  <c:v>1961.79166666658</c:v>
                </c:pt>
                <c:pt idx="970" c:formatCode="0.00">
                  <c:v>1961.87499999992</c:v>
                </c:pt>
                <c:pt idx="971" c:formatCode="0.00">
                  <c:v>1961.95833333325</c:v>
                </c:pt>
                <c:pt idx="972" c:formatCode="0.00">
                  <c:v>1962.04166666658</c:v>
                </c:pt>
                <c:pt idx="973" c:formatCode="0.00">
                  <c:v>1962.12499999992</c:v>
                </c:pt>
                <c:pt idx="974" c:formatCode="0.00">
                  <c:v>1962.20833333325</c:v>
                </c:pt>
                <c:pt idx="975" c:formatCode="0.00">
                  <c:v>1962.29166666658</c:v>
                </c:pt>
                <c:pt idx="976" c:formatCode="0.00">
                  <c:v>1962.37499999992</c:v>
                </c:pt>
                <c:pt idx="977" c:formatCode="0.00">
                  <c:v>1962.45833333325</c:v>
                </c:pt>
                <c:pt idx="978" c:formatCode="0.00">
                  <c:v>1962.54166666658</c:v>
                </c:pt>
                <c:pt idx="979" c:formatCode="0.00">
                  <c:v>1962.62499999992</c:v>
                </c:pt>
                <c:pt idx="980" c:formatCode="0.00">
                  <c:v>1962.70833333325</c:v>
                </c:pt>
                <c:pt idx="981" c:formatCode="0.00">
                  <c:v>1962.79166666658</c:v>
                </c:pt>
                <c:pt idx="982" c:formatCode="0.00">
                  <c:v>1962.87499999992</c:v>
                </c:pt>
                <c:pt idx="983" c:formatCode="0.00">
                  <c:v>1962.95833333325</c:v>
                </c:pt>
                <c:pt idx="984" c:formatCode="0.00">
                  <c:v>1963.04166666658</c:v>
                </c:pt>
                <c:pt idx="985" c:formatCode="0.00">
                  <c:v>1963.12499999992</c:v>
                </c:pt>
                <c:pt idx="986" c:formatCode="0.00">
                  <c:v>1963.20833333325</c:v>
                </c:pt>
                <c:pt idx="987" c:formatCode="0.00">
                  <c:v>1963.29166666658</c:v>
                </c:pt>
                <c:pt idx="988" c:formatCode="0.00">
                  <c:v>1963.37499999992</c:v>
                </c:pt>
                <c:pt idx="989" c:formatCode="0.00">
                  <c:v>1963.45833333325</c:v>
                </c:pt>
                <c:pt idx="990" c:formatCode="0.00">
                  <c:v>1963.54166666658</c:v>
                </c:pt>
                <c:pt idx="991" c:formatCode="0.00">
                  <c:v>1963.62499999992</c:v>
                </c:pt>
                <c:pt idx="992" c:formatCode="0.00">
                  <c:v>1963.70833333325</c:v>
                </c:pt>
                <c:pt idx="993" c:formatCode="0.00">
                  <c:v>1963.79166666658</c:v>
                </c:pt>
                <c:pt idx="994" c:formatCode="0.00">
                  <c:v>1963.87499999992</c:v>
                </c:pt>
                <c:pt idx="995" c:formatCode="0.00">
                  <c:v>1963.95833333325</c:v>
                </c:pt>
                <c:pt idx="996" c:formatCode="0.00">
                  <c:v>1964.04166666658</c:v>
                </c:pt>
                <c:pt idx="997" c:formatCode="0.00">
                  <c:v>1964.12499999992</c:v>
                </c:pt>
                <c:pt idx="998" c:formatCode="0.00">
                  <c:v>1964.20833333325</c:v>
                </c:pt>
                <c:pt idx="999" c:formatCode="0.00">
                  <c:v>1964.29166666658</c:v>
                </c:pt>
                <c:pt idx="1000" c:formatCode="0.00">
                  <c:v>1964.37499999992</c:v>
                </c:pt>
                <c:pt idx="1001" c:formatCode="0.00">
                  <c:v>1964.45833333325</c:v>
                </c:pt>
                <c:pt idx="1002" c:formatCode="0.00">
                  <c:v>1964.54166666658</c:v>
                </c:pt>
                <c:pt idx="1003" c:formatCode="0.00">
                  <c:v>1964.62499999991</c:v>
                </c:pt>
                <c:pt idx="1004" c:formatCode="0.00">
                  <c:v>1964.70833333325</c:v>
                </c:pt>
                <c:pt idx="1005" c:formatCode="0.00">
                  <c:v>1964.79166666658</c:v>
                </c:pt>
                <c:pt idx="1006" c:formatCode="0.00">
                  <c:v>1964.87499999991</c:v>
                </c:pt>
                <c:pt idx="1007" c:formatCode="0.00">
                  <c:v>1964.95833333325</c:v>
                </c:pt>
                <c:pt idx="1008" c:formatCode="0.00">
                  <c:v>1965.04166666658</c:v>
                </c:pt>
                <c:pt idx="1009" c:formatCode="0.00">
                  <c:v>1965.12499999991</c:v>
                </c:pt>
                <c:pt idx="1010" c:formatCode="0.00">
                  <c:v>1965.20833333325</c:v>
                </c:pt>
                <c:pt idx="1011" c:formatCode="0.00">
                  <c:v>1965.29166666658</c:v>
                </c:pt>
                <c:pt idx="1012" c:formatCode="0.00">
                  <c:v>1965.37499999991</c:v>
                </c:pt>
                <c:pt idx="1013" c:formatCode="0.00">
                  <c:v>1965.45833333325</c:v>
                </c:pt>
                <c:pt idx="1014" c:formatCode="0.00">
                  <c:v>1965.54166666658</c:v>
                </c:pt>
                <c:pt idx="1015" c:formatCode="0.00">
                  <c:v>1965.62499999991</c:v>
                </c:pt>
                <c:pt idx="1016" c:formatCode="0.00">
                  <c:v>1965.70833333325</c:v>
                </c:pt>
                <c:pt idx="1017" c:formatCode="0.00">
                  <c:v>1965.79166666658</c:v>
                </c:pt>
                <c:pt idx="1018" c:formatCode="0.00">
                  <c:v>1965.87499999991</c:v>
                </c:pt>
                <c:pt idx="1019" c:formatCode="0.00">
                  <c:v>1965.95833333325</c:v>
                </c:pt>
                <c:pt idx="1020" c:formatCode="0.00">
                  <c:v>1966.04166666658</c:v>
                </c:pt>
                <c:pt idx="1021" c:formatCode="0.00">
                  <c:v>1966.12499999991</c:v>
                </c:pt>
                <c:pt idx="1022" c:formatCode="0.00">
                  <c:v>1966.20833333325</c:v>
                </c:pt>
                <c:pt idx="1023" c:formatCode="0.00">
                  <c:v>1966.29166666658</c:v>
                </c:pt>
                <c:pt idx="1024" c:formatCode="0.00">
                  <c:v>1966.37499999991</c:v>
                </c:pt>
                <c:pt idx="1025" c:formatCode="0.00">
                  <c:v>1966.45833333325</c:v>
                </c:pt>
                <c:pt idx="1026" c:formatCode="0.00">
                  <c:v>1966.54166666658</c:v>
                </c:pt>
                <c:pt idx="1027" c:formatCode="0.00">
                  <c:v>1966.62499999991</c:v>
                </c:pt>
                <c:pt idx="1028" c:formatCode="0.00">
                  <c:v>1966.70833333325</c:v>
                </c:pt>
                <c:pt idx="1029" c:formatCode="0.00">
                  <c:v>1966.79166666658</c:v>
                </c:pt>
                <c:pt idx="1030" c:formatCode="0.00">
                  <c:v>1966.87499999991</c:v>
                </c:pt>
                <c:pt idx="1031" c:formatCode="0.00">
                  <c:v>1966.95833333325</c:v>
                </c:pt>
                <c:pt idx="1032" c:formatCode="0.00">
                  <c:v>1967.04166666658</c:v>
                </c:pt>
                <c:pt idx="1033" c:formatCode="0.00">
                  <c:v>1967.12499999991</c:v>
                </c:pt>
                <c:pt idx="1034" c:formatCode="0.00">
                  <c:v>1967.20833333325</c:v>
                </c:pt>
                <c:pt idx="1035" c:formatCode="0.00">
                  <c:v>1967.29166666658</c:v>
                </c:pt>
                <c:pt idx="1036" c:formatCode="0.00">
                  <c:v>1967.37499999991</c:v>
                </c:pt>
                <c:pt idx="1037" c:formatCode="0.00">
                  <c:v>1967.45833333325</c:v>
                </c:pt>
                <c:pt idx="1038" c:formatCode="0.00">
                  <c:v>1967.54166666658</c:v>
                </c:pt>
                <c:pt idx="1039" c:formatCode="0.00">
                  <c:v>1967.62499999991</c:v>
                </c:pt>
                <c:pt idx="1040" c:formatCode="0.00">
                  <c:v>1967.70833333325</c:v>
                </c:pt>
                <c:pt idx="1041" c:formatCode="0.00">
                  <c:v>1967.79166666658</c:v>
                </c:pt>
                <c:pt idx="1042" c:formatCode="0.00">
                  <c:v>1967.87499999991</c:v>
                </c:pt>
                <c:pt idx="1043" c:formatCode="0.00">
                  <c:v>1967.95833333325</c:v>
                </c:pt>
                <c:pt idx="1044" c:formatCode="0.00">
                  <c:v>1968.04166666658</c:v>
                </c:pt>
                <c:pt idx="1045" c:formatCode="0.00">
                  <c:v>1968.12499999991</c:v>
                </c:pt>
                <c:pt idx="1046" c:formatCode="0.00">
                  <c:v>1968.20833333325</c:v>
                </c:pt>
                <c:pt idx="1047" c:formatCode="0.00">
                  <c:v>1968.29166666658</c:v>
                </c:pt>
                <c:pt idx="1048" c:formatCode="0.00">
                  <c:v>1968.37499999991</c:v>
                </c:pt>
                <c:pt idx="1049" c:formatCode="0.00">
                  <c:v>1968.45833333324</c:v>
                </c:pt>
                <c:pt idx="1050" c:formatCode="0.00">
                  <c:v>1968.54166666658</c:v>
                </c:pt>
                <c:pt idx="1051" c:formatCode="0.00">
                  <c:v>1968.62499999991</c:v>
                </c:pt>
                <c:pt idx="1052" c:formatCode="0.00">
                  <c:v>1968.70833333324</c:v>
                </c:pt>
                <c:pt idx="1053" c:formatCode="0.00">
                  <c:v>1968.79166666658</c:v>
                </c:pt>
                <c:pt idx="1054" c:formatCode="0.00">
                  <c:v>1968.87499999991</c:v>
                </c:pt>
                <c:pt idx="1055" c:formatCode="0.00">
                  <c:v>1968.95833333324</c:v>
                </c:pt>
                <c:pt idx="1056" c:formatCode="0.00">
                  <c:v>1969.04166666658</c:v>
                </c:pt>
                <c:pt idx="1057" c:formatCode="0.00">
                  <c:v>1969.12499999991</c:v>
                </c:pt>
                <c:pt idx="1058" c:formatCode="0.00">
                  <c:v>1969.20833333324</c:v>
                </c:pt>
                <c:pt idx="1059" c:formatCode="0.00">
                  <c:v>1969.29166666658</c:v>
                </c:pt>
                <c:pt idx="1060" c:formatCode="0.00">
                  <c:v>1969.37499999991</c:v>
                </c:pt>
                <c:pt idx="1061" c:formatCode="0.00">
                  <c:v>1969.45833333324</c:v>
                </c:pt>
                <c:pt idx="1062" c:formatCode="0.00">
                  <c:v>1969.54166666658</c:v>
                </c:pt>
                <c:pt idx="1063" c:formatCode="0.00">
                  <c:v>1969.62499999991</c:v>
                </c:pt>
                <c:pt idx="1064" c:formatCode="0.00">
                  <c:v>1969.70833333324</c:v>
                </c:pt>
                <c:pt idx="1065" c:formatCode="0.00">
                  <c:v>1969.79166666658</c:v>
                </c:pt>
                <c:pt idx="1066" c:formatCode="0.00">
                  <c:v>1969.87499999991</c:v>
                </c:pt>
                <c:pt idx="1067" c:formatCode="0.00">
                  <c:v>1969.95833333324</c:v>
                </c:pt>
                <c:pt idx="1068" c:formatCode="0.00">
                  <c:v>1970.04166666658</c:v>
                </c:pt>
                <c:pt idx="1069" c:formatCode="0.00">
                  <c:v>1970.12499999991</c:v>
                </c:pt>
                <c:pt idx="1070" c:formatCode="0.00">
                  <c:v>1970.20833333324</c:v>
                </c:pt>
                <c:pt idx="1071" c:formatCode="0.00">
                  <c:v>1970.29166666658</c:v>
                </c:pt>
                <c:pt idx="1072" c:formatCode="0.00">
                  <c:v>1970.37499999991</c:v>
                </c:pt>
                <c:pt idx="1073" c:formatCode="0.00">
                  <c:v>1970.45833333324</c:v>
                </c:pt>
                <c:pt idx="1074" c:formatCode="0.00">
                  <c:v>1970.54166666658</c:v>
                </c:pt>
                <c:pt idx="1075" c:formatCode="0.00">
                  <c:v>1970.62499999991</c:v>
                </c:pt>
                <c:pt idx="1076" c:formatCode="0.00">
                  <c:v>1970.70833333324</c:v>
                </c:pt>
                <c:pt idx="1077" c:formatCode="0.00">
                  <c:v>1970.79166666658</c:v>
                </c:pt>
                <c:pt idx="1078" c:formatCode="0.00">
                  <c:v>1970.87499999991</c:v>
                </c:pt>
                <c:pt idx="1079" c:formatCode="0.00">
                  <c:v>1970.95833333324</c:v>
                </c:pt>
                <c:pt idx="1080" c:formatCode="0.00">
                  <c:v>1971.04166666658</c:v>
                </c:pt>
                <c:pt idx="1081" c:formatCode="0.00">
                  <c:v>1971.12499999991</c:v>
                </c:pt>
                <c:pt idx="1082" c:formatCode="0.00">
                  <c:v>1971.20833333324</c:v>
                </c:pt>
                <c:pt idx="1083" c:formatCode="0.00">
                  <c:v>1971.29166666658</c:v>
                </c:pt>
                <c:pt idx="1084" c:formatCode="0.00">
                  <c:v>1971.37499999991</c:v>
                </c:pt>
                <c:pt idx="1085" c:formatCode="0.00">
                  <c:v>1971.45833333324</c:v>
                </c:pt>
                <c:pt idx="1086" c:formatCode="0.00">
                  <c:v>1971.54166666658</c:v>
                </c:pt>
                <c:pt idx="1087" c:formatCode="0.00">
                  <c:v>1971.62499999991</c:v>
                </c:pt>
                <c:pt idx="1088" c:formatCode="0.00">
                  <c:v>1971.70833333324</c:v>
                </c:pt>
                <c:pt idx="1089" c:formatCode="0.00">
                  <c:v>1971.79166666658</c:v>
                </c:pt>
                <c:pt idx="1090" c:formatCode="0.00">
                  <c:v>1971.87499999991</c:v>
                </c:pt>
                <c:pt idx="1091" c:formatCode="0.00">
                  <c:v>1971.95833333324</c:v>
                </c:pt>
                <c:pt idx="1092" c:formatCode="0.00">
                  <c:v>1972.04166666657</c:v>
                </c:pt>
                <c:pt idx="1093" c:formatCode="0.00">
                  <c:v>1972.12499999991</c:v>
                </c:pt>
                <c:pt idx="1094" c:formatCode="0.00">
                  <c:v>1972.20833333324</c:v>
                </c:pt>
                <c:pt idx="1095" c:formatCode="0.00">
                  <c:v>1972.29166666657</c:v>
                </c:pt>
                <c:pt idx="1096" c:formatCode="0.00">
                  <c:v>1972.37499999991</c:v>
                </c:pt>
                <c:pt idx="1097" c:formatCode="0.00">
                  <c:v>1972.45833333324</c:v>
                </c:pt>
                <c:pt idx="1098" c:formatCode="0.00">
                  <c:v>1972.54166666657</c:v>
                </c:pt>
                <c:pt idx="1099" c:formatCode="0.00">
                  <c:v>1972.62499999991</c:v>
                </c:pt>
                <c:pt idx="1100" c:formatCode="0.00">
                  <c:v>1972.70833333324</c:v>
                </c:pt>
                <c:pt idx="1101" c:formatCode="0.00">
                  <c:v>1972.79166666657</c:v>
                </c:pt>
                <c:pt idx="1102" c:formatCode="0.00">
                  <c:v>1972.87499999991</c:v>
                </c:pt>
                <c:pt idx="1103" c:formatCode="0.00">
                  <c:v>1972.95833333324</c:v>
                </c:pt>
                <c:pt idx="1104" c:formatCode="0.00">
                  <c:v>1973.04166666657</c:v>
                </c:pt>
                <c:pt idx="1105" c:formatCode="0.00">
                  <c:v>1973.12499999991</c:v>
                </c:pt>
                <c:pt idx="1106" c:formatCode="0.00">
                  <c:v>1973.20833333324</c:v>
                </c:pt>
                <c:pt idx="1107" c:formatCode="0.00">
                  <c:v>1973.29166666657</c:v>
                </c:pt>
                <c:pt idx="1108" c:formatCode="0.00">
                  <c:v>1973.37499999991</c:v>
                </c:pt>
                <c:pt idx="1109" c:formatCode="0.00">
                  <c:v>1973.45833333324</c:v>
                </c:pt>
                <c:pt idx="1110" c:formatCode="0.00">
                  <c:v>1973.54166666657</c:v>
                </c:pt>
                <c:pt idx="1111" c:formatCode="0.00">
                  <c:v>1973.62499999991</c:v>
                </c:pt>
                <c:pt idx="1112" c:formatCode="0.00">
                  <c:v>1973.70833333324</c:v>
                </c:pt>
                <c:pt idx="1113" c:formatCode="0.00">
                  <c:v>1973.79166666657</c:v>
                </c:pt>
                <c:pt idx="1114" c:formatCode="0.00">
                  <c:v>1973.87499999991</c:v>
                </c:pt>
                <c:pt idx="1115" c:formatCode="0.00">
                  <c:v>1973.95833333324</c:v>
                </c:pt>
                <c:pt idx="1116" c:formatCode="0.00">
                  <c:v>1974.04166666657</c:v>
                </c:pt>
                <c:pt idx="1117" c:formatCode="0.00">
                  <c:v>1974.12499999991</c:v>
                </c:pt>
                <c:pt idx="1118" c:formatCode="0.00">
                  <c:v>1974.20833333324</c:v>
                </c:pt>
                <c:pt idx="1119" c:formatCode="0.00">
                  <c:v>1974.29166666657</c:v>
                </c:pt>
                <c:pt idx="1120" c:formatCode="0.00">
                  <c:v>1974.37499999991</c:v>
                </c:pt>
                <c:pt idx="1121" c:formatCode="0.00">
                  <c:v>1974.45833333324</c:v>
                </c:pt>
                <c:pt idx="1122" c:formatCode="0.00">
                  <c:v>1974.54166666657</c:v>
                </c:pt>
                <c:pt idx="1123" c:formatCode="0.00">
                  <c:v>1974.62499999991</c:v>
                </c:pt>
                <c:pt idx="1124" c:formatCode="0.00">
                  <c:v>1974.70833333324</c:v>
                </c:pt>
                <c:pt idx="1125" c:formatCode="0.00">
                  <c:v>1974.79166666657</c:v>
                </c:pt>
                <c:pt idx="1126" c:formatCode="0.00">
                  <c:v>1974.87499999991</c:v>
                </c:pt>
                <c:pt idx="1127" c:formatCode="0.00">
                  <c:v>1974.95833333324</c:v>
                </c:pt>
                <c:pt idx="1128" c:formatCode="0.00">
                  <c:v>1975.04166666657</c:v>
                </c:pt>
                <c:pt idx="1129" c:formatCode="0.00">
                  <c:v>1975.12499999991</c:v>
                </c:pt>
                <c:pt idx="1130" c:formatCode="0.00">
                  <c:v>1975.20833333324</c:v>
                </c:pt>
                <c:pt idx="1131" c:formatCode="0.00">
                  <c:v>1975.29166666657</c:v>
                </c:pt>
                <c:pt idx="1132" c:formatCode="0.00">
                  <c:v>1975.37499999991</c:v>
                </c:pt>
                <c:pt idx="1133" c:formatCode="0.00">
                  <c:v>1975.45833333324</c:v>
                </c:pt>
                <c:pt idx="1134" c:formatCode="0.00">
                  <c:v>1975.54166666657</c:v>
                </c:pt>
                <c:pt idx="1135" c:formatCode="0.00">
                  <c:v>1975.6249999999</c:v>
                </c:pt>
                <c:pt idx="1136" c:formatCode="0.00">
                  <c:v>1975.70833333324</c:v>
                </c:pt>
                <c:pt idx="1137" c:formatCode="0.00">
                  <c:v>1975.79166666657</c:v>
                </c:pt>
                <c:pt idx="1138" c:formatCode="0.00">
                  <c:v>1975.8749999999</c:v>
                </c:pt>
                <c:pt idx="1139" c:formatCode="0.00">
                  <c:v>1975.95833333324</c:v>
                </c:pt>
                <c:pt idx="1140" c:formatCode="0.00">
                  <c:v>1976.04166666657</c:v>
                </c:pt>
                <c:pt idx="1141" c:formatCode="0.00">
                  <c:v>1976.1249999999</c:v>
                </c:pt>
                <c:pt idx="1142" c:formatCode="0.00">
                  <c:v>1976.20833333324</c:v>
                </c:pt>
                <c:pt idx="1143" c:formatCode="0.00">
                  <c:v>1976.29166666657</c:v>
                </c:pt>
                <c:pt idx="1144" c:formatCode="0.00">
                  <c:v>1976.3749999999</c:v>
                </c:pt>
                <c:pt idx="1145" c:formatCode="0.00">
                  <c:v>1976.45833333324</c:v>
                </c:pt>
                <c:pt idx="1146" c:formatCode="0.00">
                  <c:v>1976.54166666657</c:v>
                </c:pt>
                <c:pt idx="1147" c:formatCode="0.00">
                  <c:v>1976.6249999999</c:v>
                </c:pt>
                <c:pt idx="1148" c:formatCode="0.00">
                  <c:v>1976.70833333324</c:v>
                </c:pt>
                <c:pt idx="1149" c:formatCode="0.00">
                  <c:v>1976.79166666657</c:v>
                </c:pt>
                <c:pt idx="1150" c:formatCode="0.00">
                  <c:v>1976.8749999999</c:v>
                </c:pt>
                <c:pt idx="1151" c:formatCode="0.00">
                  <c:v>1976.95833333324</c:v>
                </c:pt>
                <c:pt idx="1152" c:formatCode="0.00">
                  <c:v>1977.04166666657</c:v>
                </c:pt>
                <c:pt idx="1153" c:formatCode="0.00">
                  <c:v>1977.1249999999</c:v>
                </c:pt>
                <c:pt idx="1154" c:formatCode="0.00">
                  <c:v>1977.20833333324</c:v>
                </c:pt>
                <c:pt idx="1155" c:formatCode="0.00">
                  <c:v>1977.29166666657</c:v>
                </c:pt>
                <c:pt idx="1156" c:formatCode="0.00">
                  <c:v>1977.3749999999</c:v>
                </c:pt>
                <c:pt idx="1157" c:formatCode="0.00">
                  <c:v>1977.45833333324</c:v>
                </c:pt>
                <c:pt idx="1158" c:formatCode="0.00">
                  <c:v>1977.54166666657</c:v>
                </c:pt>
                <c:pt idx="1159" c:formatCode="0.00">
                  <c:v>1977.6249999999</c:v>
                </c:pt>
                <c:pt idx="1160" c:formatCode="0.00">
                  <c:v>1977.70833333324</c:v>
                </c:pt>
                <c:pt idx="1161" c:formatCode="0.00">
                  <c:v>1977.79166666657</c:v>
                </c:pt>
                <c:pt idx="1162" c:formatCode="0.00">
                  <c:v>1977.8749999999</c:v>
                </c:pt>
                <c:pt idx="1163" c:formatCode="0.00">
                  <c:v>1977.95833333324</c:v>
                </c:pt>
                <c:pt idx="1164" c:formatCode="0.00">
                  <c:v>1978.04166666657</c:v>
                </c:pt>
                <c:pt idx="1165" c:formatCode="0.00">
                  <c:v>1978.1249999999</c:v>
                </c:pt>
                <c:pt idx="1166" c:formatCode="0.00">
                  <c:v>1978.20833333324</c:v>
                </c:pt>
                <c:pt idx="1167" c:formatCode="0.00">
                  <c:v>1978.29166666657</c:v>
                </c:pt>
                <c:pt idx="1168" c:formatCode="0.00">
                  <c:v>1978.3749999999</c:v>
                </c:pt>
                <c:pt idx="1169" c:formatCode="0.00">
                  <c:v>1978.45833333324</c:v>
                </c:pt>
                <c:pt idx="1170" c:formatCode="0.00">
                  <c:v>1978.54166666657</c:v>
                </c:pt>
                <c:pt idx="1171" c:formatCode="0.00">
                  <c:v>1978.6249999999</c:v>
                </c:pt>
                <c:pt idx="1172" c:formatCode="0.00">
                  <c:v>1978.70833333324</c:v>
                </c:pt>
                <c:pt idx="1173" c:formatCode="0.00">
                  <c:v>1978.79166666657</c:v>
                </c:pt>
                <c:pt idx="1174" c:formatCode="0.00">
                  <c:v>1978.8749999999</c:v>
                </c:pt>
                <c:pt idx="1175" c:formatCode="0.00">
                  <c:v>1978.95833333324</c:v>
                </c:pt>
                <c:pt idx="1176" c:formatCode="0.00">
                  <c:v>1979.04166666657</c:v>
                </c:pt>
                <c:pt idx="1177" c:formatCode="0.00">
                  <c:v>1979.1249999999</c:v>
                </c:pt>
                <c:pt idx="1178" c:formatCode="0.00">
                  <c:v>1979.20833333324</c:v>
                </c:pt>
                <c:pt idx="1179" c:formatCode="0.00">
                  <c:v>1979.29166666657</c:v>
                </c:pt>
                <c:pt idx="1180" c:formatCode="0.00">
                  <c:v>1979.3749999999</c:v>
                </c:pt>
                <c:pt idx="1181" c:formatCode="0.00">
                  <c:v>1979.45833333323</c:v>
                </c:pt>
                <c:pt idx="1182" c:formatCode="0.00">
                  <c:v>1979.54166666657</c:v>
                </c:pt>
                <c:pt idx="1183" c:formatCode="0.00">
                  <c:v>1979.6249999999</c:v>
                </c:pt>
                <c:pt idx="1184" c:formatCode="0.00">
                  <c:v>1979.70833333323</c:v>
                </c:pt>
                <c:pt idx="1185" c:formatCode="0.00">
                  <c:v>1979.79166666657</c:v>
                </c:pt>
                <c:pt idx="1186" c:formatCode="0.00">
                  <c:v>1979.8749999999</c:v>
                </c:pt>
                <c:pt idx="1187" c:formatCode="0.00">
                  <c:v>1979.95833333323</c:v>
                </c:pt>
                <c:pt idx="1188" c:formatCode="0.00">
                  <c:v>1980.04166666657</c:v>
                </c:pt>
                <c:pt idx="1189" c:formatCode="0.00">
                  <c:v>1980.1249999999</c:v>
                </c:pt>
                <c:pt idx="1190" c:formatCode="0.00">
                  <c:v>1980.20833333323</c:v>
                </c:pt>
                <c:pt idx="1191" c:formatCode="0.00">
                  <c:v>1980.29166666657</c:v>
                </c:pt>
                <c:pt idx="1192" c:formatCode="0.00">
                  <c:v>1980.3749999999</c:v>
                </c:pt>
                <c:pt idx="1193" c:formatCode="0.00">
                  <c:v>1980.45833333323</c:v>
                </c:pt>
                <c:pt idx="1194" c:formatCode="0.00">
                  <c:v>1980.54166666657</c:v>
                </c:pt>
                <c:pt idx="1195" c:formatCode="0.00">
                  <c:v>1980.6249999999</c:v>
                </c:pt>
                <c:pt idx="1196" c:formatCode="0.00">
                  <c:v>1980.70833333323</c:v>
                </c:pt>
                <c:pt idx="1197" c:formatCode="0.00">
                  <c:v>1980.79166666657</c:v>
                </c:pt>
                <c:pt idx="1198" c:formatCode="0.00">
                  <c:v>1980.8749999999</c:v>
                </c:pt>
                <c:pt idx="1199" c:formatCode="0.00">
                  <c:v>1980.95833333323</c:v>
                </c:pt>
                <c:pt idx="1200" c:formatCode="0.00">
                  <c:v>1981.04166666657</c:v>
                </c:pt>
                <c:pt idx="1201" c:formatCode="0.00">
                  <c:v>1981.1249999999</c:v>
                </c:pt>
                <c:pt idx="1202" c:formatCode="0.00">
                  <c:v>1981.20833333323</c:v>
                </c:pt>
                <c:pt idx="1203" c:formatCode="0.00">
                  <c:v>1981.29166666657</c:v>
                </c:pt>
                <c:pt idx="1204" c:formatCode="0.00">
                  <c:v>1981.3749999999</c:v>
                </c:pt>
                <c:pt idx="1205" c:formatCode="0.00">
                  <c:v>1981.45833333323</c:v>
                </c:pt>
                <c:pt idx="1206" c:formatCode="0.00">
                  <c:v>1981.54166666657</c:v>
                </c:pt>
                <c:pt idx="1207" c:formatCode="0.00">
                  <c:v>1981.6249999999</c:v>
                </c:pt>
                <c:pt idx="1208" c:formatCode="0.00">
                  <c:v>1981.70833333323</c:v>
                </c:pt>
                <c:pt idx="1209" c:formatCode="0.00">
                  <c:v>1981.79166666657</c:v>
                </c:pt>
                <c:pt idx="1210" c:formatCode="0.00">
                  <c:v>1981.8749999999</c:v>
                </c:pt>
                <c:pt idx="1211" c:formatCode="0.00">
                  <c:v>1981.95833333323</c:v>
                </c:pt>
                <c:pt idx="1212" c:formatCode="0.00">
                  <c:v>1982.04166666657</c:v>
                </c:pt>
                <c:pt idx="1213" c:formatCode="0.00">
                  <c:v>1982.1249999999</c:v>
                </c:pt>
                <c:pt idx="1214" c:formatCode="0.00">
                  <c:v>1982.20833333323</c:v>
                </c:pt>
                <c:pt idx="1215" c:formatCode="0.00">
                  <c:v>1982.29166666657</c:v>
                </c:pt>
                <c:pt idx="1216" c:formatCode="0.00">
                  <c:v>1982.3749999999</c:v>
                </c:pt>
                <c:pt idx="1217" c:formatCode="0.00">
                  <c:v>1982.45833333323</c:v>
                </c:pt>
                <c:pt idx="1218" c:formatCode="0.00">
                  <c:v>1982.54166666657</c:v>
                </c:pt>
                <c:pt idx="1219" c:formatCode="0.00">
                  <c:v>1982.6249999999</c:v>
                </c:pt>
                <c:pt idx="1220" c:formatCode="0.00">
                  <c:v>1982.70833333323</c:v>
                </c:pt>
                <c:pt idx="1221" c:formatCode="0.00">
                  <c:v>1982.79166666657</c:v>
                </c:pt>
                <c:pt idx="1222" c:formatCode="0.00">
                  <c:v>1982.8749999999</c:v>
                </c:pt>
                <c:pt idx="1223" c:formatCode="0.00">
                  <c:v>1982.95833333323</c:v>
                </c:pt>
                <c:pt idx="1224" c:formatCode="0.00">
                  <c:v>1983.04166666656</c:v>
                </c:pt>
                <c:pt idx="1225" c:formatCode="0.00">
                  <c:v>1983.1249999999</c:v>
                </c:pt>
                <c:pt idx="1226" c:formatCode="0.00">
                  <c:v>1983.20833333323</c:v>
                </c:pt>
                <c:pt idx="1227" c:formatCode="0.00">
                  <c:v>1983.29166666656</c:v>
                </c:pt>
                <c:pt idx="1228" c:formatCode="0.00">
                  <c:v>1983.3749999999</c:v>
                </c:pt>
                <c:pt idx="1229" c:formatCode="0.00">
                  <c:v>1983.45833333323</c:v>
                </c:pt>
                <c:pt idx="1230" c:formatCode="0.00">
                  <c:v>1983.54166666656</c:v>
                </c:pt>
                <c:pt idx="1231" c:formatCode="0.00">
                  <c:v>1983.6249999999</c:v>
                </c:pt>
                <c:pt idx="1232" c:formatCode="0.00">
                  <c:v>1983.70833333323</c:v>
                </c:pt>
                <c:pt idx="1233" c:formatCode="0.00">
                  <c:v>1983.79166666656</c:v>
                </c:pt>
                <c:pt idx="1234" c:formatCode="0.00">
                  <c:v>1983.8749999999</c:v>
                </c:pt>
                <c:pt idx="1235" c:formatCode="0.00">
                  <c:v>1983.95833333323</c:v>
                </c:pt>
                <c:pt idx="1236" c:formatCode="0.00">
                  <c:v>1984.04166666656</c:v>
                </c:pt>
                <c:pt idx="1237" c:formatCode="0.00">
                  <c:v>1984.1249999999</c:v>
                </c:pt>
                <c:pt idx="1238" c:formatCode="0.00">
                  <c:v>1984.20833333323</c:v>
                </c:pt>
                <c:pt idx="1239" c:formatCode="0.00">
                  <c:v>1984.29166666656</c:v>
                </c:pt>
                <c:pt idx="1240" c:formatCode="0.00">
                  <c:v>1984.3749999999</c:v>
                </c:pt>
                <c:pt idx="1241" c:formatCode="0.00">
                  <c:v>1984.45833333323</c:v>
                </c:pt>
                <c:pt idx="1242" c:formatCode="0.00">
                  <c:v>1984.54166666656</c:v>
                </c:pt>
                <c:pt idx="1243" c:formatCode="0.00">
                  <c:v>1984.6249999999</c:v>
                </c:pt>
                <c:pt idx="1244" c:formatCode="0.00">
                  <c:v>1984.70833333323</c:v>
                </c:pt>
                <c:pt idx="1245" c:formatCode="0.00">
                  <c:v>1984.79166666656</c:v>
                </c:pt>
                <c:pt idx="1246" c:formatCode="0.00">
                  <c:v>1984.8749999999</c:v>
                </c:pt>
                <c:pt idx="1247" c:formatCode="0.00">
                  <c:v>1984.95833333323</c:v>
                </c:pt>
                <c:pt idx="1248" c:formatCode="0.00">
                  <c:v>1985.04166666656</c:v>
                </c:pt>
                <c:pt idx="1249" c:formatCode="0.00">
                  <c:v>1985.1249999999</c:v>
                </c:pt>
                <c:pt idx="1250" c:formatCode="0.00">
                  <c:v>1985.20833333323</c:v>
                </c:pt>
                <c:pt idx="1251" c:formatCode="0.00">
                  <c:v>1985.29166666656</c:v>
                </c:pt>
                <c:pt idx="1252" c:formatCode="0.00">
                  <c:v>1985.3749999999</c:v>
                </c:pt>
                <c:pt idx="1253" c:formatCode="0.00">
                  <c:v>1985.45833333323</c:v>
                </c:pt>
                <c:pt idx="1254" c:formatCode="0.00">
                  <c:v>1985.54166666656</c:v>
                </c:pt>
                <c:pt idx="1255" c:formatCode="0.00">
                  <c:v>1985.6249999999</c:v>
                </c:pt>
                <c:pt idx="1256" c:formatCode="0.00">
                  <c:v>1985.70833333323</c:v>
                </c:pt>
                <c:pt idx="1257" c:formatCode="0.00">
                  <c:v>1985.79166666656</c:v>
                </c:pt>
                <c:pt idx="1258" c:formatCode="0.00">
                  <c:v>1985.8749999999</c:v>
                </c:pt>
                <c:pt idx="1259" c:formatCode="0.00">
                  <c:v>1985.95833333323</c:v>
                </c:pt>
                <c:pt idx="1260" c:formatCode="0.00">
                  <c:v>1986.04166666656</c:v>
                </c:pt>
                <c:pt idx="1261" c:formatCode="0.00">
                  <c:v>1986.1249999999</c:v>
                </c:pt>
                <c:pt idx="1262" c:formatCode="0.00">
                  <c:v>1986.20833333323</c:v>
                </c:pt>
                <c:pt idx="1263" c:formatCode="0.00">
                  <c:v>1986.29166666656</c:v>
                </c:pt>
                <c:pt idx="1264" c:formatCode="0.00">
                  <c:v>1986.3749999999</c:v>
                </c:pt>
                <c:pt idx="1265" c:formatCode="0.00">
                  <c:v>1986.45833333323</c:v>
                </c:pt>
                <c:pt idx="1266" c:formatCode="0.00">
                  <c:v>1986.54166666656</c:v>
                </c:pt>
                <c:pt idx="1267" c:formatCode="0.00">
                  <c:v>1986.62499999989</c:v>
                </c:pt>
                <c:pt idx="1268" c:formatCode="0.00">
                  <c:v>1986.70833333323</c:v>
                </c:pt>
                <c:pt idx="1269" c:formatCode="0.00">
                  <c:v>1986.79166666656</c:v>
                </c:pt>
                <c:pt idx="1270" c:formatCode="0.00">
                  <c:v>1986.87499999989</c:v>
                </c:pt>
                <c:pt idx="1271" c:formatCode="0.00">
                  <c:v>1986.95833333323</c:v>
                </c:pt>
                <c:pt idx="1272" c:formatCode="0.00">
                  <c:v>1987.04166666656</c:v>
                </c:pt>
                <c:pt idx="1273" c:formatCode="0.00">
                  <c:v>1987.12499999989</c:v>
                </c:pt>
                <c:pt idx="1274" c:formatCode="0.00">
                  <c:v>1987.20833333323</c:v>
                </c:pt>
                <c:pt idx="1275" c:formatCode="0.00">
                  <c:v>1987.29166666656</c:v>
                </c:pt>
                <c:pt idx="1276" c:formatCode="0.00">
                  <c:v>1987.37499999989</c:v>
                </c:pt>
                <c:pt idx="1277" c:formatCode="0.00">
                  <c:v>1987.45833333323</c:v>
                </c:pt>
                <c:pt idx="1278" c:formatCode="0.00">
                  <c:v>1987.54166666656</c:v>
                </c:pt>
                <c:pt idx="1279" c:formatCode="0.00">
                  <c:v>1987.62499999989</c:v>
                </c:pt>
                <c:pt idx="1280" c:formatCode="0.00">
                  <c:v>1987.70833333323</c:v>
                </c:pt>
                <c:pt idx="1281" c:formatCode="0.00">
                  <c:v>1987.79166666656</c:v>
                </c:pt>
                <c:pt idx="1282" c:formatCode="0.00">
                  <c:v>1987.87499999989</c:v>
                </c:pt>
                <c:pt idx="1283" c:formatCode="0.00">
                  <c:v>1987.95833333323</c:v>
                </c:pt>
                <c:pt idx="1284" c:formatCode="0.00">
                  <c:v>1988.04166666656</c:v>
                </c:pt>
                <c:pt idx="1285" c:formatCode="0.00">
                  <c:v>1988.12499999989</c:v>
                </c:pt>
                <c:pt idx="1286" c:formatCode="0.00">
                  <c:v>1988.20833333323</c:v>
                </c:pt>
                <c:pt idx="1287" c:formatCode="0.00">
                  <c:v>1988.29166666656</c:v>
                </c:pt>
                <c:pt idx="1288" c:formatCode="0.00">
                  <c:v>1988.37499999989</c:v>
                </c:pt>
                <c:pt idx="1289" c:formatCode="0.00">
                  <c:v>1988.45833333323</c:v>
                </c:pt>
                <c:pt idx="1290" c:formatCode="0.00">
                  <c:v>1988.54166666656</c:v>
                </c:pt>
                <c:pt idx="1291" c:formatCode="0.00">
                  <c:v>1988.62499999989</c:v>
                </c:pt>
                <c:pt idx="1292" c:formatCode="0.00">
                  <c:v>1988.70833333323</c:v>
                </c:pt>
                <c:pt idx="1293" c:formatCode="0.00">
                  <c:v>1988.79166666656</c:v>
                </c:pt>
                <c:pt idx="1294" c:formatCode="0.00">
                  <c:v>1988.87499999989</c:v>
                </c:pt>
                <c:pt idx="1295" c:formatCode="0.00">
                  <c:v>1988.95833333323</c:v>
                </c:pt>
                <c:pt idx="1296" c:formatCode="0.00">
                  <c:v>1989.04166666656</c:v>
                </c:pt>
                <c:pt idx="1297" c:formatCode="0.00">
                  <c:v>1989.12499999989</c:v>
                </c:pt>
                <c:pt idx="1298" c:formatCode="0.00">
                  <c:v>1989.20833333323</c:v>
                </c:pt>
                <c:pt idx="1299" c:formatCode="0.00">
                  <c:v>1989.29166666656</c:v>
                </c:pt>
                <c:pt idx="1300" c:formatCode="0.00">
                  <c:v>1989.37499999989</c:v>
                </c:pt>
                <c:pt idx="1301" c:formatCode="0.00">
                  <c:v>1989.45833333323</c:v>
                </c:pt>
                <c:pt idx="1302" c:formatCode="0.00">
                  <c:v>1989.54166666656</c:v>
                </c:pt>
                <c:pt idx="1303" c:formatCode="0.00">
                  <c:v>1989.62499999989</c:v>
                </c:pt>
                <c:pt idx="1304" c:formatCode="0.00">
                  <c:v>1989.70833333323</c:v>
                </c:pt>
                <c:pt idx="1305" c:formatCode="0.00">
                  <c:v>1989.79166666656</c:v>
                </c:pt>
                <c:pt idx="1306" c:formatCode="0.00">
                  <c:v>1989.87499999989</c:v>
                </c:pt>
                <c:pt idx="1307" c:formatCode="0.00">
                  <c:v>1989.95833333323</c:v>
                </c:pt>
                <c:pt idx="1308" c:formatCode="0.00">
                  <c:v>1990.04166666656</c:v>
                </c:pt>
                <c:pt idx="1309" c:formatCode="0.00">
                  <c:v>1990.12499999989</c:v>
                </c:pt>
                <c:pt idx="1310" c:formatCode="0.00">
                  <c:v>1990.20833333323</c:v>
                </c:pt>
                <c:pt idx="1311" c:formatCode="0.00">
                  <c:v>1990.29166666656</c:v>
                </c:pt>
                <c:pt idx="1312" c:formatCode="0.00">
                  <c:v>1990.37499999989</c:v>
                </c:pt>
                <c:pt idx="1313" c:formatCode="0.00">
                  <c:v>1990.45833333322</c:v>
                </c:pt>
                <c:pt idx="1314" c:formatCode="0.00">
                  <c:v>1990.54166666656</c:v>
                </c:pt>
                <c:pt idx="1315" c:formatCode="0.00">
                  <c:v>1990.62499999989</c:v>
                </c:pt>
                <c:pt idx="1316" c:formatCode="0.00">
                  <c:v>1990.70833333322</c:v>
                </c:pt>
                <c:pt idx="1317" c:formatCode="0.00">
                  <c:v>1990.79166666656</c:v>
                </c:pt>
                <c:pt idx="1318" c:formatCode="0.00">
                  <c:v>1990.87499999989</c:v>
                </c:pt>
                <c:pt idx="1319" c:formatCode="0.00">
                  <c:v>1990.95833333322</c:v>
                </c:pt>
                <c:pt idx="1320" c:formatCode="0.00">
                  <c:v>1991.04166666656</c:v>
                </c:pt>
                <c:pt idx="1321" c:formatCode="0.00">
                  <c:v>1991.12499999989</c:v>
                </c:pt>
                <c:pt idx="1322" c:formatCode="0.00">
                  <c:v>1991.20833333322</c:v>
                </c:pt>
                <c:pt idx="1323" c:formatCode="0.00">
                  <c:v>1991.29166666656</c:v>
                </c:pt>
                <c:pt idx="1324" c:formatCode="0.00">
                  <c:v>1991.37499999989</c:v>
                </c:pt>
                <c:pt idx="1325" c:formatCode="0.00">
                  <c:v>1991.45833333322</c:v>
                </c:pt>
                <c:pt idx="1326" c:formatCode="0.00">
                  <c:v>1991.54166666656</c:v>
                </c:pt>
                <c:pt idx="1327" c:formatCode="0.00">
                  <c:v>1991.62499999989</c:v>
                </c:pt>
                <c:pt idx="1328" c:formatCode="0.00">
                  <c:v>1991.70833333322</c:v>
                </c:pt>
                <c:pt idx="1329" c:formatCode="0.00">
                  <c:v>1991.79166666656</c:v>
                </c:pt>
                <c:pt idx="1330" c:formatCode="0.00">
                  <c:v>1991.87499999989</c:v>
                </c:pt>
                <c:pt idx="1331" c:formatCode="0.00">
                  <c:v>1991.95833333322</c:v>
                </c:pt>
                <c:pt idx="1332" c:formatCode="0.00">
                  <c:v>1992.04166666656</c:v>
                </c:pt>
                <c:pt idx="1333" c:formatCode="0.00">
                  <c:v>1992.12499999989</c:v>
                </c:pt>
                <c:pt idx="1334" c:formatCode="0.00">
                  <c:v>1992.20833333322</c:v>
                </c:pt>
                <c:pt idx="1335" c:formatCode="0.00">
                  <c:v>1992.29166666656</c:v>
                </c:pt>
                <c:pt idx="1336" c:formatCode="0.00">
                  <c:v>1992.37499999989</c:v>
                </c:pt>
                <c:pt idx="1337" c:formatCode="0.00">
                  <c:v>1992.45833333322</c:v>
                </c:pt>
                <c:pt idx="1338" c:formatCode="0.00">
                  <c:v>1992.54166666656</c:v>
                </c:pt>
                <c:pt idx="1339" c:formatCode="0.00">
                  <c:v>1992.62499999989</c:v>
                </c:pt>
                <c:pt idx="1340" c:formatCode="0.00">
                  <c:v>1992.70833333322</c:v>
                </c:pt>
                <c:pt idx="1341" c:formatCode="0.00">
                  <c:v>1992.79166666656</c:v>
                </c:pt>
                <c:pt idx="1342" c:formatCode="0.00">
                  <c:v>1992.87499999989</c:v>
                </c:pt>
                <c:pt idx="1343" c:formatCode="0.00">
                  <c:v>1992.95833333322</c:v>
                </c:pt>
                <c:pt idx="1344" c:formatCode="0.00">
                  <c:v>1993.04166666656</c:v>
                </c:pt>
                <c:pt idx="1345" c:formatCode="0.00">
                  <c:v>1993.12499999989</c:v>
                </c:pt>
                <c:pt idx="1346" c:formatCode="0.00">
                  <c:v>1993.20833333322</c:v>
                </c:pt>
                <c:pt idx="1347" c:formatCode="0.00">
                  <c:v>1993.29166666656</c:v>
                </c:pt>
                <c:pt idx="1348" c:formatCode="0.00">
                  <c:v>1993.37499999989</c:v>
                </c:pt>
                <c:pt idx="1349" c:formatCode="0.00">
                  <c:v>1993.45833333322</c:v>
                </c:pt>
                <c:pt idx="1350" c:formatCode="0.00">
                  <c:v>1993.54166666656</c:v>
                </c:pt>
                <c:pt idx="1351" c:formatCode="0.00">
                  <c:v>1993.62499999989</c:v>
                </c:pt>
                <c:pt idx="1352" c:formatCode="0.00">
                  <c:v>1993.70833333322</c:v>
                </c:pt>
                <c:pt idx="1353" c:formatCode="0.00">
                  <c:v>1993.79166666656</c:v>
                </c:pt>
                <c:pt idx="1354" c:formatCode="0.00">
                  <c:v>1993.87499999989</c:v>
                </c:pt>
                <c:pt idx="1355" c:formatCode="0.00">
                  <c:v>1993.95833333322</c:v>
                </c:pt>
                <c:pt idx="1356" c:formatCode="0.00">
                  <c:v>1994.04166666655</c:v>
                </c:pt>
                <c:pt idx="1357" c:formatCode="0.00">
                  <c:v>1994.12499999989</c:v>
                </c:pt>
                <c:pt idx="1358" c:formatCode="0.00">
                  <c:v>1994.20833333322</c:v>
                </c:pt>
                <c:pt idx="1359" c:formatCode="0.00">
                  <c:v>1994.29166666655</c:v>
                </c:pt>
                <c:pt idx="1360" c:formatCode="0.00">
                  <c:v>1994.37499999989</c:v>
                </c:pt>
                <c:pt idx="1361" c:formatCode="0.00">
                  <c:v>1994.45833333322</c:v>
                </c:pt>
                <c:pt idx="1362" c:formatCode="0.00">
                  <c:v>1994.54166666655</c:v>
                </c:pt>
                <c:pt idx="1363" c:formatCode="0.00">
                  <c:v>1994.62499999989</c:v>
                </c:pt>
                <c:pt idx="1364" c:formatCode="0.00">
                  <c:v>1994.70833333322</c:v>
                </c:pt>
                <c:pt idx="1365" c:formatCode="0.00">
                  <c:v>1994.79166666655</c:v>
                </c:pt>
                <c:pt idx="1366" c:formatCode="0.00">
                  <c:v>1994.87499999989</c:v>
                </c:pt>
                <c:pt idx="1367" c:formatCode="0.00">
                  <c:v>1994.95833333322</c:v>
                </c:pt>
                <c:pt idx="1368" c:formatCode="0.00">
                  <c:v>1995.04166666655</c:v>
                </c:pt>
                <c:pt idx="1369" c:formatCode="0.00">
                  <c:v>1995.12499999989</c:v>
                </c:pt>
                <c:pt idx="1370" c:formatCode="0.00">
                  <c:v>1995.20833333322</c:v>
                </c:pt>
                <c:pt idx="1371" c:formatCode="0.00">
                  <c:v>1995.29166666655</c:v>
                </c:pt>
                <c:pt idx="1372" c:formatCode="0.00">
                  <c:v>1995.37499999989</c:v>
                </c:pt>
                <c:pt idx="1373" c:formatCode="0.00">
                  <c:v>1995.45833333322</c:v>
                </c:pt>
                <c:pt idx="1374" c:formatCode="0.00">
                  <c:v>1995.54166666655</c:v>
                </c:pt>
                <c:pt idx="1375" c:formatCode="0.00">
                  <c:v>1995.62499999989</c:v>
                </c:pt>
                <c:pt idx="1376" c:formatCode="0.00">
                  <c:v>1995.70833333322</c:v>
                </c:pt>
                <c:pt idx="1377" c:formatCode="0.00">
                  <c:v>1995.79166666655</c:v>
                </c:pt>
                <c:pt idx="1378" c:formatCode="0.00">
                  <c:v>1995.87499999989</c:v>
                </c:pt>
                <c:pt idx="1379" c:formatCode="0.00">
                  <c:v>1995.95833333322</c:v>
                </c:pt>
                <c:pt idx="1380" c:formatCode="0.00">
                  <c:v>1996.04166666655</c:v>
                </c:pt>
                <c:pt idx="1381" c:formatCode="0.00">
                  <c:v>1996.12499999989</c:v>
                </c:pt>
                <c:pt idx="1382" c:formatCode="0.00">
                  <c:v>1996.20833333322</c:v>
                </c:pt>
                <c:pt idx="1383" c:formatCode="0.00">
                  <c:v>1996.29166666655</c:v>
                </c:pt>
                <c:pt idx="1384" c:formatCode="0.00">
                  <c:v>1996.37499999989</c:v>
                </c:pt>
                <c:pt idx="1385" c:formatCode="0.00">
                  <c:v>1996.45833333322</c:v>
                </c:pt>
                <c:pt idx="1386" c:formatCode="0.00">
                  <c:v>1996.54166666655</c:v>
                </c:pt>
                <c:pt idx="1387" c:formatCode="0.00">
                  <c:v>1996.62499999989</c:v>
                </c:pt>
                <c:pt idx="1388" c:formatCode="0.00">
                  <c:v>1996.70833333322</c:v>
                </c:pt>
                <c:pt idx="1389" c:formatCode="0.00">
                  <c:v>1996.79166666655</c:v>
                </c:pt>
                <c:pt idx="1390" c:formatCode="0.00">
                  <c:v>1996.87499999989</c:v>
                </c:pt>
                <c:pt idx="1391" c:formatCode="0.00">
                  <c:v>1996.95833333322</c:v>
                </c:pt>
                <c:pt idx="1392" c:formatCode="0.00">
                  <c:v>1997.04166666655</c:v>
                </c:pt>
                <c:pt idx="1393" c:formatCode="0.00">
                  <c:v>1997.12499999989</c:v>
                </c:pt>
                <c:pt idx="1394" c:formatCode="0.00">
                  <c:v>1997.20833333322</c:v>
                </c:pt>
                <c:pt idx="1395" c:formatCode="0.00">
                  <c:v>1997.29166666655</c:v>
                </c:pt>
                <c:pt idx="1396" c:formatCode="0.00">
                  <c:v>1997.37499999989</c:v>
                </c:pt>
                <c:pt idx="1397" c:formatCode="0.00">
                  <c:v>1997.45833333322</c:v>
                </c:pt>
                <c:pt idx="1398" c:formatCode="0.00">
                  <c:v>1997.54166666655</c:v>
                </c:pt>
                <c:pt idx="1399" c:formatCode="0.00">
                  <c:v>1997.62499999988</c:v>
                </c:pt>
                <c:pt idx="1400" c:formatCode="0.00">
                  <c:v>1997.70833333322</c:v>
                </c:pt>
                <c:pt idx="1401" c:formatCode="0.00">
                  <c:v>1997.79166666655</c:v>
                </c:pt>
                <c:pt idx="1402" c:formatCode="0.00">
                  <c:v>1997.87499999988</c:v>
                </c:pt>
                <c:pt idx="1403" c:formatCode="0.00">
                  <c:v>1997.95833333322</c:v>
                </c:pt>
                <c:pt idx="1404" c:formatCode="0.00">
                  <c:v>1998.04166666655</c:v>
                </c:pt>
                <c:pt idx="1405" c:formatCode="0.00">
                  <c:v>1998.12499999988</c:v>
                </c:pt>
                <c:pt idx="1406" c:formatCode="0.00">
                  <c:v>1998.20833333322</c:v>
                </c:pt>
                <c:pt idx="1407" c:formatCode="0.00">
                  <c:v>1998.29166666655</c:v>
                </c:pt>
                <c:pt idx="1408" c:formatCode="0.00">
                  <c:v>1998.37499999988</c:v>
                </c:pt>
                <c:pt idx="1409" c:formatCode="0.00">
                  <c:v>1998.45833333322</c:v>
                </c:pt>
                <c:pt idx="1410" c:formatCode="0.00">
                  <c:v>1998.54166666655</c:v>
                </c:pt>
                <c:pt idx="1411" c:formatCode="0.00">
                  <c:v>1998.62499999988</c:v>
                </c:pt>
                <c:pt idx="1412" c:formatCode="0.00">
                  <c:v>1998.70833333322</c:v>
                </c:pt>
                <c:pt idx="1413" c:formatCode="0.00">
                  <c:v>1998.79166666655</c:v>
                </c:pt>
                <c:pt idx="1414" c:formatCode="0.00">
                  <c:v>1998.87499999988</c:v>
                </c:pt>
                <c:pt idx="1415" c:formatCode="0.00">
                  <c:v>1998.95833333322</c:v>
                </c:pt>
                <c:pt idx="1416" c:formatCode="0.00">
                  <c:v>1999.04166666655</c:v>
                </c:pt>
                <c:pt idx="1417" c:formatCode="0.00">
                  <c:v>1999.12499999988</c:v>
                </c:pt>
                <c:pt idx="1418" c:formatCode="0.00">
                  <c:v>1999.20833333322</c:v>
                </c:pt>
                <c:pt idx="1419" c:formatCode="0.00">
                  <c:v>1999.29166666655</c:v>
                </c:pt>
                <c:pt idx="1420" c:formatCode="0.00">
                  <c:v>1999.37499999988</c:v>
                </c:pt>
                <c:pt idx="1421" c:formatCode="0.00">
                  <c:v>1999.45833333322</c:v>
                </c:pt>
                <c:pt idx="1422" c:formatCode="0.00">
                  <c:v>1999.54166666655</c:v>
                </c:pt>
                <c:pt idx="1423" c:formatCode="0.00">
                  <c:v>1999.62499999988</c:v>
                </c:pt>
                <c:pt idx="1424" c:formatCode="0.00">
                  <c:v>1999.70833333322</c:v>
                </c:pt>
                <c:pt idx="1425" c:formatCode="0.00">
                  <c:v>1999.79166666655</c:v>
                </c:pt>
                <c:pt idx="1426" c:formatCode="0.00">
                  <c:v>1999.87499999988</c:v>
                </c:pt>
                <c:pt idx="1427" c:formatCode="0.00">
                  <c:v>1999.95833333322</c:v>
                </c:pt>
                <c:pt idx="1428" c:formatCode="0.00">
                  <c:v>2000.04166666655</c:v>
                </c:pt>
                <c:pt idx="1429" c:formatCode="0.00">
                  <c:v>2000.12499999988</c:v>
                </c:pt>
                <c:pt idx="1430" c:formatCode="0.00">
                  <c:v>2000.20833333322</c:v>
                </c:pt>
                <c:pt idx="1431" c:formatCode="0.00">
                  <c:v>2000.29166666655</c:v>
                </c:pt>
                <c:pt idx="1432" c:formatCode="0.00">
                  <c:v>2000.37499999988</c:v>
                </c:pt>
                <c:pt idx="1433" c:formatCode="0.00">
                  <c:v>2000.45833333322</c:v>
                </c:pt>
                <c:pt idx="1434" c:formatCode="0.00">
                  <c:v>2000.54166666655</c:v>
                </c:pt>
                <c:pt idx="1435" c:formatCode="0.00">
                  <c:v>2000.62499999988</c:v>
                </c:pt>
                <c:pt idx="1436" c:formatCode="0.00">
                  <c:v>2000.70833333322</c:v>
                </c:pt>
                <c:pt idx="1437" c:formatCode="0.00">
                  <c:v>2000.79166666655</c:v>
                </c:pt>
                <c:pt idx="1438" c:formatCode="0.00">
                  <c:v>2000.87499999988</c:v>
                </c:pt>
                <c:pt idx="1439" c:formatCode="0.00">
                  <c:v>2000.95833333322</c:v>
                </c:pt>
                <c:pt idx="1440" c:formatCode="0.00">
                  <c:v>2001.04166666655</c:v>
                </c:pt>
                <c:pt idx="1441" c:formatCode="0.00">
                  <c:v>2001.12499999988</c:v>
                </c:pt>
                <c:pt idx="1442" c:formatCode="0.00">
                  <c:v>2001.20833333322</c:v>
                </c:pt>
                <c:pt idx="1443" c:formatCode="0.00">
                  <c:v>2001.29166666655</c:v>
                </c:pt>
                <c:pt idx="1444" c:formatCode="0.00">
                  <c:v>2001.37499999988</c:v>
                </c:pt>
                <c:pt idx="1445" c:formatCode="0.00">
                  <c:v>2001.45833333321</c:v>
                </c:pt>
                <c:pt idx="1446" c:formatCode="0.00">
                  <c:v>2001.54166666655</c:v>
                </c:pt>
                <c:pt idx="1447" c:formatCode="0.00">
                  <c:v>2001.62499999988</c:v>
                </c:pt>
                <c:pt idx="1448" c:formatCode="0.00">
                  <c:v>2001.70833333321</c:v>
                </c:pt>
                <c:pt idx="1449" c:formatCode="0.00">
                  <c:v>2001.79166666655</c:v>
                </c:pt>
                <c:pt idx="1450" c:formatCode="0.00">
                  <c:v>2001.87499999988</c:v>
                </c:pt>
                <c:pt idx="1451" c:formatCode="0.00">
                  <c:v>2001.95833333321</c:v>
                </c:pt>
                <c:pt idx="1452" c:formatCode="0.00">
                  <c:v>2002.04166666655</c:v>
                </c:pt>
                <c:pt idx="1453" c:formatCode="0.00">
                  <c:v>2002.12499999988</c:v>
                </c:pt>
                <c:pt idx="1454" c:formatCode="0.00">
                  <c:v>2002.20833333321</c:v>
                </c:pt>
                <c:pt idx="1455" c:formatCode="0.00">
                  <c:v>2002.29166666655</c:v>
                </c:pt>
                <c:pt idx="1456" c:formatCode="0.00">
                  <c:v>2002.37499999988</c:v>
                </c:pt>
                <c:pt idx="1457" c:formatCode="0.00">
                  <c:v>2002.45833333321</c:v>
                </c:pt>
                <c:pt idx="1458" c:formatCode="0.00">
                  <c:v>2002.54166666655</c:v>
                </c:pt>
                <c:pt idx="1459" c:formatCode="0.00">
                  <c:v>2002.62499999988</c:v>
                </c:pt>
                <c:pt idx="1460" c:formatCode="0.00">
                  <c:v>2002.70833333321</c:v>
                </c:pt>
                <c:pt idx="1461" c:formatCode="0.00">
                  <c:v>2002.79166666655</c:v>
                </c:pt>
                <c:pt idx="1462" c:formatCode="0.00">
                  <c:v>2002.87499999988</c:v>
                </c:pt>
                <c:pt idx="1463" c:formatCode="0.00">
                  <c:v>2002.95833333321</c:v>
                </c:pt>
                <c:pt idx="1464" c:formatCode="0.00">
                  <c:v>2003.04166666655</c:v>
                </c:pt>
                <c:pt idx="1465" c:formatCode="0.00">
                  <c:v>2003.12499999988</c:v>
                </c:pt>
                <c:pt idx="1466" c:formatCode="0.00">
                  <c:v>2003.20833333321</c:v>
                </c:pt>
                <c:pt idx="1467" c:formatCode="0.00">
                  <c:v>2003.29166666655</c:v>
                </c:pt>
                <c:pt idx="1468" c:formatCode="0.00">
                  <c:v>2003.37499999988</c:v>
                </c:pt>
                <c:pt idx="1469" c:formatCode="0.00">
                  <c:v>2003.45833333321</c:v>
                </c:pt>
                <c:pt idx="1470" c:formatCode="0.00">
                  <c:v>2003.54166666655</c:v>
                </c:pt>
                <c:pt idx="1471" c:formatCode="0.00">
                  <c:v>2003.62499999988</c:v>
                </c:pt>
                <c:pt idx="1472" c:formatCode="0.00">
                  <c:v>2003.70833333321</c:v>
                </c:pt>
                <c:pt idx="1473" c:formatCode="0.00">
                  <c:v>2003.79166666655</c:v>
                </c:pt>
                <c:pt idx="1474" c:formatCode="0.00">
                  <c:v>2003.87499999988</c:v>
                </c:pt>
                <c:pt idx="1475" c:formatCode="0.00">
                  <c:v>2003.95833333321</c:v>
                </c:pt>
                <c:pt idx="1476" c:formatCode="0.00">
                  <c:v>2004.04166666655</c:v>
                </c:pt>
                <c:pt idx="1477" c:formatCode="0.00">
                  <c:v>2004.12499999988</c:v>
                </c:pt>
                <c:pt idx="1478" c:formatCode="0.00">
                  <c:v>2004.20833333321</c:v>
                </c:pt>
                <c:pt idx="1479" c:formatCode="0.00">
                  <c:v>2004.29166666655</c:v>
                </c:pt>
                <c:pt idx="1480" c:formatCode="0.00">
                  <c:v>2004.37499999988</c:v>
                </c:pt>
                <c:pt idx="1481" c:formatCode="0.00">
                  <c:v>2004.45833333321</c:v>
                </c:pt>
                <c:pt idx="1482" c:formatCode="0.00">
                  <c:v>2004.54166666655</c:v>
                </c:pt>
                <c:pt idx="1483" c:formatCode="0.00">
                  <c:v>2004.62499999988</c:v>
                </c:pt>
                <c:pt idx="1484" c:formatCode="0.00">
                  <c:v>2004.70833333321</c:v>
                </c:pt>
                <c:pt idx="1485" c:formatCode="0.00">
                  <c:v>2004.79166666655</c:v>
                </c:pt>
                <c:pt idx="1486" c:formatCode="0.00">
                  <c:v>2004.87499999988</c:v>
                </c:pt>
                <c:pt idx="1487" c:formatCode="0.00">
                  <c:v>2004.95833333321</c:v>
                </c:pt>
                <c:pt idx="1488" c:formatCode="0.00">
                  <c:v>2005.04166666654</c:v>
                </c:pt>
                <c:pt idx="1489" c:formatCode="0.00">
                  <c:v>2005.12499999988</c:v>
                </c:pt>
                <c:pt idx="1490" c:formatCode="0.00">
                  <c:v>2005.20833333321</c:v>
                </c:pt>
                <c:pt idx="1491" c:formatCode="0.00">
                  <c:v>2005.29166666654</c:v>
                </c:pt>
                <c:pt idx="1492" c:formatCode="0.00">
                  <c:v>2005.37499999988</c:v>
                </c:pt>
                <c:pt idx="1493" c:formatCode="0.00">
                  <c:v>2005.45833333321</c:v>
                </c:pt>
                <c:pt idx="1494" c:formatCode="0.00">
                  <c:v>2005.54166666654</c:v>
                </c:pt>
                <c:pt idx="1495" c:formatCode="0.00">
                  <c:v>2005.62499999988</c:v>
                </c:pt>
                <c:pt idx="1496" c:formatCode="0.00">
                  <c:v>2005.70833333321</c:v>
                </c:pt>
                <c:pt idx="1497" c:formatCode="0.00">
                  <c:v>2005.79166666654</c:v>
                </c:pt>
                <c:pt idx="1498" c:formatCode="0.00">
                  <c:v>2005.87499999988</c:v>
                </c:pt>
                <c:pt idx="1499" c:formatCode="0.00">
                  <c:v>2005.95833333321</c:v>
                </c:pt>
                <c:pt idx="1500" c:formatCode="0.00">
                  <c:v>2006.04166666654</c:v>
                </c:pt>
                <c:pt idx="1501" c:formatCode="0.00">
                  <c:v>2006.12499999988</c:v>
                </c:pt>
                <c:pt idx="1502" c:formatCode="0.00">
                  <c:v>2006.20833333321</c:v>
                </c:pt>
                <c:pt idx="1503" c:formatCode="0.00">
                  <c:v>2006.29166666654</c:v>
                </c:pt>
                <c:pt idx="1504" c:formatCode="0.00">
                  <c:v>2006.37499999988</c:v>
                </c:pt>
                <c:pt idx="1505" c:formatCode="0.00">
                  <c:v>2006.45833333321</c:v>
                </c:pt>
                <c:pt idx="1506" c:formatCode="0.00">
                  <c:v>2006.54166666654</c:v>
                </c:pt>
                <c:pt idx="1507" c:formatCode="0.00">
                  <c:v>2006.62499999988</c:v>
                </c:pt>
                <c:pt idx="1508" c:formatCode="0.00">
                  <c:v>2006.70833333321</c:v>
                </c:pt>
                <c:pt idx="1509" c:formatCode="0.00">
                  <c:v>2006.79166666654</c:v>
                </c:pt>
                <c:pt idx="1510" c:formatCode="0.00">
                  <c:v>2006.87499999988</c:v>
                </c:pt>
                <c:pt idx="1511" c:formatCode="0.00">
                  <c:v>2006.95833333321</c:v>
                </c:pt>
                <c:pt idx="1512" c:formatCode="0.00">
                  <c:v>2007.04166666654</c:v>
                </c:pt>
                <c:pt idx="1513" c:formatCode="0.00">
                  <c:v>2007.12499999988</c:v>
                </c:pt>
                <c:pt idx="1514" c:formatCode="0.00">
                  <c:v>2007.20833333321</c:v>
                </c:pt>
                <c:pt idx="1515" c:formatCode="0.00">
                  <c:v>2007.29166666654</c:v>
                </c:pt>
                <c:pt idx="1516" c:formatCode="0.00">
                  <c:v>2007.37499999988</c:v>
                </c:pt>
                <c:pt idx="1517" c:formatCode="0.00">
                  <c:v>2007.45833333321</c:v>
                </c:pt>
                <c:pt idx="1518" c:formatCode="0.00">
                  <c:v>2007.54166666654</c:v>
                </c:pt>
                <c:pt idx="1519" c:formatCode="0.00">
                  <c:v>2007.62499999988</c:v>
                </c:pt>
                <c:pt idx="1520" c:formatCode="0.00">
                  <c:v>2007.70833333321</c:v>
                </c:pt>
                <c:pt idx="1521" c:formatCode="0.00">
                  <c:v>2007.79166666654</c:v>
                </c:pt>
                <c:pt idx="1522" c:formatCode="0.00">
                  <c:v>2007.87499999988</c:v>
                </c:pt>
                <c:pt idx="1523" c:formatCode="0.00">
                  <c:v>2007.95833333321</c:v>
                </c:pt>
                <c:pt idx="1524" c:formatCode="0.00">
                  <c:v>2008.04166666654</c:v>
                </c:pt>
                <c:pt idx="1525" c:formatCode="0.00">
                  <c:v>2008.12499999988</c:v>
                </c:pt>
                <c:pt idx="1526" c:formatCode="0.00">
                  <c:v>2008.20833333321</c:v>
                </c:pt>
                <c:pt idx="1527" c:formatCode="0.00">
                  <c:v>2008.29166666654</c:v>
                </c:pt>
                <c:pt idx="1528" c:formatCode="0.00">
                  <c:v>2008.37499999988</c:v>
                </c:pt>
                <c:pt idx="1529" c:formatCode="0.00">
                  <c:v>2008.45833333321</c:v>
                </c:pt>
                <c:pt idx="1530" c:formatCode="0.00">
                  <c:v>2008.54166666654</c:v>
                </c:pt>
                <c:pt idx="1531" c:formatCode="0.00">
                  <c:v>2008.62499999987</c:v>
                </c:pt>
                <c:pt idx="1532" c:formatCode="0.00">
                  <c:v>2008.70833333321</c:v>
                </c:pt>
                <c:pt idx="1533" c:formatCode="0.00">
                  <c:v>2008.79166666654</c:v>
                </c:pt>
                <c:pt idx="1534" c:formatCode="0.00">
                  <c:v>2008.87499999987</c:v>
                </c:pt>
                <c:pt idx="1535" c:formatCode="0.00">
                  <c:v>2008.95833333321</c:v>
                </c:pt>
                <c:pt idx="1536" c:formatCode="0.00">
                  <c:v>2009.04166666654</c:v>
                </c:pt>
                <c:pt idx="1537" c:formatCode="0.00">
                  <c:v>2009.12499999987</c:v>
                </c:pt>
                <c:pt idx="1538" c:formatCode="0.00">
                  <c:v>2009.20833333321</c:v>
                </c:pt>
                <c:pt idx="1539" c:formatCode="0.00">
                  <c:v>2009.29166666654</c:v>
                </c:pt>
                <c:pt idx="1540" c:formatCode="0.00">
                  <c:v>2009.37499999987</c:v>
                </c:pt>
                <c:pt idx="1541" c:formatCode="0.00">
                  <c:v>2009.45833333321</c:v>
                </c:pt>
                <c:pt idx="1542" c:formatCode="0.00">
                  <c:v>2009.54166666654</c:v>
                </c:pt>
                <c:pt idx="1543" c:formatCode="0.00">
                  <c:v>2009.62499999987</c:v>
                </c:pt>
                <c:pt idx="1544" c:formatCode="0.00">
                  <c:v>2009.70833333321</c:v>
                </c:pt>
                <c:pt idx="1545" c:formatCode="0.00">
                  <c:v>2009.79166666654</c:v>
                </c:pt>
                <c:pt idx="1546" c:formatCode="0.00">
                  <c:v>2009.87499999987</c:v>
                </c:pt>
                <c:pt idx="1547" c:formatCode="0.00">
                  <c:v>2009.95833333321</c:v>
                </c:pt>
                <c:pt idx="1548" c:formatCode="0.00">
                  <c:v>2010.04166666654</c:v>
                </c:pt>
                <c:pt idx="1549" c:formatCode="0.00">
                  <c:v>2010.12499999987</c:v>
                </c:pt>
                <c:pt idx="1550" c:formatCode="0.00">
                  <c:v>2010.20833333321</c:v>
                </c:pt>
                <c:pt idx="1551" c:formatCode="0.00">
                  <c:v>2010.29166666654</c:v>
                </c:pt>
                <c:pt idx="1552" c:formatCode="0.00">
                  <c:v>2010.37499999987</c:v>
                </c:pt>
                <c:pt idx="1553" c:formatCode="0.00">
                  <c:v>2010.45833333321</c:v>
                </c:pt>
                <c:pt idx="1554" c:formatCode="0.00">
                  <c:v>2010.54166666654</c:v>
                </c:pt>
                <c:pt idx="1555" c:formatCode="0.00">
                  <c:v>2010.62499999987</c:v>
                </c:pt>
                <c:pt idx="1556" c:formatCode="0.00">
                  <c:v>2010.70833333321</c:v>
                </c:pt>
                <c:pt idx="1557" c:formatCode="0.00">
                  <c:v>2010.79166666654</c:v>
                </c:pt>
                <c:pt idx="1558" c:formatCode="0.00">
                  <c:v>2010.87499999987</c:v>
                </c:pt>
                <c:pt idx="1559" c:formatCode="0.00">
                  <c:v>2010.95833333321</c:v>
                </c:pt>
                <c:pt idx="1560" c:formatCode="0.00">
                  <c:v>2011.04166666654</c:v>
                </c:pt>
                <c:pt idx="1561" c:formatCode="0.00">
                  <c:v>2011.12499999987</c:v>
                </c:pt>
                <c:pt idx="1562" c:formatCode="0.00">
                  <c:v>2011.20833333321</c:v>
                </c:pt>
                <c:pt idx="1563" c:formatCode="0.00">
                  <c:v>2011.29166666654</c:v>
                </c:pt>
                <c:pt idx="1564" c:formatCode="0.00">
                  <c:v>2011.37499999987</c:v>
                </c:pt>
                <c:pt idx="1565" c:formatCode="0.00">
                  <c:v>2011.45833333321</c:v>
                </c:pt>
                <c:pt idx="1566" c:formatCode="0.00">
                  <c:v>2011.54166666654</c:v>
                </c:pt>
                <c:pt idx="1567" c:formatCode="0.00">
                  <c:v>2011.62499999987</c:v>
                </c:pt>
                <c:pt idx="1568" c:formatCode="0.00">
                  <c:v>2011.70833333321</c:v>
                </c:pt>
                <c:pt idx="1569" c:formatCode="0.00">
                  <c:v>2011.79166666654</c:v>
                </c:pt>
                <c:pt idx="1570" c:formatCode="0.00">
                  <c:v>2011.87499999987</c:v>
                </c:pt>
                <c:pt idx="1571" c:formatCode="0.00">
                  <c:v>2011.95833333321</c:v>
                </c:pt>
                <c:pt idx="1572" c:formatCode="0.00">
                  <c:v>2012.04166666654</c:v>
                </c:pt>
                <c:pt idx="1573" c:formatCode="0.00">
                  <c:v>2012.12499999987</c:v>
                </c:pt>
                <c:pt idx="1574" c:formatCode="0.00">
                  <c:v>2012.20833333321</c:v>
                </c:pt>
                <c:pt idx="1575" c:formatCode="0.00">
                  <c:v>2012.29166666654</c:v>
                </c:pt>
                <c:pt idx="1576" c:formatCode="0.00">
                  <c:v>2012.37499999987</c:v>
                </c:pt>
                <c:pt idx="1577" c:formatCode="0.00">
                  <c:v>2012.4583333332</c:v>
                </c:pt>
                <c:pt idx="1578" c:formatCode="0.00">
                  <c:v>2012.54166666654</c:v>
                </c:pt>
                <c:pt idx="1579" c:formatCode="0.00">
                  <c:v>2012.62499999987</c:v>
                </c:pt>
                <c:pt idx="1580" c:formatCode="0.00">
                  <c:v>2012.7083333332</c:v>
                </c:pt>
                <c:pt idx="1581" c:formatCode="0.00">
                  <c:v>2012.79166666654</c:v>
                </c:pt>
                <c:pt idx="1582" c:formatCode="0.00">
                  <c:v>2012.87499999987</c:v>
                </c:pt>
                <c:pt idx="1583" c:formatCode="0.00">
                  <c:v>2012.9583333332</c:v>
                </c:pt>
                <c:pt idx="1584" c:formatCode="0.00">
                  <c:v>2013.04166666654</c:v>
                </c:pt>
                <c:pt idx="1585" c:formatCode="0.00">
                  <c:v>2013.12499999987</c:v>
                </c:pt>
                <c:pt idx="1586" c:formatCode="0.00">
                  <c:v>2013.2083333332</c:v>
                </c:pt>
                <c:pt idx="1587" c:formatCode="0.00">
                  <c:v>2013.29166666654</c:v>
                </c:pt>
                <c:pt idx="1588" c:formatCode="0.00">
                  <c:v>2013.37499999987</c:v>
                </c:pt>
                <c:pt idx="1589" c:formatCode="0.00">
                  <c:v>2013.4583333332</c:v>
                </c:pt>
                <c:pt idx="1590" c:formatCode="0.00">
                  <c:v>2013.54166666654</c:v>
                </c:pt>
                <c:pt idx="1591" c:formatCode="0.00">
                  <c:v>2013.62499999987</c:v>
                </c:pt>
                <c:pt idx="1592" c:formatCode="0.00">
                  <c:v>2013.7083333332</c:v>
                </c:pt>
                <c:pt idx="1593" c:formatCode="0.00">
                  <c:v>2013.79166666654</c:v>
                </c:pt>
                <c:pt idx="1594" c:formatCode="0.00">
                  <c:v>2013.87499999987</c:v>
                </c:pt>
                <c:pt idx="1595" c:formatCode="0.00">
                  <c:v>2013.9583333332</c:v>
                </c:pt>
                <c:pt idx="1596" c:formatCode="0.00">
                  <c:v>2014.04166666654</c:v>
                </c:pt>
                <c:pt idx="1597" c:formatCode="0.00">
                  <c:v>2014.12499999987</c:v>
                </c:pt>
                <c:pt idx="1598" c:formatCode="0.00">
                  <c:v>2014.2083333332</c:v>
                </c:pt>
                <c:pt idx="1599" c:formatCode="0.00">
                  <c:v>2014.29166666654</c:v>
                </c:pt>
                <c:pt idx="1600" c:formatCode="0.00">
                  <c:v>2014.37499999987</c:v>
                </c:pt>
                <c:pt idx="1601" c:formatCode="0.00">
                  <c:v>2014.4583333332</c:v>
                </c:pt>
                <c:pt idx="1602" c:formatCode="0.00">
                  <c:v>2014.54166666654</c:v>
                </c:pt>
                <c:pt idx="1603" c:formatCode="0.00">
                  <c:v>2014.62499999987</c:v>
                </c:pt>
                <c:pt idx="1604" c:formatCode="0.00">
                  <c:v>2014.7083333332</c:v>
                </c:pt>
                <c:pt idx="1605" c:formatCode="0.00">
                  <c:v>2014.79166666654</c:v>
                </c:pt>
                <c:pt idx="1606" c:formatCode="0.00">
                  <c:v>2014.87499999987</c:v>
                </c:pt>
                <c:pt idx="1607" c:formatCode="0.00">
                  <c:v>2014.9583333332</c:v>
                </c:pt>
                <c:pt idx="1608" c:formatCode="0.00">
                  <c:v>2015.04166666654</c:v>
                </c:pt>
                <c:pt idx="1609" c:formatCode="0.00">
                  <c:v>2015.12499999987</c:v>
                </c:pt>
                <c:pt idx="1610" c:formatCode="0.00">
                  <c:v>2015.2083333332</c:v>
                </c:pt>
                <c:pt idx="1611" c:formatCode="0.00">
                  <c:v>2015.29166666654</c:v>
                </c:pt>
                <c:pt idx="1612" c:formatCode="0.00">
                  <c:v>2015.37499999987</c:v>
                </c:pt>
                <c:pt idx="1613" c:formatCode="0.00">
                  <c:v>2015.4583333332</c:v>
                </c:pt>
                <c:pt idx="1614" c:formatCode="0.00">
                  <c:v>2015.54166666654</c:v>
                </c:pt>
                <c:pt idx="1615" c:formatCode="0.00">
                  <c:v>2015.62499999987</c:v>
                </c:pt>
                <c:pt idx="1616" c:formatCode="0.00">
                  <c:v>2015.7083333332</c:v>
                </c:pt>
                <c:pt idx="1617" c:formatCode="0.00">
                  <c:v>2015.79166666654</c:v>
                </c:pt>
                <c:pt idx="1618" c:formatCode="0.00">
                  <c:v>2015.87499999987</c:v>
                </c:pt>
                <c:pt idx="1619" c:formatCode="0.00">
                  <c:v>2015.9583333332</c:v>
                </c:pt>
                <c:pt idx="1620" c:formatCode="0.00">
                  <c:v>2016.04166666653</c:v>
                </c:pt>
                <c:pt idx="1621" c:formatCode="0.00">
                  <c:v>2016.12499999987</c:v>
                </c:pt>
                <c:pt idx="1622" c:formatCode="0.00">
                  <c:v>2016.2083333332</c:v>
                </c:pt>
                <c:pt idx="1623" c:formatCode="0.00">
                  <c:v>2016.29166666653</c:v>
                </c:pt>
                <c:pt idx="1624" c:formatCode="0.00">
                  <c:v>2016.37499999987</c:v>
                </c:pt>
                <c:pt idx="1625" c:formatCode="0.00">
                  <c:v>2016.4583333332</c:v>
                </c:pt>
                <c:pt idx="1626" c:formatCode="0.00">
                  <c:v>2016.54166666653</c:v>
                </c:pt>
                <c:pt idx="1627" c:formatCode="0.00">
                  <c:v>2016.62499999987</c:v>
                </c:pt>
                <c:pt idx="1628" c:formatCode="0.00">
                  <c:v>2016.7083333332</c:v>
                </c:pt>
                <c:pt idx="1629" c:formatCode="0.00">
                  <c:v>2016.79166666653</c:v>
                </c:pt>
                <c:pt idx="1630" c:formatCode="0.00">
                  <c:v>2016.87499999987</c:v>
                </c:pt>
                <c:pt idx="1631" c:formatCode="0.00">
                  <c:v>2016.9583333332</c:v>
                </c:pt>
                <c:pt idx="1632" c:formatCode="0.00">
                  <c:v>2017.04166666653</c:v>
                </c:pt>
                <c:pt idx="1633" c:formatCode="0.00">
                  <c:v>2017.12499999987</c:v>
                </c:pt>
                <c:pt idx="1634" c:formatCode="0.00">
                  <c:v>2017.2083333332</c:v>
                </c:pt>
                <c:pt idx="1635" c:formatCode="0.00">
                  <c:v>2017.29166666653</c:v>
                </c:pt>
                <c:pt idx="1636" c:formatCode="0.00">
                  <c:v>2017.37499999987</c:v>
                </c:pt>
                <c:pt idx="1637" c:formatCode="0.00">
                  <c:v>2017.4583333332</c:v>
                </c:pt>
                <c:pt idx="1638" c:formatCode="0.00">
                  <c:v>2017.54166666653</c:v>
                </c:pt>
                <c:pt idx="1639" c:formatCode="0.00">
                  <c:v>2017.62499999987</c:v>
                </c:pt>
                <c:pt idx="1640" c:formatCode="0.00">
                  <c:v>2017.7083333332</c:v>
                </c:pt>
                <c:pt idx="1641" c:formatCode="0.00">
                  <c:v>2017.79166666653</c:v>
                </c:pt>
                <c:pt idx="1642" c:formatCode="0.00">
                  <c:v>2017.87499999987</c:v>
                </c:pt>
                <c:pt idx="1643" c:formatCode="0.00">
                  <c:v>2017.9583333332</c:v>
                </c:pt>
                <c:pt idx="1644" c:formatCode="0.00">
                  <c:v>2018.04166666653</c:v>
                </c:pt>
                <c:pt idx="1645" c:formatCode="0.00">
                  <c:v>2018.12499999987</c:v>
                </c:pt>
                <c:pt idx="1646" c:formatCode="0.00">
                  <c:v>2018.2083333332</c:v>
                </c:pt>
                <c:pt idx="1647" c:formatCode="0.00">
                  <c:v>2018.29166666653</c:v>
                </c:pt>
                <c:pt idx="1648" c:formatCode="0.00">
                  <c:v>2018.37499999987</c:v>
                </c:pt>
                <c:pt idx="1649" c:formatCode="0.00">
                  <c:v>2018.4583333332</c:v>
                </c:pt>
                <c:pt idx="1650" c:formatCode="0.00">
                  <c:v>2018.54166666653</c:v>
                </c:pt>
                <c:pt idx="1651" c:formatCode="0.00">
                  <c:v>2018.62499999987</c:v>
                </c:pt>
                <c:pt idx="1652" c:formatCode="0.00">
                  <c:v>2018.7083333332</c:v>
                </c:pt>
                <c:pt idx="1653" c:formatCode="0.00">
                  <c:v>2018.79166666653</c:v>
                </c:pt>
                <c:pt idx="1654" c:formatCode="0.00">
                  <c:v>2018.87499999987</c:v>
                </c:pt>
                <c:pt idx="1655" c:formatCode="0.00">
                  <c:v>2018.9583333332</c:v>
                </c:pt>
                <c:pt idx="1656" c:formatCode="0.00">
                  <c:v>2019.04166666653</c:v>
                </c:pt>
                <c:pt idx="1657" c:formatCode="0.00">
                  <c:v>2019.12499999987</c:v>
                </c:pt>
                <c:pt idx="1658" c:formatCode="0.00">
                  <c:v>2019.2083333332</c:v>
                </c:pt>
                <c:pt idx="1659" c:formatCode="0.00">
                  <c:v>2019.29166666653</c:v>
                </c:pt>
                <c:pt idx="1660" c:formatCode="0.00">
                  <c:v>2019.37499999987</c:v>
                </c:pt>
                <c:pt idx="1661" c:formatCode="0.00">
                  <c:v>2019.4583333332</c:v>
                </c:pt>
                <c:pt idx="1662" c:formatCode="0.00">
                  <c:v>2019.54166666653</c:v>
                </c:pt>
                <c:pt idx="1663" c:formatCode="0.00">
                  <c:v>2019.62499999986</c:v>
                </c:pt>
                <c:pt idx="1664" c:formatCode="0.00">
                  <c:v>2019.7083333332</c:v>
                </c:pt>
                <c:pt idx="1665" c:formatCode="0.00">
                  <c:v>2019.79166666653</c:v>
                </c:pt>
                <c:pt idx="1666" c:formatCode="0.00">
                  <c:v>2019.87499999986</c:v>
                </c:pt>
                <c:pt idx="1667" c:formatCode="0.00">
                  <c:v>2019.9583333332</c:v>
                </c:pt>
                <c:pt idx="1668" c:formatCode="0.00">
                  <c:v>2020.04166666653</c:v>
                </c:pt>
                <c:pt idx="1669" c:formatCode="0.00">
                  <c:v>2020.12499999986</c:v>
                </c:pt>
                <c:pt idx="1670" c:formatCode="0.00">
                  <c:v>2020.2083333332</c:v>
                </c:pt>
                <c:pt idx="1671" c:formatCode="0.00">
                  <c:v>2020.29166666653</c:v>
                </c:pt>
                <c:pt idx="1672" c:formatCode="0.00">
                  <c:v>2020.37499999986</c:v>
                </c:pt>
                <c:pt idx="1673" c:formatCode="0.00">
                  <c:v>2020.4583333332</c:v>
                </c:pt>
                <c:pt idx="1674" c:formatCode="0.00">
                  <c:v>2020.54166666653</c:v>
                </c:pt>
                <c:pt idx="1675" c:formatCode="0.00">
                  <c:v>2020.62499999986</c:v>
                </c:pt>
                <c:pt idx="1676" c:formatCode="0.00">
                  <c:v>2020.7083333332</c:v>
                </c:pt>
                <c:pt idx="1677" c:formatCode="0.00">
                  <c:v>2020.79166666653</c:v>
                </c:pt>
                <c:pt idx="1678" c:formatCode="0.00">
                  <c:v>2020.87499999986</c:v>
                </c:pt>
                <c:pt idx="1679" c:formatCode="0.00">
                  <c:v>2020.9583333332</c:v>
                </c:pt>
                <c:pt idx="1680" c:formatCode="0.00">
                  <c:v>2021.04166666653</c:v>
                </c:pt>
                <c:pt idx="1681" c:formatCode="0.00">
                  <c:v>2021.12499999986</c:v>
                </c:pt>
                <c:pt idx="1682" c:formatCode="0.00">
                  <c:v>2021.2083333332</c:v>
                </c:pt>
                <c:pt idx="1683" c:formatCode="0.00">
                  <c:v>2021.29166666653</c:v>
                </c:pt>
                <c:pt idx="1684" c:formatCode="0.00">
                  <c:v>2021.37499999986</c:v>
                </c:pt>
                <c:pt idx="1685" c:formatCode="0.00">
                  <c:v>2021.4583333332</c:v>
                </c:pt>
                <c:pt idx="1686" c:formatCode="0.00">
                  <c:v>2021.54166666653</c:v>
                </c:pt>
                <c:pt idx="1687" c:formatCode="0.00">
                  <c:v>2021.62499999986</c:v>
                </c:pt>
                <c:pt idx="1688" c:formatCode="0.00">
                  <c:v>2021.7083333332</c:v>
                </c:pt>
                <c:pt idx="1689" c:formatCode="0.00">
                  <c:v>2021.79166666653</c:v>
                </c:pt>
                <c:pt idx="1690" c:formatCode="0.00">
                  <c:v>2021.87499999986</c:v>
                </c:pt>
                <c:pt idx="1691" c:formatCode="0.00">
                  <c:v>2021.9583333332</c:v>
                </c:pt>
                <c:pt idx="1692" c:formatCode="0.00">
                  <c:v>2022.04166666653</c:v>
                </c:pt>
                <c:pt idx="1693" c:formatCode="0.00">
                  <c:v>2022.12499999986</c:v>
                </c:pt>
                <c:pt idx="1694" c:formatCode="0.00">
                  <c:v>2022.2083333332</c:v>
                </c:pt>
                <c:pt idx="1695" c:formatCode="0.00">
                  <c:v>2022.29166666653</c:v>
                </c:pt>
                <c:pt idx="1696" c:formatCode="0.00">
                  <c:v>2022.37499999986</c:v>
                </c:pt>
                <c:pt idx="1697" c:formatCode="0.00">
                  <c:v>2022.4583333332</c:v>
                </c:pt>
                <c:pt idx="1698" c:formatCode="0.00">
                  <c:v>2022.54166666653</c:v>
                </c:pt>
                <c:pt idx="1699" c:formatCode="0.00">
                  <c:v>2022.62499999986</c:v>
                </c:pt>
                <c:pt idx="1700" c:formatCode="0.00">
                  <c:v>2022.7083333332</c:v>
                </c:pt>
                <c:pt idx="1701" c:formatCode="0.00">
                  <c:v>2022.79166666653</c:v>
                </c:pt>
                <c:pt idx="1702" c:formatCode="0.00">
                  <c:v>2022.87499999986</c:v>
                </c:pt>
                <c:pt idx="1703" c:formatCode="0.00">
                  <c:v>2022.9583333332</c:v>
                </c:pt>
                <c:pt idx="1704" c:formatCode="0.00">
                  <c:v>2023.04166666653</c:v>
                </c:pt>
                <c:pt idx="1705" c:formatCode="0.00">
                  <c:v>2023.12499999986</c:v>
                </c:pt>
                <c:pt idx="1706" c:formatCode="0.00">
                  <c:v>2023.2083333332</c:v>
                </c:pt>
                <c:pt idx="1707" c:formatCode="0.00">
                  <c:v>2023.29166666653</c:v>
                </c:pt>
                <c:pt idx="1708" c:formatCode="0.00">
                  <c:v>2023.37499999986</c:v>
                </c:pt>
                <c:pt idx="1709" c:formatCode="0.00">
                  <c:v>2023.45833333319</c:v>
                </c:pt>
                <c:pt idx="1710" c:formatCode="0.00">
                  <c:v>2023.54166666653</c:v>
                </c:pt>
                <c:pt idx="1711" c:formatCode="0.00">
                  <c:v>2023.62499999986</c:v>
                </c:pt>
                <c:pt idx="1712" c:formatCode="0.00">
                  <c:v>2023.70833333319</c:v>
                </c:pt>
                <c:pt idx="1713" c:formatCode="0.00">
                  <c:v>2023.79166666653</c:v>
                </c:pt>
                <c:pt idx="1714" c:formatCode="0.00">
                  <c:v>2023.87499999986</c:v>
                </c:pt>
                <c:pt idx="1715" c:formatCode="0.00">
                  <c:v>2023.95833333319</c:v>
                </c:pt>
                <c:pt idx="1716" c:formatCode="0.00">
                  <c:v>2024.04166666653</c:v>
                </c:pt>
                <c:pt idx="1717" c:formatCode="0.00">
                  <c:v>2024.12499999986</c:v>
                </c:pt>
                <c:pt idx="1718" c:formatCode="0.00">
                  <c:v>2024.20833333319</c:v>
                </c:pt>
                <c:pt idx="1719" c:formatCode="0.00">
                  <c:v>2024.29166666653</c:v>
                </c:pt>
                <c:pt idx="1720" c:formatCode="0.00">
                  <c:v>2024.37499999986</c:v>
                </c:pt>
                <c:pt idx="1721" c:formatCode="0.00">
                  <c:v>2024.45833333319</c:v>
                </c:pt>
                <c:pt idx="1722" c:formatCode="0.00">
                  <c:v>2024.54166666653</c:v>
                </c:pt>
                <c:pt idx="1723" c:formatCode="0.00">
                  <c:v>2024.62499999986</c:v>
                </c:pt>
                <c:pt idx="1724" c:formatCode="0.00">
                  <c:v>2024.70833333319</c:v>
                </c:pt>
                <c:pt idx="1725" c:formatCode="0.00">
                  <c:v>2024.79166666653</c:v>
                </c:pt>
                <c:pt idx="1726" c:formatCode="0.00">
                  <c:v>2024.87499999986</c:v>
                </c:pt>
                <c:pt idx="1727" c:formatCode="0.00">
                  <c:v>2024.95833333319</c:v>
                </c:pt>
                <c:pt idx="1728" c:formatCode="0.00">
                  <c:v>2025.04166666653</c:v>
                </c:pt>
                <c:pt idx="1729" c:formatCode="0.00">
                  <c:v>2025.12499999986</c:v>
                </c:pt>
              </c:numCache>
            </c:numRef>
          </c:cat>
          <c:val>
            <c:numRef>
              <c:f>Data!$Q$129:$Q$1865</c:f>
              <c:numCache>
                <c:formatCode>0.00%</c:formatCode>
                <c:ptCount val="1737"/>
                <c:pt idx="0">
                  <c:v>-0.0104887448134371</c:v>
                </c:pt>
                <c:pt idx="1">
                  <c:v>-0.0113928395512641</c:v>
                </c:pt>
                <c:pt idx="2">
                  <c:v>-0.0131231180772924</c:v>
                </c:pt>
                <c:pt idx="3">
                  <c:v>-0.00750350172198178</c:v>
                </c:pt>
                <c:pt idx="4">
                  <c:v>-0.00888108998627423</c:v>
                </c:pt>
                <c:pt idx="5">
                  <c:v>-0.00773246543351022</c:v>
                </c:pt>
                <c:pt idx="6">
                  <c:v>-0.00404787214069569</c:v>
                </c:pt>
                <c:pt idx="7">
                  <c:v>0.00214360522337982</c:v>
                </c:pt>
                <c:pt idx="8">
                  <c:v>0.00556405062191971</c:v>
                </c:pt>
                <c:pt idx="9">
                  <c:v>0.00672403574765373</c:v>
                </c:pt>
                <c:pt idx="10">
                  <c:v>0.00506930736565842</c:v>
                </c:pt>
                <c:pt idx="11">
                  <c:v>0.0048775071089471</c:v>
                </c:pt>
                <c:pt idx="12">
                  <c:v>0.00606317813555437</c:v>
                </c:pt>
                <c:pt idx="13">
                  <c:v>0.00917492236964538</c:v>
                </c:pt>
                <c:pt idx="14">
                  <c:v>0.00797812806574858</c:v>
                </c:pt>
                <c:pt idx="15">
                  <c:v>0.00749817273575878</c:v>
                </c:pt>
                <c:pt idx="16">
                  <c:v>0.00999183477567307</c:v>
                </c:pt>
                <c:pt idx="17">
                  <c:v>0.0127292762531833</c:v>
                </c:pt>
                <c:pt idx="18">
                  <c:v>0.00909314191866272</c:v>
                </c:pt>
                <c:pt idx="19">
                  <c:v>0.00804451405034075</c:v>
                </c:pt>
                <c:pt idx="20">
                  <c:v>0.00241378287971156</c:v>
                </c:pt>
                <c:pt idx="21">
                  <c:v>0.00494501091535011</c:v>
                </c:pt>
                <c:pt idx="22">
                  <c:v>0.00350086184931675</c:v>
                </c:pt>
                <c:pt idx="23">
                  <c:v>0.00318151431011164</c:v>
                </c:pt>
                <c:pt idx="24">
                  <c:v>0.00364944496655306</c:v>
                </c:pt>
                <c:pt idx="25">
                  <c:v>0.00473053755565313</c:v>
                </c:pt>
                <c:pt idx="26">
                  <c:v>0.00249527956489358</c:v>
                </c:pt>
                <c:pt idx="27">
                  <c:v>-0.000275395005081669</c:v>
                </c:pt>
                <c:pt idx="28">
                  <c:v>0.00153158561851223</c:v>
                </c:pt>
                <c:pt idx="29">
                  <c:v>-0.000759769689806372</c:v>
                </c:pt>
                <c:pt idx="30">
                  <c:v>-0.00289378431023088</c:v>
                </c:pt>
                <c:pt idx="31">
                  <c:v>0.000217120554103598</c:v>
                </c:pt>
                <c:pt idx="32">
                  <c:v>-0.00203484841159569</c:v>
                </c:pt>
                <c:pt idx="33">
                  <c:v>0.00212061348440898</c:v>
                </c:pt>
                <c:pt idx="34">
                  <c:v>0.00263258818912705</c:v>
                </c:pt>
                <c:pt idx="35">
                  <c:v>0.00357060013242592</c:v>
                </c:pt>
                <c:pt idx="36">
                  <c:v>0.004228642188966</c:v>
                </c:pt>
                <c:pt idx="37">
                  <c:v>0.00256582272618334</c:v>
                </c:pt>
                <c:pt idx="38">
                  <c:v>0.00296970084624663</c:v>
                </c:pt>
                <c:pt idx="39">
                  <c:v>0.0043444054785743</c:v>
                </c:pt>
                <c:pt idx="40">
                  <c:v>0.00772107952616531</c:v>
                </c:pt>
                <c:pt idx="41">
                  <c:v>0.0133359591392863</c:v>
                </c:pt>
                <c:pt idx="42">
                  <c:v>0.0107765828752255</c:v>
                </c:pt>
                <c:pt idx="43">
                  <c:v>0.00712640070692029</c:v>
                </c:pt>
                <c:pt idx="44">
                  <c:v>0.00769484394003879</c:v>
                </c:pt>
                <c:pt idx="45">
                  <c:v>0.00992654007789548</c:v>
                </c:pt>
                <c:pt idx="46">
                  <c:v>0.00845266083106605</c:v>
                </c:pt>
                <c:pt idx="47">
                  <c:v>0.0067139154078263</c:v>
                </c:pt>
                <c:pt idx="48">
                  <c:v>0.00851231582248367</c:v>
                </c:pt>
                <c:pt idx="49">
                  <c:v>0.00829295096336731</c:v>
                </c:pt>
                <c:pt idx="50">
                  <c:v>0.00429261319883191</c:v>
                </c:pt>
                <c:pt idx="51">
                  <c:v>0.00573793747218476</c:v>
                </c:pt>
                <c:pt idx="52">
                  <c:v>0.0051448214108693</c:v>
                </c:pt>
                <c:pt idx="53">
                  <c:v>0.00321111258452264</c:v>
                </c:pt>
                <c:pt idx="54">
                  <c:v>0.00275691417916085</c:v>
                </c:pt>
                <c:pt idx="55">
                  <c:v>-0.00164842179822076</c:v>
                </c:pt>
                <c:pt idx="56">
                  <c:v>-0.00179704606606809</c:v>
                </c:pt>
                <c:pt idx="57">
                  <c:v>-0.00529078381250801</c:v>
                </c:pt>
                <c:pt idx="58">
                  <c:v>-0.00627333245919753</c:v>
                </c:pt>
                <c:pt idx="59">
                  <c:v>-0.00113255262712792</c:v>
                </c:pt>
                <c:pt idx="60">
                  <c:v>-0.00386855912792625</c:v>
                </c:pt>
                <c:pt idx="61">
                  <c:v>-0.00510082408817199</c:v>
                </c:pt>
                <c:pt idx="62">
                  <c:v>-0.00581629727496971</c:v>
                </c:pt>
                <c:pt idx="63">
                  <c:v>-0.0061157463251583</c:v>
                </c:pt>
                <c:pt idx="64">
                  <c:v>-0.00535820712311896</c:v>
                </c:pt>
                <c:pt idx="65">
                  <c:v>-0.00721543808205417</c:v>
                </c:pt>
                <c:pt idx="66">
                  <c:v>-0.00616328674031331</c:v>
                </c:pt>
                <c:pt idx="67">
                  <c:v>-0.0056081304491679</c:v>
                </c:pt>
                <c:pt idx="68">
                  <c:v>-0.00795345627047925</c:v>
                </c:pt>
                <c:pt idx="69">
                  <c:v>-0.0110920025990453</c:v>
                </c:pt>
                <c:pt idx="70">
                  <c:v>-0.0132473918810821</c:v>
                </c:pt>
                <c:pt idx="71">
                  <c:v>-0.0116704752760213</c:v>
                </c:pt>
                <c:pt idx="72">
                  <c:v>-0.00902028867565476</c:v>
                </c:pt>
                <c:pt idx="73">
                  <c:v>-0.00413997181161079</c:v>
                </c:pt>
                <c:pt idx="74">
                  <c:v>-0.00097436043927962</c:v>
                </c:pt>
                <c:pt idx="75">
                  <c:v>-0.00492078400087254</c:v>
                </c:pt>
                <c:pt idx="76">
                  <c:v>-0.00758421115046576</c:v>
                </c:pt>
                <c:pt idx="77">
                  <c:v>-0.00234592620362178</c:v>
                </c:pt>
                <c:pt idx="78">
                  <c:v>-0.00366137849707001</c:v>
                </c:pt>
                <c:pt idx="79">
                  <c:v>0.00347795762355303</c:v>
                </c:pt>
                <c:pt idx="80">
                  <c:v>0.00336217848707268</c:v>
                </c:pt>
                <c:pt idx="81">
                  <c:v>0.00741650254144315</c:v>
                </c:pt>
                <c:pt idx="82">
                  <c:v>0.0101223848621893</c:v>
                </c:pt>
                <c:pt idx="83">
                  <c:v>0.0142970282550891</c:v>
                </c:pt>
                <c:pt idx="84">
                  <c:v>0.0187204155751647</c:v>
                </c:pt>
                <c:pt idx="85">
                  <c:v>0.0185459735962289</c:v>
                </c:pt>
                <c:pt idx="86">
                  <c:v>0.0234847757246896</c:v>
                </c:pt>
                <c:pt idx="87">
                  <c:v>0.0226329960426275</c:v>
                </c:pt>
                <c:pt idx="88">
                  <c:v>0.0233200271608485</c:v>
                </c:pt>
                <c:pt idx="89">
                  <c:v>0.0258985373347212</c:v>
                </c:pt>
                <c:pt idx="90">
                  <c:v>0.0252590129213168</c:v>
                </c:pt>
                <c:pt idx="91">
                  <c:v>0.0229745751912111</c:v>
                </c:pt>
                <c:pt idx="92">
                  <c:v>0.0216148865045283</c:v>
                </c:pt>
                <c:pt idx="93">
                  <c:v>0.0251568771409909</c:v>
                </c:pt>
                <c:pt idx="94">
                  <c:v>0.0296777255990027</c:v>
                </c:pt>
                <c:pt idx="95">
                  <c:v>0.033377840719047</c:v>
                </c:pt>
                <c:pt idx="96">
                  <c:v>0.0252788755597694</c:v>
                </c:pt>
                <c:pt idx="97">
                  <c:v>0.0214483016164297</c:v>
                </c:pt>
                <c:pt idx="98">
                  <c:v>0.0218954299545479</c:v>
                </c:pt>
                <c:pt idx="99">
                  <c:v>0.0231285367606985</c:v>
                </c:pt>
                <c:pt idx="100">
                  <c:v>0.0175118181723821</c:v>
                </c:pt>
                <c:pt idx="101">
                  <c:v>0.0176552251317845</c:v>
                </c:pt>
                <c:pt idx="102">
                  <c:v>0.0176535496029279</c:v>
                </c:pt>
                <c:pt idx="103">
                  <c:v>0.0168399635039652</c:v>
                </c:pt>
                <c:pt idx="104">
                  <c:v>0.0139601013292114</c:v>
                </c:pt>
                <c:pt idx="105">
                  <c:v>0.00959075925798421</c:v>
                </c:pt>
                <c:pt idx="106">
                  <c:v>0.00503339183681537</c:v>
                </c:pt>
                <c:pt idx="107">
                  <c:v>0.0043897649033884</c:v>
                </c:pt>
                <c:pt idx="108">
                  <c:v>-0.00295555899989165</c:v>
                </c:pt>
                <c:pt idx="109">
                  <c:v>-0.00246310208004125</c:v>
                </c:pt>
                <c:pt idx="110">
                  <c:v>-0.00311440400357883</c:v>
                </c:pt>
                <c:pt idx="111">
                  <c:v>-0.000757033008033016</c:v>
                </c:pt>
                <c:pt idx="112">
                  <c:v>0.00148883742251664</c:v>
                </c:pt>
                <c:pt idx="113">
                  <c:v>0.0036494746472916</c:v>
                </c:pt>
                <c:pt idx="114">
                  <c:v>0.00378843003073261</c:v>
                </c:pt>
                <c:pt idx="115">
                  <c:v>0.010599942338933</c:v>
                </c:pt>
                <c:pt idx="116">
                  <c:v>0.0121801075833063</c:v>
                </c:pt>
                <c:pt idx="117">
                  <c:v>0.0147569777651597</c:v>
                </c:pt>
                <c:pt idx="118">
                  <c:v>0.0144792931887674</c:v>
                </c:pt>
                <c:pt idx="119">
                  <c:v>0.014743783055441</c:v>
                </c:pt>
                <c:pt idx="120">
                  <c:v>0.00994938082518878</c:v>
                </c:pt>
                <c:pt idx="121">
                  <c:v>0.00997004711581925</c:v>
                </c:pt>
                <c:pt idx="122">
                  <c:v>0.0129868880347878</c:v>
                </c:pt>
                <c:pt idx="123">
                  <c:v>0.0116487527044393</c:v>
                </c:pt>
                <c:pt idx="124">
                  <c:v>0.0108227411096112</c:v>
                </c:pt>
                <c:pt idx="125">
                  <c:v>0.00809788793625773</c:v>
                </c:pt>
                <c:pt idx="126">
                  <c:v>0.00610393714908657</c:v>
                </c:pt>
                <c:pt idx="127">
                  <c:v>0.00204089670918348</c:v>
                </c:pt>
                <c:pt idx="128">
                  <c:v>-0.00826683321118616</c:v>
                </c:pt>
                <c:pt idx="129">
                  <c:v>-0.00917042300038792</c:v>
                </c:pt>
                <c:pt idx="130">
                  <c:v>-0.00932832816519737</c:v>
                </c:pt>
                <c:pt idx="131">
                  <c:v>-0.0109731544644674</c:v>
                </c:pt>
                <c:pt idx="132">
                  <c:v>-0.0157807154230909</c:v>
                </c:pt>
                <c:pt idx="133">
                  <c:v>-0.0168609614241313</c:v>
                </c:pt>
                <c:pt idx="134">
                  <c:v>-0.0213941004124338</c:v>
                </c:pt>
                <c:pt idx="135">
                  <c:v>-0.0242210727496689</c:v>
                </c:pt>
                <c:pt idx="136">
                  <c:v>-0.0251435802252815</c:v>
                </c:pt>
                <c:pt idx="137">
                  <c:v>-0.0257769788288357</c:v>
                </c:pt>
                <c:pt idx="138">
                  <c:v>-0.0209981017550706</c:v>
                </c:pt>
                <c:pt idx="139">
                  <c:v>-0.0207150909452441</c:v>
                </c:pt>
                <c:pt idx="140">
                  <c:v>-0.0167745114325599</c:v>
                </c:pt>
                <c:pt idx="141">
                  <c:v>-0.0169715206768571</c:v>
                </c:pt>
                <c:pt idx="142">
                  <c:v>-0.0120595268925307</c:v>
                </c:pt>
                <c:pt idx="143">
                  <c:v>-0.00868689299892435</c:v>
                </c:pt>
                <c:pt idx="144">
                  <c:v>-0.00410215483625578</c:v>
                </c:pt>
                <c:pt idx="145">
                  <c:v>-0.00205838175900198</c:v>
                </c:pt>
                <c:pt idx="146">
                  <c:v>-0.00266498395991181</c:v>
                </c:pt>
                <c:pt idx="147">
                  <c:v>-0.00358879916346661</c:v>
                </c:pt>
                <c:pt idx="148">
                  <c:v>0.00108046064154042</c:v>
                </c:pt>
                <c:pt idx="149">
                  <c:v>0.00303368029604169</c:v>
                </c:pt>
                <c:pt idx="150">
                  <c:v>0.00733439077194606</c:v>
                </c:pt>
                <c:pt idx="151">
                  <c:v>0.00231973974563324</c:v>
                </c:pt>
                <c:pt idx="152">
                  <c:v>0.00534430035669882</c:v>
                </c:pt>
                <c:pt idx="153">
                  <c:v>0.00552956201636987</c:v>
                </c:pt>
                <c:pt idx="154">
                  <c:v>0.00125837849718078</c:v>
                </c:pt>
                <c:pt idx="155">
                  <c:v>0.000307498923191346</c:v>
                </c:pt>
                <c:pt idx="156">
                  <c:v>-0.0028314224593467</c:v>
                </c:pt>
                <c:pt idx="157">
                  <c:v>-0.00580292144388044</c:v>
                </c:pt>
                <c:pt idx="158">
                  <c:v>-0.0119050716554212</c:v>
                </c:pt>
                <c:pt idx="159">
                  <c:v>-0.01051478338785</c:v>
                </c:pt>
                <c:pt idx="160">
                  <c:v>-0.00611495482330066</c:v>
                </c:pt>
                <c:pt idx="161">
                  <c:v>-0.00518973312755005</c:v>
                </c:pt>
                <c:pt idx="162">
                  <c:v>-0.00277002067333551</c:v>
                </c:pt>
                <c:pt idx="163">
                  <c:v>-0.000416775789368724</c:v>
                </c:pt>
                <c:pt idx="164">
                  <c:v>0.00197686235302735</c:v>
                </c:pt>
                <c:pt idx="165">
                  <c:v>0.000577249777694418</c:v>
                </c:pt>
                <c:pt idx="166">
                  <c:v>0.00282466366892323</c:v>
                </c:pt>
                <c:pt idx="167">
                  <c:v>0.00226550907785648</c:v>
                </c:pt>
                <c:pt idx="168">
                  <c:v>0.00300278915190422</c:v>
                </c:pt>
                <c:pt idx="169">
                  <c:v>0.00248578781928841</c:v>
                </c:pt>
                <c:pt idx="170">
                  <c:v>0.00449094401972347</c:v>
                </c:pt>
                <c:pt idx="171">
                  <c:v>0.00732555580903515</c:v>
                </c:pt>
                <c:pt idx="172">
                  <c:v>0.00837611140796563</c:v>
                </c:pt>
                <c:pt idx="173">
                  <c:v>0.011519126998026</c:v>
                </c:pt>
                <c:pt idx="174">
                  <c:v>0.00775533805806358</c:v>
                </c:pt>
                <c:pt idx="175">
                  <c:v>0.0046143262527669</c:v>
                </c:pt>
                <c:pt idx="176">
                  <c:v>0.00529377476585645</c:v>
                </c:pt>
                <c:pt idx="177">
                  <c:v>0.00595980732627055</c:v>
                </c:pt>
                <c:pt idx="178">
                  <c:v>0.00659660714755655</c:v>
                </c:pt>
                <c:pt idx="179">
                  <c:v>0.00556134762595419</c:v>
                </c:pt>
                <c:pt idx="180">
                  <c:v>0.00626041163496863</c:v>
                </c:pt>
                <c:pt idx="181">
                  <c:v>0.00178052338193328</c:v>
                </c:pt>
                <c:pt idx="182">
                  <c:v>0.00405986995445473</c:v>
                </c:pt>
                <c:pt idx="183">
                  <c:v>0.00263045740660162</c:v>
                </c:pt>
                <c:pt idx="184">
                  <c:v>0.00318021272136575</c:v>
                </c:pt>
                <c:pt idx="185">
                  <c:v>0.0032653672633128</c:v>
                </c:pt>
                <c:pt idx="186">
                  <c:v>0.00605329973713819</c:v>
                </c:pt>
                <c:pt idx="187">
                  <c:v>0.00857616671363475</c:v>
                </c:pt>
                <c:pt idx="188">
                  <c:v>0.00550586938979179</c:v>
                </c:pt>
                <c:pt idx="189">
                  <c:v>0.00898947990452724</c:v>
                </c:pt>
                <c:pt idx="190">
                  <c:v>0.00969302008022037</c:v>
                </c:pt>
                <c:pt idx="191">
                  <c:v>0.010736338168095</c:v>
                </c:pt>
                <c:pt idx="192">
                  <c:v>0.0038227047514218</c:v>
                </c:pt>
                <c:pt idx="193">
                  <c:v>0.00316693280238817</c:v>
                </c:pt>
                <c:pt idx="194">
                  <c:v>0.00298518865083707</c:v>
                </c:pt>
                <c:pt idx="195">
                  <c:v>0.00250145784821122</c:v>
                </c:pt>
                <c:pt idx="196">
                  <c:v>-0.000156886830770232</c:v>
                </c:pt>
                <c:pt idx="197">
                  <c:v>-0.00159851600580954</c:v>
                </c:pt>
                <c:pt idx="198">
                  <c:v>-0.00279434876924442</c:v>
                </c:pt>
                <c:pt idx="199">
                  <c:v>-0.00057321390204542</c:v>
                </c:pt>
                <c:pt idx="200">
                  <c:v>0.0024584612230911</c:v>
                </c:pt>
                <c:pt idx="201">
                  <c:v>0.000862089073376343</c:v>
                </c:pt>
                <c:pt idx="202">
                  <c:v>0.00165912712660844</c:v>
                </c:pt>
                <c:pt idx="203">
                  <c:v>-0.00171157182916266</c:v>
                </c:pt>
                <c:pt idx="204">
                  <c:v>-0.00417390142453492</c:v>
                </c:pt>
                <c:pt idx="205">
                  <c:v>-0.000550105213422705</c:v>
                </c:pt>
                <c:pt idx="206">
                  <c:v>0.00222457662286763</c:v>
                </c:pt>
                <c:pt idx="207">
                  <c:v>0.00462186823544941</c:v>
                </c:pt>
                <c:pt idx="208">
                  <c:v>0.0130362336621403</c:v>
                </c:pt>
                <c:pt idx="209">
                  <c:v>0.00203304459725297</c:v>
                </c:pt>
                <c:pt idx="210">
                  <c:v>-0.00112322742759043</c:v>
                </c:pt>
                <c:pt idx="211">
                  <c:v>-0.00259619718488335</c:v>
                </c:pt>
                <c:pt idx="212">
                  <c:v>-0.00214456926944966</c:v>
                </c:pt>
                <c:pt idx="213">
                  <c:v>-0.00186731581479021</c:v>
                </c:pt>
                <c:pt idx="214">
                  <c:v>-0.00420810235156118</c:v>
                </c:pt>
                <c:pt idx="215">
                  <c:v>-0.0046050711802031</c:v>
                </c:pt>
                <c:pt idx="216">
                  <c:v>-0.00406742927646486</c:v>
                </c:pt>
                <c:pt idx="217">
                  <c:v>-0.000410259887039355</c:v>
                </c:pt>
                <c:pt idx="218">
                  <c:v>0.000313937681457925</c:v>
                </c:pt>
                <c:pt idx="219">
                  <c:v>0.00185407326429012</c:v>
                </c:pt>
                <c:pt idx="220">
                  <c:v>0.00633417907836156</c:v>
                </c:pt>
                <c:pt idx="221">
                  <c:v>0.00950150406462328</c:v>
                </c:pt>
                <c:pt idx="222">
                  <c:v>0.0100129590058261</c:v>
                </c:pt>
                <c:pt idx="223">
                  <c:v>0.0109207746768277</c:v>
                </c:pt>
                <c:pt idx="224">
                  <c:v>0.0159898218823927</c:v>
                </c:pt>
                <c:pt idx="225">
                  <c:v>0.018243647300443</c:v>
                </c:pt>
                <c:pt idx="226">
                  <c:v>0.0193247742894887</c:v>
                </c:pt>
                <c:pt idx="227">
                  <c:v>0.0237717005478369</c:v>
                </c:pt>
                <c:pt idx="228">
                  <c:v>0.0257378115670352</c:v>
                </c:pt>
                <c:pt idx="229">
                  <c:v>0.0268976529630892</c:v>
                </c:pt>
                <c:pt idx="230">
                  <c:v>0.0267343071474914</c:v>
                </c:pt>
                <c:pt idx="231">
                  <c:v>0.0263242499179315</c:v>
                </c:pt>
                <c:pt idx="232">
                  <c:v>0.0242328586516377</c:v>
                </c:pt>
                <c:pt idx="233">
                  <c:v>0.0242863931112911</c:v>
                </c:pt>
                <c:pt idx="234">
                  <c:v>0.0265083722450727</c:v>
                </c:pt>
                <c:pt idx="235">
                  <c:v>0.0205030005968179</c:v>
                </c:pt>
                <c:pt idx="236">
                  <c:v>0.0229104466516024</c:v>
                </c:pt>
                <c:pt idx="237">
                  <c:v>0.0193076134800888</c:v>
                </c:pt>
                <c:pt idx="238">
                  <c:v>0.0179748125893105</c:v>
                </c:pt>
                <c:pt idx="239">
                  <c:v>0.0134902674456145</c:v>
                </c:pt>
                <c:pt idx="240">
                  <c:v>0.0154413628921573</c:v>
                </c:pt>
                <c:pt idx="241">
                  <c:v>0.0113859460362587</c:v>
                </c:pt>
                <c:pt idx="242">
                  <c:v>0.00874713012082638</c:v>
                </c:pt>
                <c:pt idx="243">
                  <c:v>0.0024736219890211</c:v>
                </c:pt>
                <c:pt idx="244">
                  <c:v>0.00597280542636509</c:v>
                </c:pt>
                <c:pt idx="245">
                  <c:v>0.0045684933621028</c:v>
                </c:pt>
                <c:pt idx="246">
                  <c:v>0.0105647383378574</c:v>
                </c:pt>
                <c:pt idx="247">
                  <c:v>0.0118661885203904</c:v>
                </c:pt>
                <c:pt idx="248">
                  <c:v>0.0152054206935735</c:v>
                </c:pt>
                <c:pt idx="249">
                  <c:v>0.0158102566507971</c:v>
                </c:pt>
                <c:pt idx="250">
                  <c:v>0.0179774896214205</c:v>
                </c:pt>
                <c:pt idx="251">
                  <c:v>0.0205474496415332</c:v>
                </c:pt>
                <c:pt idx="252">
                  <c:v>0.0204939743032923</c:v>
                </c:pt>
                <c:pt idx="253">
                  <c:v>0.0201554814301438</c:v>
                </c:pt>
                <c:pt idx="254">
                  <c:v>0.0228084652273202</c:v>
                </c:pt>
                <c:pt idx="255">
                  <c:v>0.0244711149451351</c:v>
                </c:pt>
                <c:pt idx="256">
                  <c:v>0.0263423826563986</c:v>
                </c:pt>
                <c:pt idx="257">
                  <c:v>0.0283712120835324</c:v>
                </c:pt>
                <c:pt idx="258">
                  <c:v>0.0247093358963878</c:v>
                </c:pt>
                <c:pt idx="259">
                  <c:v>0.0205953724747784</c:v>
                </c:pt>
                <c:pt idx="260">
                  <c:v>0.0222664997885541</c:v>
                </c:pt>
                <c:pt idx="261">
                  <c:v>0.0337912354989396</c:v>
                </c:pt>
                <c:pt idx="262">
                  <c:v>0.0281888989837707</c:v>
                </c:pt>
                <c:pt idx="263">
                  <c:v>0.0298818220714873</c:v>
                </c:pt>
                <c:pt idx="264">
                  <c:v>0.0254615154674946</c:v>
                </c:pt>
                <c:pt idx="265">
                  <c:v>0.0246869476278978</c:v>
                </c:pt>
                <c:pt idx="266">
                  <c:v>0.0242107044571606</c:v>
                </c:pt>
                <c:pt idx="267">
                  <c:v>0.0277605817057182</c:v>
                </c:pt>
                <c:pt idx="268">
                  <c:v>0.0266817246427538</c:v>
                </c:pt>
                <c:pt idx="269">
                  <c:v>0.0325161246080779</c:v>
                </c:pt>
                <c:pt idx="270">
                  <c:v>0.0380459524443538</c:v>
                </c:pt>
                <c:pt idx="271">
                  <c:v>0.0442933462477049</c:v>
                </c:pt>
                <c:pt idx="272">
                  <c:v>0.043822618555606</c:v>
                </c:pt>
                <c:pt idx="273">
                  <c:v>0.0429265110725216</c:v>
                </c:pt>
                <c:pt idx="274">
                  <c:v>0.0436635306827503</c:v>
                </c:pt>
                <c:pt idx="275">
                  <c:v>0.0423713950434659</c:v>
                </c:pt>
                <c:pt idx="276">
                  <c:v>0.0481489554392365</c:v>
                </c:pt>
                <c:pt idx="277">
                  <c:v>0.0553570231091606</c:v>
                </c:pt>
                <c:pt idx="278">
                  <c:v>0.0567927220660921</c:v>
                </c:pt>
                <c:pt idx="279">
                  <c:v>0.0534956482419627</c:v>
                </c:pt>
                <c:pt idx="280">
                  <c:v>0.0512155871344386</c:v>
                </c:pt>
                <c:pt idx="281">
                  <c:v>0.0513628083135553</c:v>
                </c:pt>
                <c:pt idx="282">
                  <c:v>0.0490315500476062</c:v>
                </c:pt>
                <c:pt idx="283">
                  <c:v>0.0462169579479007</c:v>
                </c:pt>
                <c:pt idx="284">
                  <c:v>0.0442990892280698</c:v>
                </c:pt>
                <c:pt idx="285">
                  <c:v>0.0440906924906588</c:v>
                </c:pt>
                <c:pt idx="286">
                  <c:v>0.0449590901317153</c:v>
                </c:pt>
                <c:pt idx="287">
                  <c:v>0.0461129478955936</c:v>
                </c:pt>
                <c:pt idx="288">
                  <c:v>0.0451508440653342</c:v>
                </c:pt>
                <c:pt idx="289">
                  <c:v>0.0431884676563597</c:v>
                </c:pt>
                <c:pt idx="290">
                  <c:v>0.0403296918235847</c:v>
                </c:pt>
                <c:pt idx="291">
                  <c:v>0.036922139219511</c:v>
                </c:pt>
                <c:pt idx="292">
                  <c:v>0.0367447857108643</c:v>
                </c:pt>
                <c:pt idx="293">
                  <c:v>0.0350980496875417</c:v>
                </c:pt>
                <c:pt idx="294">
                  <c:v>0.0352171558664946</c:v>
                </c:pt>
                <c:pt idx="295">
                  <c:v>0.0368518004888577</c:v>
                </c:pt>
                <c:pt idx="296">
                  <c:v>0.0352874766114822</c:v>
                </c:pt>
                <c:pt idx="297">
                  <c:v>0.0349373786853821</c:v>
                </c:pt>
                <c:pt idx="298">
                  <c:v>0.03731781877908</c:v>
                </c:pt>
                <c:pt idx="299">
                  <c:v>0.0395886106206984</c:v>
                </c:pt>
                <c:pt idx="300">
                  <c:v>0.0396755669241759</c:v>
                </c:pt>
                <c:pt idx="301">
                  <c:v>0.0416145817529528</c:v>
                </c:pt>
                <c:pt idx="302">
                  <c:v>0.043001783462785</c:v>
                </c:pt>
                <c:pt idx="303">
                  <c:v>0.0453546414847521</c:v>
                </c:pt>
                <c:pt idx="304">
                  <c:v>0.0502406402910344</c:v>
                </c:pt>
                <c:pt idx="305">
                  <c:v>0.0512290054120751</c:v>
                </c:pt>
                <c:pt idx="306">
                  <c:v>0.0474700962429746</c:v>
                </c:pt>
                <c:pt idx="307">
                  <c:v>0.0473716342919441</c:v>
                </c:pt>
                <c:pt idx="308">
                  <c:v>0.047681945197023</c:v>
                </c:pt>
                <c:pt idx="309">
                  <c:v>0.0498526245063331</c:v>
                </c:pt>
                <c:pt idx="310">
                  <c:v>0.0476386254271034</c:v>
                </c:pt>
                <c:pt idx="311">
                  <c:v>0.05004375945683</c:v>
                </c:pt>
                <c:pt idx="312">
                  <c:v>0.0531797293214333</c:v>
                </c:pt>
                <c:pt idx="313">
                  <c:v>0.058799011605751</c:v>
                </c:pt>
                <c:pt idx="314">
                  <c:v>0.0639599861306817</c:v>
                </c:pt>
                <c:pt idx="315">
                  <c:v>0.0654075495452477</c:v>
                </c:pt>
                <c:pt idx="316">
                  <c:v>0.0733295082211956</c:v>
                </c:pt>
                <c:pt idx="317">
                  <c:v>0.0778015755574024</c:v>
                </c:pt>
                <c:pt idx="318">
                  <c:v>0.0751666906208552</c:v>
                </c:pt>
                <c:pt idx="319">
                  <c:v>0.0766938793947507</c:v>
                </c:pt>
                <c:pt idx="320">
                  <c:v>0.0747736532991324</c:v>
                </c:pt>
                <c:pt idx="321">
                  <c:v>0.0883399314815621</c:v>
                </c:pt>
                <c:pt idx="322">
                  <c:v>0.0859701704449005</c:v>
                </c:pt>
                <c:pt idx="323">
                  <c:v>0.0774087028930902</c:v>
                </c:pt>
                <c:pt idx="324">
                  <c:v>0.0718963826040648</c:v>
                </c:pt>
                <c:pt idx="325">
                  <c:v>0.0719316167294562</c:v>
                </c:pt>
                <c:pt idx="326">
                  <c:v>0.0689194888603646</c:v>
                </c:pt>
                <c:pt idx="327">
                  <c:v>0.0670319877769843</c:v>
                </c:pt>
                <c:pt idx="328">
                  <c:v>0.0563041712722463</c:v>
                </c:pt>
                <c:pt idx="329">
                  <c:v>0.0635053334462763</c:v>
                </c:pt>
                <c:pt idx="330">
                  <c:v>0.0644882284368703</c:v>
                </c:pt>
                <c:pt idx="331">
                  <c:v>0.0616723425733962</c:v>
                </c:pt>
                <c:pt idx="332">
                  <c:v>0.0627248816999166</c:v>
                </c:pt>
                <c:pt idx="333">
                  <c:v>0.0639841557378429</c:v>
                </c:pt>
                <c:pt idx="334">
                  <c:v>0.061411293814186</c:v>
                </c:pt>
                <c:pt idx="335">
                  <c:v>0.0604315993348001</c:v>
                </c:pt>
                <c:pt idx="336">
                  <c:v>0.0585891126323558</c:v>
                </c:pt>
                <c:pt idx="337">
                  <c:v>0.0595525764684143</c:v>
                </c:pt>
                <c:pt idx="338">
                  <c:v>0.0585959670728283</c:v>
                </c:pt>
                <c:pt idx="339">
                  <c:v>0.0577405599034848</c:v>
                </c:pt>
                <c:pt idx="340">
                  <c:v>0.0572622768879746</c:v>
                </c:pt>
                <c:pt idx="341">
                  <c:v>0.0564145792080549</c:v>
                </c:pt>
                <c:pt idx="342">
                  <c:v>0.0540946264647907</c:v>
                </c:pt>
                <c:pt idx="343">
                  <c:v>0.0528672983358277</c:v>
                </c:pt>
                <c:pt idx="344">
                  <c:v>0.0505373940589074</c:v>
                </c:pt>
                <c:pt idx="345">
                  <c:v>0.0523103042391405</c:v>
                </c:pt>
                <c:pt idx="346">
                  <c:v>0.0530187524512904</c:v>
                </c:pt>
                <c:pt idx="347">
                  <c:v>0.0526095903457118</c:v>
                </c:pt>
                <c:pt idx="348">
                  <c:v>0.0524499864021382</c:v>
                </c:pt>
                <c:pt idx="349">
                  <c:v>0.0538471690331901</c:v>
                </c:pt>
                <c:pt idx="350">
                  <c:v>0.0554923693882247</c:v>
                </c:pt>
                <c:pt idx="351">
                  <c:v>0.0589683635110626</c:v>
                </c:pt>
                <c:pt idx="352">
                  <c:v>0.0593978792756745</c:v>
                </c:pt>
                <c:pt idx="353">
                  <c:v>0.0627246645627964</c:v>
                </c:pt>
                <c:pt idx="354">
                  <c:v>0.065622385013548</c:v>
                </c:pt>
                <c:pt idx="355">
                  <c:v>0.0632724933747583</c:v>
                </c:pt>
                <c:pt idx="356">
                  <c:v>0.0597951059369584</c:v>
                </c:pt>
                <c:pt idx="357">
                  <c:v>0.0524897649475845</c:v>
                </c:pt>
                <c:pt idx="358">
                  <c:v>0.0491048534764304</c:v>
                </c:pt>
                <c:pt idx="359">
                  <c:v>0.0524855483848744</c:v>
                </c:pt>
                <c:pt idx="360">
                  <c:v>0.0495676227036415</c:v>
                </c:pt>
                <c:pt idx="361">
                  <c:v>0.0443602788410516</c:v>
                </c:pt>
                <c:pt idx="362">
                  <c:v>0.0470699764010383</c:v>
                </c:pt>
                <c:pt idx="363">
                  <c:v>0.0432591607083098</c:v>
                </c:pt>
                <c:pt idx="364">
                  <c:v>0.0419065528920549</c:v>
                </c:pt>
                <c:pt idx="365">
                  <c:v>0.0406646098153201</c:v>
                </c:pt>
                <c:pt idx="366">
                  <c:v>0.041520123743291</c:v>
                </c:pt>
                <c:pt idx="367">
                  <c:v>0.0491038964593988</c:v>
                </c:pt>
                <c:pt idx="368">
                  <c:v>0.0538758478559208</c:v>
                </c:pt>
                <c:pt idx="369">
                  <c:v>0.0534474098488133</c:v>
                </c:pt>
                <c:pt idx="370">
                  <c:v>0.0474511949429152</c:v>
                </c:pt>
                <c:pt idx="371">
                  <c:v>0.0440984354291735</c:v>
                </c:pt>
                <c:pt idx="372">
                  <c:v>0.0470476408238356</c:v>
                </c:pt>
                <c:pt idx="373">
                  <c:v>0.0491429307028478</c:v>
                </c:pt>
                <c:pt idx="374">
                  <c:v>0.0502658813034487</c:v>
                </c:pt>
                <c:pt idx="375">
                  <c:v>0.051641620629539</c:v>
                </c:pt>
                <c:pt idx="376">
                  <c:v>0.0501167007252554</c:v>
                </c:pt>
                <c:pt idx="377">
                  <c:v>0.0468140577436882</c:v>
                </c:pt>
                <c:pt idx="378">
                  <c:v>0.0463556347922768</c:v>
                </c:pt>
                <c:pt idx="379">
                  <c:v>0.0472388737582407</c:v>
                </c:pt>
                <c:pt idx="380">
                  <c:v>0.0469752925861451</c:v>
                </c:pt>
                <c:pt idx="381">
                  <c:v>0.039873848016868</c:v>
                </c:pt>
                <c:pt idx="382">
                  <c:v>0.0436799188297432</c:v>
                </c:pt>
                <c:pt idx="383">
                  <c:v>0.0431497614251091</c:v>
                </c:pt>
                <c:pt idx="384">
                  <c:v>0.0440205827925228</c:v>
                </c:pt>
                <c:pt idx="385">
                  <c:v>0.0470515125028968</c:v>
                </c:pt>
                <c:pt idx="386">
                  <c:v>0.052210253654174</c:v>
                </c:pt>
                <c:pt idx="387">
                  <c:v>0.0525190550488228</c:v>
                </c:pt>
                <c:pt idx="388">
                  <c:v>0.0554485291804662</c:v>
                </c:pt>
                <c:pt idx="389">
                  <c:v>0.0619276367469053</c:v>
                </c:pt>
                <c:pt idx="390">
                  <c:v>0.0628862275516777</c:v>
                </c:pt>
                <c:pt idx="391">
                  <c:v>0.0608385661290377</c:v>
                </c:pt>
                <c:pt idx="392">
                  <c:v>0.0609511612218233</c:v>
                </c:pt>
                <c:pt idx="393">
                  <c:v>0.0651087219603514</c:v>
                </c:pt>
                <c:pt idx="394">
                  <c:v>0.0707020157401893</c:v>
                </c:pt>
                <c:pt idx="395">
                  <c:v>0.0691064028581347</c:v>
                </c:pt>
                <c:pt idx="396">
                  <c:v>0.0634215274293066</c:v>
                </c:pt>
                <c:pt idx="397">
                  <c:v>0.0580423272236773</c:v>
                </c:pt>
                <c:pt idx="398">
                  <c:v>0.0607378616946649</c:v>
                </c:pt>
                <c:pt idx="399">
                  <c:v>0.0620107761978202</c:v>
                </c:pt>
                <c:pt idx="400">
                  <c:v>0.0656777188335127</c:v>
                </c:pt>
                <c:pt idx="401">
                  <c:v>0.0659944152460062</c:v>
                </c:pt>
                <c:pt idx="402">
                  <c:v>0.0729622912812101</c:v>
                </c:pt>
                <c:pt idx="403">
                  <c:v>0.0755271024765648</c:v>
                </c:pt>
                <c:pt idx="404">
                  <c:v>0.074202323100275</c:v>
                </c:pt>
                <c:pt idx="405">
                  <c:v>0.0721227474188786</c:v>
                </c:pt>
                <c:pt idx="406">
                  <c:v>0.071602652010321</c:v>
                </c:pt>
                <c:pt idx="407">
                  <c:v>0.0737548259355874</c:v>
                </c:pt>
                <c:pt idx="408">
                  <c:v>0.0719078236313947</c:v>
                </c:pt>
                <c:pt idx="409">
                  <c:v>0.0713347179868569</c:v>
                </c:pt>
                <c:pt idx="410">
                  <c:v>0.0682086390079309</c:v>
                </c:pt>
                <c:pt idx="411">
                  <c:v>0.0637034237298532</c:v>
                </c:pt>
                <c:pt idx="412">
                  <c:v>0.069016953859027</c:v>
                </c:pt>
                <c:pt idx="413">
                  <c:v>0.0681400421357146</c:v>
                </c:pt>
                <c:pt idx="414">
                  <c:v>0.0686261535737384</c:v>
                </c:pt>
                <c:pt idx="415">
                  <c:v>0.0639592408594777</c:v>
                </c:pt>
                <c:pt idx="416">
                  <c:v>0.0622162719613681</c:v>
                </c:pt>
                <c:pt idx="417">
                  <c:v>0.0598142127157832</c:v>
                </c:pt>
                <c:pt idx="418">
                  <c:v>0.0578887195687494</c:v>
                </c:pt>
                <c:pt idx="419">
                  <c:v>0.0567696487121605</c:v>
                </c:pt>
                <c:pt idx="420">
                  <c:v>0.0599867915853108</c:v>
                </c:pt>
                <c:pt idx="421">
                  <c:v>0.0610557997676714</c:v>
                </c:pt>
                <c:pt idx="422">
                  <c:v>0.0630635914499769</c:v>
                </c:pt>
                <c:pt idx="423">
                  <c:v>0.0657487226445874</c:v>
                </c:pt>
                <c:pt idx="424">
                  <c:v>0.064579620295515</c:v>
                </c:pt>
                <c:pt idx="425">
                  <c:v>0.06559125517043</c:v>
                </c:pt>
                <c:pt idx="426">
                  <c:v>0.0703645009627442</c:v>
                </c:pt>
                <c:pt idx="427">
                  <c:v>0.069255463374403</c:v>
                </c:pt>
                <c:pt idx="428">
                  <c:v>0.0683081137699123</c:v>
                </c:pt>
                <c:pt idx="429">
                  <c:v>0.0670314889123584</c:v>
                </c:pt>
                <c:pt idx="430">
                  <c:v>0.067521613279591</c:v>
                </c:pt>
                <c:pt idx="431">
                  <c:v>0.0718120503464031</c:v>
                </c:pt>
                <c:pt idx="432">
                  <c:v>0.0770000617564158</c:v>
                </c:pt>
                <c:pt idx="433">
                  <c:v>0.0855316697341377</c:v>
                </c:pt>
                <c:pt idx="434">
                  <c:v>0.0837977454129413</c:v>
                </c:pt>
                <c:pt idx="435">
                  <c:v>0.0954048914354855</c:v>
                </c:pt>
                <c:pt idx="436">
                  <c:v>0.100307844082997</c:v>
                </c:pt>
                <c:pt idx="437">
                  <c:v>0.100446706475422</c:v>
                </c:pt>
                <c:pt idx="438">
                  <c:v>0.100317541232772</c:v>
                </c:pt>
                <c:pt idx="439">
                  <c:v>0.107218790043035</c:v>
                </c:pt>
                <c:pt idx="440">
                  <c:v>0.118422644215168</c:v>
                </c:pt>
                <c:pt idx="441">
                  <c:v>0.128220855847603</c:v>
                </c:pt>
                <c:pt idx="442">
                  <c:v>0.144982436671728</c:v>
                </c:pt>
                <c:pt idx="443">
                  <c:v>0.156339999236684</c:v>
                </c:pt>
                <c:pt idx="444">
                  <c:v>0.154115449095283</c:v>
                </c:pt>
                <c:pt idx="445">
                  <c:v>0.152892356643488</c:v>
                </c:pt>
                <c:pt idx="446">
                  <c:v>0.154362917593181</c:v>
                </c:pt>
                <c:pt idx="447">
                  <c:v>0.158549154043525</c:v>
                </c:pt>
                <c:pt idx="448">
                  <c:v>0.159370490954082</c:v>
                </c:pt>
                <c:pt idx="449">
                  <c:v>0.162885048519672</c:v>
                </c:pt>
                <c:pt idx="450">
                  <c:v>0.167642093308609</c:v>
                </c:pt>
                <c:pt idx="451">
                  <c:v>0.171479497924576</c:v>
                </c:pt>
                <c:pt idx="452">
                  <c:v>0.177552057588117</c:v>
                </c:pt>
                <c:pt idx="453">
                  <c:v>0.174817951806313</c:v>
                </c:pt>
                <c:pt idx="454">
                  <c:v>0.174637974117247</c:v>
                </c:pt>
                <c:pt idx="455">
                  <c:v>0.179982835115025</c:v>
                </c:pt>
                <c:pt idx="456">
                  <c:v>0.182131133296804</c:v>
                </c:pt>
                <c:pt idx="457">
                  <c:v>0.174956520682511</c:v>
                </c:pt>
                <c:pt idx="458">
                  <c:v>0.172931907454706</c:v>
                </c:pt>
                <c:pt idx="459">
                  <c:v>0.169814974654537</c:v>
                </c:pt>
                <c:pt idx="460">
                  <c:v>0.16114095836449</c:v>
                </c:pt>
                <c:pt idx="461">
                  <c:v>0.155655269328977</c:v>
                </c:pt>
                <c:pt idx="462">
                  <c:v>0.157728821173815</c:v>
                </c:pt>
                <c:pt idx="463">
                  <c:v>0.170640963555553</c:v>
                </c:pt>
                <c:pt idx="464">
                  <c:v>0.167923414326749</c:v>
                </c:pt>
                <c:pt idx="465">
                  <c:v>0.16192257750459</c:v>
                </c:pt>
                <c:pt idx="466">
                  <c:v>0.170285577039037</c:v>
                </c:pt>
                <c:pt idx="467">
                  <c:v>0.178841058929506</c:v>
                </c:pt>
                <c:pt idx="468">
                  <c:v>0.186342096152156</c:v>
                </c:pt>
                <c:pt idx="469">
                  <c:v>0.203697033250464</c:v>
                </c:pt>
                <c:pt idx="470">
                  <c:v>0.191793839984951</c:v>
                </c:pt>
                <c:pt idx="471">
                  <c:v>0.200027023546817</c:v>
                </c:pt>
                <c:pt idx="472">
                  <c:v>0.217667378919492</c:v>
                </c:pt>
                <c:pt idx="473">
                  <c:v>0.225706092273008</c:v>
                </c:pt>
                <c:pt idx="474">
                  <c:v>0.223647267504615</c:v>
                </c:pt>
                <c:pt idx="475">
                  <c:v>0.224316434733718</c:v>
                </c:pt>
                <c:pt idx="476">
                  <c:v>0.213269712720052</c:v>
                </c:pt>
                <c:pt idx="477">
                  <c:v>0.213937563059473</c:v>
                </c:pt>
                <c:pt idx="478">
                  <c:v>0.223689380630151</c:v>
                </c:pt>
                <c:pt idx="479">
                  <c:v>0.235340060853937</c:v>
                </c:pt>
                <c:pt idx="480">
                  <c:v>0.21920796290222</c:v>
                </c:pt>
                <c:pt idx="481">
                  <c:v>0.214143178432591</c:v>
                </c:pt>
                <c:pt idx="482">
                  <c:v>0.216092057817175</c:v>
                </c:pt>
                <c:pt idx="483">
                  <c:v>0.215208581809444</c:v>
                </c:pt>
                <c:pt idx="484">
                  <c:v>0.202953423197836</c:v>
                </c:pt>
                <c:pt idx="485">
                  <c:v>0.21644775043781</c:v>
                </c:pt>
                <c:pt idx="486">
                  <c:v>0.217231371348732</c:v>
                </c:pt>
                <c:pt idx="487">
                  <c:v>0.215851578718591</c:v>
                </c:pt>
                <c:pt idx="488">
                  <c:v>0.20640123633623</c:v>
                </c:pt>
                <c:pt idx="489">
                  <c:v>0.203606869919635</c:v>
                </c:pt>
                <c:pt idx="490">
                  <c:v>0.193537708261114</c:v>
                </c:pt>
                <c:pt idx="491">
                  <c:v>0.186967523203809</c:v>
                </c:pt>
                <c:pt idx="492">
                  <c:v>0.179519561821601</c:v>
                </c:pt>
                <c:pt idx="493">
                  <c:v>0.174080106815289</c:v>
                </c:pt>
                <c:pt idx="494">
                  <c:v>0.162432573087819</c:v>
                </c:pt>
                <c:pt idx="495">
                  <c:v>0.150118600193636</c:v>
                </c:pt>
                <c:pt idx="496">
                  <c:v>0.144270692526603</c:v>
                </c:pt>
                <c:pt idx="497">
                  <c:v>0.145879817977085</c:v>
                </c:pt>
                <c:pt idx="498">
                  <c:v>0.145693274640917</c:v>
                </c:pt>
                <c:pt idx="499">
                  <c:v>0.136482435794044</c:v>
                </c:pt>
                <c:pt idx="500">
                  <c:v>0.131706424988638</c:v>
                </c:pt>
                <c:pt idx="501">
                  <c:v>0.129892486619515</c:v>
                </c:pt>
                <c:pt idx="502">
                  <c:v>0.136905980432102</c:v>
                </c:pt>
                <c:pt idx="503">
                  <c:v>0.139040513368286</c:v>
                </c:pt>
                <c:pt idx="504">
                  <c:v>0.134414869887852</c:v>
                </c:pt>
                <c:pt idx="505">
                  <c:v>0.129215815504828</c:v>
                </c:pt>
                <c:pt idx="506">
                  <c:v>0.127211475524069</c:v>
                </c:pt>
                <c:pt idx="507">
                  <c:v>0.132589435861243</c:v>
                </c:pt>
                <c:pt idx="508">
                  <c:v>0.139481083596842</c:v>
                </c:pt>
                <c:pt idx="509">
                  <c:v>0.14462548934004</c:v>
                </c:pt>
                <c:pt idx="510">
                  <c:v>0.150820314479165</c:v>
                </c:pt>
                <c:pt idx="511">
                  <c:v>0.148701901943856</c:v>
                </c:pt>
                <c:pt idx="512">
                  <c:v>0.148210855277651</c:v>
                </c:pt>
                <c:pt idx="513">
                  <c:v>0.151652707602962</c:v>
                </c:pt>
                <c:pt idx="514">
                  <c:v>0.146706362114953</c:v>
                </c:pt>
                <c:pt idx="515">
                  <c:v>0.143537402336896</c:v>
                </c:pt>
                <c:pt idx="516">
                  <c:v>0.139623358929356</c:v>
                </c:pt>
                <c:pt idx="517">
                  <c:v>0.138876196502811</c:v>
                </c:pt>
                <c:pt idx="518">
                  <c:v>0.14000792613364</c:v>
                </c:pt>
                <c:pt idx="519">
                  <c:v>0.142733348583621</c:v>
                </c:pt>
                <c:pt idx="520">
                  <c:v>0.14221000739146</c:v>
                </c:pt>
                <c:pt idx="521">
                  <c:v>0.139987291792762</c:v>
                </c:pt>
                <c:pt idx="522">
                  <c:v>0.134878878113648</c:v>
                </c:pt>
                <c:pt idx="523">
                  <c:v>0.127689307422726</c:v>
                </c:pt>
                <c:pt idx="524">
                  <c:v>0.130287975144218</c:v>
                </c:pt>
                <c:pt idx="525">
                  <c:v>0.134352017234744</c:v>
                </c:pt>
                <c:pt idx="526">
                  <c:v>0.127215175876196</c:v>
                </c:pt>
                <c:pt idx="527">
                  <c:v>0.123928919192219</c:v>
                </c:pt>
                <c:pt idx="528">
                  <c:v>0.119862870853239</c:v>
                </c:pt>
                <c:pt idx="529">
                  <c:v>0.119001028491139</c:v>
                </c:pt>
                <c:pt idx="530">
                  <c:v>0.124162501345325</c:v>
                </c:pt>
                <c:pt idx="531">
                  <c:v>0.123103403704484</c:v>
                </c:pt>
                <c:pt idx="532">
                  <c:v>0.120076985272663</c:v>
                </c:pt>
                <c:pt idx="533">
                  <c:v>0.120733727931262</c:v>
                </c:pt>
                <c:pt idx="534">
                  <c:v>0.120367901162568</c:v>
                </c:pt>
                <c:pt idx="535">
                  <c:v>0.119059522310408</c:v>
                </c:pt>
                <c:pt idx="536">
                  <c:v>0.116838646065995</c:v>
                </c:pt>
                <c:pt idx="537">
                  <c:v>0.112711639795245</c:v>
                </c:pt>
                <c:pt idx="538">
                  <c:v>0.112168706885457</c:v>
                </c:pt>
                <c:pt idx="539">
                  <c:v>0.109578652155422</c:v>
                </c:pt>
                <c:pt idx="540">
                  <c:v>0.10717666605596</c:v>
                </c:pt>
                <c:pt idx="541">
                  <c:v>0.107084753332911</c:v>
                </c:pt>
                <c:pt idx="542">
                  <c:v>0.111316989162465</c:v>
                </c:pt>
                <c:pt idx="543">
                  <c:v>0.114036219395915</c:v>
                </c:pt>
                <c:pt idx="544">
                  <c:v>0.111107465496153</c:v>
                </c:pt>
                <c:pt idx="545">
                  <c:v>0.104560956413678</c:v>
                </c:pt>
                <c:pt idx="546">
                  <c:v>0.0985973902995364</c:v>
                </c:pt>
                <c:pt idx="547">
                  <c:v>0.093136770867251</c:v>
                </c:pt>
                <c:pt idx="548">
                  <c:v>0.0908304118401954</c:v>
                </c:pt>
                <c:pt idx="549">
                  <c:v>0.0915290187875893</c:v>
                </c:pt>
                <c:pt idx="550">
                  <c:v>0.0893674771651526</c:v>
                </c:pt>
                <c:pt idx="551">
                  <c:v>0.0863476605032291</c:v>
                </c:pt>
                <c:pt idx="552">
                  <c:v>0.0835210825431001</c:v>
                </c:pt>
                <c:pt idx="553">
                  <c:v>0.0778098448613142</c:v>
                </c:pt>
                <c:pt idx="554">
                  <c:v>0.0751332249626946</c:v>
                </c:pt>
                <c:pt idx="555">
                  <c:v>0.0678553772785578</c:v>
                </c:pt>
                <c:pt idx="556">
                  <c:v>0.0644682565036949</c:v>
                </c:pt>
                <c:pt idx="557">
                  <c:v>0.0635362900685514</c:v>
                </c:pt>
                <c:pt idx="558">
                  <c:v>0.0604424349692263</c:v>
                </c:pt>
                <c:pt idx="559">
                  <c:v>0.0543518218760826</c:v>
                </c:pt>
                <c:pt idx="560">
                  <c:v>0.0494303991460756</c:v>
                </c:pt>
                <c:pt idx="561">
                  <c:v>0.0493993386573785</c:v>
                </c:pt>
                <c:pt idx="562">
                  <c:v>0.0469483740927517</c:v>
                </c:pt>
                <c:pt idx="563">
                  <c:v>0.0439260426899995</c:v>
                </c:pt>
                <c:pt idx="564">
                  <c:v>0.0412646378284928</c:v>
                </c:pt>
                <c:pt idx="565">
                  <c:v>0.0389500269274983</c:v>
                </c:pt>
                <c:pt idx="566">
                  <c:v>0.0365953529425906</c:v>
                </c:pt>
                <c:pt idx="567">
                  <c:v>0.0318237153032271</c:v>
                </c:pt>
                <c:pt idx="568">
                  <c:v>0.028825490853709</c:v>
                </c:pt>
                <c:pt idx="569">
                  <c:v>0.028629212973395</c:v>
                </c:pt>
                <c:pt idx="570">
                  <c:v>0.0253000928230069</c:v>
                </c:pt>
                <c:pt idx="571">
                  <c:v>0.0216024903605491</c:v>
                </c:pt>
                <c:pt idx="572">
                  <c:v>0.0181212945616279</c:v>
                </c:pt>
                <c:pt idx="573">
                  <c:v>0.0143450798478438</c:v>
                </c:pt>
                <c:pt idx="574">
                  <c:v>0.00964466814146253</c:v>
                </c:pt>
                <c:pt idx="575">
                  <c:v>0.00732640099395861</c:v>
                </c:pt>
                <c:pt idx="576">
                  <c:v>0.00450145398491137</c:v>
                </c:pt>
                <c:pt idx="577">
                  <c:v>0.00653699064771014</c:v>
                </c:pt>
                <c:pt idx="578">
                  <c:v>0.0042490483780684</c:v>
                </c:pt>
                <c:pt idx="579">
                  <c:v>0.00223954198134201</c:v>
                </c:pt>
                <c:pt idx="580">
                  <c:v>0.00172640444946096</c:v>
                </c:pt>
                <c:pt idx="581">
                  <c:v>0.0022656304519138</c:v>
                </c:pt>
                <c:pt idx="582">
                  <c:v>-0.00161858299411805</c:v>
                </c:pt>
                <c:pt idx="583">
                  <c:v>-0.00470898532082387</c:v>
                </c:pt>
                <c:pt idx="584">
                  <c:v>-0.00606951631086496</c:v>
                </c:pt>
                <c:pt idx="585">
                  <c:v>-0.00365622704195697</c:v>
                </c:pt>
                <c:pt idx="586">
                  <c:v>0.00713369227228508</c:v>
                </c:pt>
                <c:pt idx="587">
                  <c:v>0.0029000080484937</c:v>
                </c:pt>
                <c:pt idx="588">
                  <c:v>-0.000108226354970389</c:v>
                </c:pt>
                <c:pt idx="589">
                  <c:v>-0.00436886221440107</c:v>
                </c:pt>
                <c:pt idx="590">
                  <c:v>-0.00752437220519681</c:v>
                </c:pt>
                <c:pt idx="591">
                  <c:v>-0.0119147696952419</c:v>
                </c:pt>
                <c:pt idx="592">
                  <c:v>-0.0115339833143081</c:v>
                </c:pt>
                <c:pt idx="593">
                  <c:v>-0.00897743806947189</c:v>
                </c:pt>
                <c:pt idx="594">
                  <c:v>-0.00904626453973735</c:v>
                </c:pt>
                <c:pt idx="595">
                  <c:v>-0.00675737940121293</c:v>
                </c:pt>
                <c:pt idx="596">
                  <c:v>-0.0042387408222915</c:v>
                </c:pt>
                <c:pt idx="597">
                  <c:v>0.00306369070810379</c:v>
                </c:pt>
                <c:pt idx="598">
                  <c:v>0.00705252068275299</c:v>
                </c:pt>
                <c:pt idx="599">
                  <c:v>0.0104549220605884</c:v>
                </c:pt>
                <c:pt idx="600">
                  <c:v>0.00880630995435804</c:v>
                </c:pt>
                <c:pt idx="601">
                  <c:v>0.00563447473488465</c:v>
                </c:pt>
                <c:pt idx="602">
                  <c:v>0.00401963728569701</c:v>
                </c:pt>
                <c:pt idx="603">
                  <c:v>0.00963111435178707</c:v>
                </c:pt>
                <c:pt idx="604">
                  <c:v>0.0159297035387006</c:v>
                </c:pt>
                <c:pt idx="605">
                  <c:v>0.0163698249959317</c:v>
                </c:pt>
                <c:pt idx="606">
                  <c:v>0.0135850278387573</c:v>
                </c:pt>
                <c:pt idx="607">
                  <c:v>0.0154939919740941</c:v>
                </c:pt>
                <c:pt idx="608">
                  <c:v>0.0270533108243603</c:v>
                </c:pt>
                <c:pt idx="609">
                  <c:v>0.0378135664670666</c:v>
                </c:pt>
                <c:pt idx="610">
                  <c:v>0.034645190862895</c:v>
                </c:pt>
                <c:pt idx="611">
                  <c:v>0.0541151648941841</c:v>
                </c:pt>
                <c:pt idx="612">
                  <c:v>0.0540169821185256</c:v>
                </c:pt>
                <c:pt idx="613">
                  <c:v>0.0526590801126531</c:v>
                </c:pt>
                <c:pt idx="614">
                  <c:v>0.0525714392926686</c:v>
                </c:pt>
                <c:pt idx="615">
                  <c:v>0.0849792576527612</c:v>
                </c:pt>
                <c:pt idx="616">
                  <c:v>0.101300332606201</c:v>
                </c:pt>
                <c:pt idx="617">
                  <c:v>0.124109760986028</c:v>
                </c:pt>
                <c:pt idx="618">
                  <c:v>0.11540991841757</c:v>
                </c:pt>
                <c:pt idx="619">
                  <c:v>0.0580898533969229</c:v>
                </c:pt>
                <c:pt idx="620">
                  <c:v>0.0469262870263249</c:v>
                </c:pt>
                <c:pt idx="621">
                  <c:v>0.0614115953302765</c:v>
                </c:pt>
                <c:pt idx="622">
                  <c:v>0.0606126861655714</c:v>
                </c:pt>
                <c:pt idx="623">
                  <c:v>0.062551431453469</c:v>
                </c:pt>
                <c:pt idx="624">
                  <c:v>0.0554038505740372</c:v>
                </c:pt>
                <c:pt idx="625">
                  <c:v>0.0672467476285074</c:v>
                </c:pt>
                <c:pt idx="626">
                  <c:v>0.0658475903793262</c:v>
                </c:pt>
                <c:pt idx="627">
                  <c:v>0.0530783083784546</c:v>
                </c:pt>
                <c:pt idx="628">
                  <c:v>0.0274901631625868</c:v>
                </c:pt>
                <c:pt idx="629">
                  <c:v>0.0152940454672098</c:v>
                </c:pt>
                <c:pt idx="630">
                  <c:v>0.0136921834565045</c:v>
                </c:pt>
                <c:pt idx="631">
                  <c:v>0.0193802198008609</c:v>
                </c:pt>
                <c:pt idx="632">
                  <c:v>0.0194265398452171</c:v>
                </c:pt>
                <c:pt idx="633">
                  <c:v>0.0271360423541037</c:v>
                </c:pt>
                <c:pt idx="634">
                  <c:v>0.0250486169548332</c:v>
                </c:pt>
                <c:pt idx="635">
                  <c:v>0.0233765258739835</c:v>
                </c:pt>
                <c:pt idx="636">
                  <c:v>0.0188883054694697</c:v>
                </c:pt>
                <c:pt idx="637">
                  <c:v>0.0154916381406975</c:v>
                </c:pt>
                <c:pt idx="638">
                  <c:v>0.0199775836861145</c:v>
                </c:pt>
                <c:pt idx="639">
                  <c:v>0.0193521563598137</c:v>
                </c:pt>
                <c:pt idx="640">
                  <c:v>0.02774498195574</c:v>
                </c:pt>
                <c:pt idx="641">
                  <c:v>0.0280420452426934</c:v>
                </c:pt>
                <c:pt idx="642">
                  <c:v>0.0315302913516257</c:v>
                </c:pt>
                <c:pt idx="643">
                  <c:v>0.0355880814558927</c:v>
                </c:pt>
                <c:pt idx="644">
                  <c:v>0.0400187816418114</c:v>
                </c:pt>
                <c:pt idx="645">
                  <c:v>0.0373663772721223</c:v>
                </c:pt>
                <c:pt idx="646">
                  <c:v>0.0349643601718449</c:v>
                </c:pt>
                <c:pt idx="647">
                  <c:v>0.0325188803998997</c:v>
                </c:pt>
                <c:pt idx="648">
                  <c:v>0.0353110251625385</c:v>
                </c:pt>
                <c:pt idx="649">
                  <c:v>0.0399112900601265</c:v>
                </c:pt>
                <c:pt idx="650">
                  <c:v>0.0454421528249762</c:v>
                </c:pt>
                <c:pt idx="651">
                  <c:v>0.0407226121866108</c:v>
                </c:pt>
                <c:pt idx="652">
                  <c:v>0.0336500431994861</c:v>
                </c:pt>
                <c:pt idx="653">
                  <c:v>0.0282479192322572</c:v>
                </c:pt>
                <c:pt idx="654">
                  <c:v>0.023253755404173</c:v>
                </c:pt>
                <c:pt idx="655">
                  <c:v>0.0185216737530494</c:v>
                </c:pt>
                <c:pt idx="656">
                  <c:v>0.0170952390524968</c:v>
                </c:pt>
                <c:pt idx="657">
                  <c:v>0.0153064653824363</c:v>
                </c:pt>
                <c:pt idx="658">
                  <c:v>0.00904403308302827</c:v>
                </c:pt>
                <c:pt idx="659">
                  <c:v>0.00958982964150878</c:v>
                </c:pt>
                <c:pt idx="660">
                  <c:v>0.00634500835520246</c:v>
                </c:pt>
                <c:pt idx="661">
                  <c:v>0.00303199183235341</c:v>
                </c:pt>
                <c:pt idx="662">
                  <c:v>0.00119866412916216</c:v>
                </c:pt>
                <c:pt idx="663">
                  <c:v>0.000460531320098573</c:v>
                </c:pt>
                <c:pt idx="664">
                  <c:v>0.00389688653563578</c:v>
                </c:pt>
                <c:pt idx="665">
                  <c:v>0.00316109416997466</c:v>
                </c:pt>
                <c:pt idx="666">
                  <c:v>0.00223364293597874</c:v>
                </c:pt>
                <c:pt idx="667">
                  <c:v>0.00277880182028176</c:v>
                </c:pt>
                <c:pt idx="668">
                  <c:v>0.00158010412922709</c:v>
                </c:pt>
                <c:pt idx="669">
                  <c:v>-0.0015323636777371</c:v>
                </c:pt>
                <c:pt idx="670">
                  <c:v>-0.00341576390750734</c:v>
                </c:pt>
                <c:pt idx="671">
                  <c:v>-0.00261710820255789</c:v>
                </c:pt>
                <c:pt idx="672">
                  <c:v>-0.00191478179655867</c:v>
                </c:pt>
                <c:pt idx="673">
                  <c:v>-0.00255446658299752</c:v>
                </c:pt>
                <c:pt idx="674">
                  <c:v>-0.000785240987423559</c:v>
                </c:pt>
                <c:pt idx="675">
                  <c:v>0.0032817335242659</c:v>
                </c:pt>
                <c:pt idx="676">
                  <c:v>0.00620379651033821</c:v>
                </c:pt>
                <c:pt idx="677">
                  <c:v>0.00727554693227651</c:v>
                </c:pt>
                <c:pt idx="678">
                  <c:v>0.00719823778265993</c:v>
                </c:pt>
                <c:pt idx="679">
                  <c:v>0.00745614226221807</c:v>
                </c:pt>
                <c:pt idx="680">
                  <c:v>0.0165292955135799</c:v>
                </c:pt>
                <c:pt idx="681">
                  <c:v>0.0263379831975706</c:v>
                </c:pt>
                <c:pt idx="682">
                  <c:v>0.0326978686222994</c:v>
                </c:pt>
                <c:pt idx="683">
                  <c:v>0.032992381382444</c:v>
                </c:pt>
                <c:pt idx="684">
                  <c:v>0.0288584668126536</c:v>
                </c:pt>
                <c:pt idx="685">
                  <c:v>0.0308584581417809</c:v>
                </c:pt>
                <c:pt idx="686">
                  <c:v>0.0364209897841921</c:v>
                </c:pt>
                <c:pt idx="687">
                  <c:v>0.0413090731768316</c:v>
                </c:pt>
                <c:pt idx="688">
                  <c:v>0.0387763907442732</c:v>
                </c:pt>
                <c:pt idx="689">
                  <c:v>0.0375016444404332</c:v>
                </c:pt>
                <c:pt idx="690">
                  <c:v>0.0239978053360534</c:v>
                </c:pt>
                <c:pt idx="691">
                  <c:v>0.0235591026493968</c:v>
                </c:pt>
                <c:pt idx="692">
                  <c:v>0.0255044946727041</c:v>
                </c:pt>
                <c:pt idx="693">
                  <c:v>0.0177872749323877</c:v>
                </c:pt>
                <c:pt idx="694">
                  <c:v>0.0176130366203191</c:v>
                </c:pt>
                <c:pt idx="695">
                  <c:v>0.0198958690071016</c:v>
                </c:pt>
                <c:pt idx="696">
                  <c:v>0.0207006681615409</c:v>
                </c:pt>
                <c:pt idx="697">
                  <c:v>0.0198570140834351</c:v>
                </c:pt>
                <c:pt idx="698">
                  <c:v>0.0202947824477049</c:v>
                </c:pt>
                <c:pt idx="699">
                  <c:v>0.0285690364677982</c:v>
                </c:pt>
                <c:pt idx="700">
                  <c:v>0.0252130622379637</c:v>
                </c:pt>
                <c:pt idx="701">
                  <c:v>0.0232257148276565</c:v>
                </c:pt>
                <c:pt idx="702">
                  <c:v>0.0202835603672908</c:v>
                </c:pt>
                <c:pt idx="703">
                  <c:v>0.0210619667005671</c:v>
                </c:pt>
                <c:pt idx="704">
                  <c:v>0.0179343735115274</c:v>
                </c:pt>
                <c:pt idx="705">
                  <c:v>0.0160312616715604</c:v>
                </c:pt>
                <c:pt idx="706">
                  <c:v>0.0169512152556566</c:v>
                </c:pt>
                <c:pt idx="707">
                  <c:v>0.018823727111642</c:v>
                </c:pt>
                <c:pt idx="708">
                  <c:v>0.0184499261584295</c:v>
                </c:pt>
                <c:pt idx="709">
                  <c:v>0.0205553672115352</c:v>
                </c:pt>
                <c:pt idx="710">
                  <c:v>0.0215156051760696</c:v>
                </c:pt>
                <c:pt idx="711">
                  <c:v>0.0204053330247275</c:v>
                </c:pt>
                <c:pt idx="712">
                  <c:v>0.0308447546487374</c:v>
                </c:pt>
                <c:pt idx="713">
                  <c:v>0.0394743005712911</c:v>
                </c:pt>
                <c:pt idx="714">
                  <c:v>0.0371046910999348</c:v>
                </c:pt>
                <c:pt idx="715">
                  <c:v>0.036383899673062</c:v>
                </c:pt>
                <c:pt idx="716">
                  <c:v>0.0330920668145891</c:v>
                </c:pt>
                <c:pt idx="717">
                  <c:v>0.033345933452265</c:v>
                </c:pt>
                <c:pt idx="718">
                  <c:v>0.0326902441740558</c:v>
                </c:pt>
                <c:pt idx="719">
                  <c:v>0.0390053322239096</c:v>
                </c:pt>
                <c:pt idx="720">
                  <c:v>0.0404783843875347</c:v>
                </c:pt>
                <c:pt idx="721">
                  <c:v>0.0462896330682669</c:v>
                </c:pt>
                <c:pt idx="722">
                  <c:v>0.0474771593388512</c:v>
                </c:pt>
                <c:pt idx="723">
                  <c:v>0.0516539285354611</c:v>
                </c:pt>
                <c:pt idx="724">
                  <c:v>0.0558316308743399</c:v>
                </c:pt>
                <c:pt idx="725">
                  <c:v>0.0579016030301187</c:v>
                </c:pt>
                <c:pt idx="726">
                  <c:v>0.0537310405783363</c:v>
                </c:pt>
                <c:pt idx="727">
                  <c:v>0.0564289200360893</c:v>
                </c:pt>
                <c:pt idx="728">
                  <c:v>0.0591996951627336</c:v>
                </c:pt>
                <c:pt idx="729">
                  <c:v>0.0656997571585894</c:v>
                </c:pt>
                <c:pt idx="730">
                  <c:v>0.0725578502192993</c:v>
                </c:pt>
                <c:pt idx="731">
                  <c:v>0.0809662774390674</c:v>
                </c:pt>
                <c:pt idx="732">
                  <c:v>0.0837772442504195</c:v>
                </c:pt>
                <c:pt idx="733">
                  <c:v>0.0901432771846803</c:v>
                </c:pt>
                <c:pt idx="734">
                  <c:v>0.0998948472016022</c:v>
                </c:pt>
                <c:pt idx="735">
                  <c:v>0.107214212321226</c:v>
                </c:pt>
                <c:pt idx="736">
                  <c:v>0.11045791687742</c:v>
                </c:pt>
                <c:pt idx="737">
                  <c:v>0.105923537618165</c:v>
                </c:pt>
                <c:pt idx="738">
                  <c:v>0.103531271980837</c:v>
                </c:pt>
                <c:pt idx="739">
                  <c:v>0.106564460546315</c:v>
                </c:pt>
                <c:pt idx="740">
                  <c:v>0.106520437500873</c:v>
                </c:pt>
                <c:pt idx="741">
                  <c:v>0.10252615661657</c:v>
                </c:pt>
                <c:pt idx="742">
                  <c:v>0.103231393335445</c:v>
                </c:pt>
                <c:pt idx="743">
                  <c:v>0.105082580549355</c:v>
                </c:pt>
                <c:pt idx="744">
                  <c:v>0.101193652358146</c:v>
                </c:pt>
                <c:pt idx="745">
                  <c:v>0.0976544490529048</c:v>
                </c:pt>
                <c:pt idx="746">
                  <c:v>0.09905521660068</c:v>
                </c:pt>
                <c:pt idx="747">
                  <c:v>0.0986649542606926</c:v>
                </c:pt>
                <c:pt idx="748">
                  <c:v>0.0966736074485306</c:v>
                </c:pt>
                <c:pt idx="749">
                  <c:v>0.0946677678575638</c:v>
                </c:pt>
                <c:pt idx="750">
                  <c:v>0.0889738776252999</c:v>
                </c:pt>
                <c:pt idx="751">
                  <c:v>0.0918615000478278</c:v>
                </c:pt>
                <c:pt idx="752">
                  <c:v>0.0914561326053923</c:v>
                </c:pt>
                <c:pt idx="753">
                  <c:v>0.0926222446297659</c:v>
                </c:pt>
                <c:pt idx="754">
                  <c:v>0.0972913524513699</c:v>
                </c:pt>
                <c:pt idx="755">
                  <c:v>0.0963515486684956</c:v>
                </c:pt>
                <c:pt idx="756">
                  <c:v>0.0936884371787428</c:v>
                </c:pt>
                <c:pt idx="757">
                  <c:v>0.0938681151196199</c:v>
                </c:pt>
                <c:pt idx="758">
                  <c:v>0.0917075155626756</c:v>
                </c:pt>
                <c:pt idx="759">
                  <c:v>0.094720823089111</c:v>
                </c:pt>
                <c:pt idx="760">
                  <c:v>0.0934501682890462</c:v>
                </c:pt>
                <c:pt idx="761">
                  <c:v>0.0900071508203613</c:v>
                </c:pt>
                <c:pt idx="762">
                  <c:v>0.089159659602391</c:v>
                </c:pt>
                <c:pt idx="763">
                  <c:v>0.0907058213851166</c:v>
                </c:pt>
                <c:pt idx="764">
                  <c:v>0.0909055027843642</c:v>
                </c:pt>
                <c:pt idx="765">
                  <c:v>0.0898153323390613</c:v>
                </c:pt>
                <c:pt idx="766">
                  <c:v>0.0906940701465481</c:v>
                </c:pt>
                <c:pt idx="767">
                  <c:v>0.0909300412662582</c:v>
                </c:pt>
                <c:pt idx="768">
                  <c:v>0.0871870888293628</c:v>
                </c:pt>
                <c:pt idx="769">
                  <c:v>0.0840017390419674</c:v>
                </c:pt>
                <c:pt idx="770">
                  <c:v>0.0842730033207119</c:v>
                </c:pt>
                <c:pt idx="771">
                  <c:v>0.0816945395530841</c:v>
                </c:pt>
                <c:pt idx="772">
                  <c:v>0.0799618571963016</c:v>
                </c:pt>
                <c:pt idx="773">
                  <c:v>0.0814532593658243</c:v>
                </c:pt>
                <c:pt idx="774">
                  <c:v>0.0831611146972417</c:v>
                </c:pt>
                <c:pt idx="775">
                  <c:v>0.0830201688597083</c:v>
                </c:pt>
                <c:pt idx="776">
                  <c:v>0.0782159726628807</c:v>
                </c:pt>
                <c:pt idx="777">
                  <c:v>0.0754599425179666</c:v>
                </c:pt>
                <c:pt idx="778">
                  <c:v>0.0726460347368093</c:v>
                </c:pt>
                <c:pt idx="779">
                  <c:v>0.0725881746980294</c:v>
                </c:pt>
                <c:pt idx="780">
                  <c:v>0.0701693432545408</c:v>
                </c:pt>
                <c:pt idx="781">
                  <c:v>0.0689906157939248</c:v>
                </c:pt>
                <c:pt idx="782">
                  <c:v>0.0734462336994621</c:v>
                </c:pt>
                <c:pt idx="783">
                  <c:v>0.070225649072409</c:v>
                </c:pt>
                <c:pt idx="784">
                  <c:v>0.07083960614331</c:v>
                </c:pt>
                <c:pt idx="785">
                  <c:v>0.0721005726828523</c:v>
                </c:pt>
                <c:pt idx="786">
                  <c:v>0.0827394455897486</c:v>
                </c:pt>
                <c:pt idx="787">
                  <c:v>0.0865983814771122</c:v>
                </c:pt>
                <c:pt idx="788">
                  <c:v>0.100515830189922</c:v>
                </c:pt>
                <c:pt idx="789">
                  <c:v>0.105848470690306</c:v>
                </c:pt>
                <c:pt idx="790">
                  <c:v>0.110466598502889</c:v>
                </c:pt>
                <c:pt idx="791">
                  <c:v>0.109312300618398</c:v>
                </c:pt>
                <c:pt idx="792">
                  <c:v>0.10777967416385</c:v>
                </c:pt>
                <c:pt idx="793">
                  <c:v>0.104117086204828</c:v>
                </c:pt>
                <c:pt idx="794">
                  <c:v>0.110050420016446</c:v>
                </c:pt>
                <c:pt idx="795">
                  <c:v>0.112305276635729</c:v>
                </c:pt>
                <c:pt idx="796">
                  <c:v>0.11284855290399</c:v>
                </c:pt>
                <c:pt idx="797">
                  <c:v>0.110231264512627</c:v>
                </c:pt>
                <c:pt idx="798">
                  <c:v>0.105560573640607</c:v>
                </c:pt>
                <c:pt idx="799">
                  <c:v>0.109510922378022</c:v>
                </c:pt>
                <c:pt idx="800">
                  <c:v>0.11508689211784</c:v>
                </c:pt>
                <c:pt idx="801">
                  <c:v>0.112396595473384</c:v>
                </c:pt>
                <c:pt idx="802">
                  <c:v>0.114699192124017</c:v>
                </c:pt>
                <c:pt idx="803">
                  <c:v>0.119131970892438</c:v>
                </c:pt>
                <c:pt idx="804">
                  <c:v>0.124133256419619</c:v>
                </c:pt>
                <c:pt idx="805">
                  <c:v>0.128120500847859</c:v>
                </c:pt>
                <c:pt idx="806">
                  <c:v>0.125945156896441</c:v>
                </c:pt>
                <c:pt idx="807">
                  <c:v>0.1216950031055</c:v>
                </c:pt>
                <c:pt idx="808">
                  <c:v>0.119180671685039</c:v>
                </c:pt>
                <c:pt idx="809">
                  <c:v>0.117534811393686</c:v>
                </c:pt>
                <c:pt idx="810">
                  <c:v>0.122432428193532</c:v>
                </c:pt>
                <c:pt idx="811">
                  <c:v>0.126415581550588</c:v>
                </c:pt>
                <c:pt idx="812">
                  <c:v>0.128030933014922</c:v>
                </c:pt>
                <c:pt idx="813">
                  <c:v>0.126074855282114</c:v>
                </c:pt>
                <c:pt idx="814">
                  <c:v>0.130517324049946</c:v>
                </c:pt>
                <c:pt idx="815">
                  <c:v>0.131037834235212</c:v>
                </c:pt>
                <c:pt idx="816">
                  <c:v>0.129855984407621</c:v>
                </c:pt>
                <c:pt idx="817">
                  <c:v>0.133435034127656</c:v>
                </c:pt>
                <c:pt idx="818">
                  <c:v>0.133131917839259</c:v>
                </c:pt>
                <c:pt idx="819">
                  <c:v>0.135543585437208</c:v>
                </c:pt>
                <c:pt idx="820">
                  <c:v>0.136055674454912</c:v>
                </c:pt>
                <c:pt idx="821">
                  <c:v>0.143596788926698</c:v>
                </c:pt>
                <c:pt idx="822">
                  <c:v>0.136531754303321</c:v>
                </c:pt>
                <c:pt idx="823">
                  <c:v>0.134364881371676</c:v>
                </c:pt>
                <c:pt idx="824">
                  <c:v>0.132193992406473</c:v>
                </c:pt>
                <c:pt idx="825">
                  <c:v>0.129206845426649</c:v>
                </c:pt>
                <c:pt idx="826">
                  <c:v>0.129199559808897</c:v>
                </c:pt>
                <c:pt idx="827">
                  <c:v>0.125387521709924</c:v>
                </c:pt>
                <c:pt idx="828">
                  <c:v>0.123774513318352</c:v>
                </c:pt>
                <c:pt idx="829">
                  <c:v>0.121396651696623</c:v>
                </c:pt>
                <c:pt idx="830">
                  <c:v>0.121640802334931</c:v>
                </c:pt>
                <c:pt idx="831">
                  <c:v>0.119242661233059</c:v>
                </c:pt>
                <c:pt idx="832">
                  <c:v>0.117266939859235</c:v>
                </c:pt>
                <c:pt idx="833">
                  <c:v>0.116053125757841</c:v>
                </c:pt>
                <c:pt idx="834">
                  <c:v>0.126246558310633</c:v>
                </c:pt>
                <c:pt idx="835">
                  <c:v>0.122606909145407</c:v>
                </c:pt>
                <c:pt idx="836">
                  <c:v>0.120461646637526</c:v>
                </c:pt>
                <c:pt idx="837">
                  <c:v>0.118658235816299</c:v>
                </c:pt>
                <c:pt idx="838">
                  <c:v>0.11977266934561</c:v>
                </c:pt>
                <c:pt idx="839">
                  <c:v>0.12189353128628</c:v>
                </c:pt>
                <c:pt idx="840">
                  <c:v>0.118987591563344</c:v>
                </c:pt>
                <c:pt idx="841">
                  <c:v>0.118440551457275</c:v>
                </c:pt>
                <c:pt idx="842">
                  <c:v>0.120096636801555</c:v>
                </c:pt>
                <c:pt idx="843">
                  <c:v>0.118486760671271</c:v>
                </c:pt>
                <c:pt idx="844">
                  <c:v>0.118681444067088</c:v>
                </c:pt>
                <c:pt idx="845">
                  <c:v>0.118206588828786</c:v>
                </c:pt>
                <c:pt idx="846">
                  <c:v>0.116926972135592</c:v>
                </c:pt>
                <c:pt idx="847">
                  <c:v>0.112089566213211</c:v>
                </c:pt>
                <c:pt idx="848">
                  <c:v>0.110169634726078</c:v>
                </c:pt>
                <c:pt idx="849">
                  <c:v>0.109977014250321</c:v>
                </c:pt>
                <c:pt idx="850">
                  <c:v>0.113135750359643</c:v>
                </c:pt>
                <c:pt idx="851">
                  <c:v>0.11071067066355</c:v>
                </c:pt>
                <c:pt idx="852">
                  <c:v>0.106769996438525</c:v>
                </c:pt>
                <c:pt idx="853">
                  <c:v>0.106230680164043</c:v>
                </c:pt>
                <c:pt idx="854">
                  <c:v>0.104794523794561</c:v>
                </c:pt>
                <c:pt idx="855">
                  <c:v>0.105203893962163</c:v>
                </c:pt>
                <c:pt idx="856">
                  <c:v>0.104065379691255</c:v>
                </c:pt>
                <c:pt idx="857">
                  <c:v>0.102708162119251</c:v>
                </c:pt>
                <c:pt idx="858">
                  <c:v>0.101327588071915</c:v>
                </c:pt>
                <c:pt idx="859">
                  <c:v>0.100506831828928</c:v>
                </c:pt>
                <c:pt idx="860">
                  <c:v>0.101927647357311</c:v>
                </c:pt>
                <c:pt idx="861">
                  <c:v>0.102551098446021</c:v>
                </c:pt>
                <c:pt idx="862">
                  <c:v>0.0995385524208568</c:v>
                </c:pt>
                <c:pt idx="863">
                  <c:v>0.0959377827396683</c:v>
                </c:pt>
                <c:pt idx="864">
                  <c:v>0.0949636274455318</c:v>
                </c:pt>
                <c:pt idx="865">
                  <c:v>0.0957663075522876</c:v>
                </c:pt>
                <c:pt idx="866">
                  <c:v>0.0947610263844257</c:v>
                </c:pt>
                <c:pt idx="867">
                  <c:v>0.0972681974762962</c:v>
                </c:pt>
                <c:pt idx="868">
                  <c:v>0.0950102952363666</c:v>
                </c:pt>
                <c:pt idx="869">
                  <c:v>0.0984672659239361</c:v>
                </c:pt>
                <c:pt idx="870">
                  <c:v>0.0999444923265426</c:v>
                </c:pt>
                <c:pt idx="871">
                  <c:v>0.100990823964566</c:v>
                </c:pt>
                <c:pt idx="872">
                  <c:v>0.105600371567836</c:v>
                </c:pt>
                <c:pt idx="873">
                  <c:v>0.106097575592592</c:v>
                </c:pt>
                <c:pt idx="874">
                  <c:v>0.103609143766099</c:v>
                </c:pt>
                <c:pt idx="875">
                  <c:v>0.103702690839371</c:v>
                </c:pt>
                <c:pt idx="876">
                  <c:v>0.103043452298371</c:v>
                </c:pt>
                <c:pt idx="877">
                  <c:v>0.101694727280134</c:v>
                </c:pt>
                <c:pt idx="878">
                  <c:v>0.101343136845601</c:v>
                </c:pt>
                <c:pt idx="879">
                  <c:v>0.0981135056027298</c:v>
                </c:pt>
                <c:pt idx="880">
                  <c:v>0.0953500616531829</c:v>
                </c:pt>
                <c:pt idx="881">
                  <c:v>0.0943975891955168</c:v>
                </c:pt>
                <c:pt idx="882">
                  <c:v>0.0920353330943635</c:v>
                </c:pt>
                <c:pt idx="883">
                  <c:v>0.0903588413773152</c:v>
                </c:pt>
                <c:pt idx="884">
                  <c:v>0.0882111827709122</c:v>
                </c:pt>
                <c:pt idx="885">
                  <c:v>0.0864592435217184</c:v>
                </c:pt>
                <c:pt idx="886">
                  <c:v>0.0837055244929715</c:v>
                </c:pt>
                <c:pt idx="887">
                  <c:v>0.0796147286705767</c:v>
                </c:pt>
                <c:pt idx="888">
                  <c:v>0.0778157762263657</c:v>
                </c:pt>
                <c:pt idx="889">
                  <c:v>0.0757154012596608</c:v>
                </c:pt>
                <c:pt idx="890">
                  <c:v>0.0762347507740216</c:v>
                </c:pt>
                <c:pt idx="891">
                  <c:v>0.0738128587751296</c:v>
                </c:pt>
                <c:pt idx="892">
                  <c:v>0.0737363048465311</c:v>
                </c:pt>
                <c:pt idx="893">
                  <c:v>0.0694109087191406</c:v>
                </c:pt>
                <c:pt idx="894">
                  <c:v>0.0652181135241678</c:v>
                </c:pt>
                <c:pt idx="895">
                  <c:v>0.0652071483085897</c:v>
                </c:pt>
                <c:pt idx="896">
                  <c:v>0.0637842341852682</c:v>
                </c:pt>
                <c:pt idx="897">
                  <c:v>0.0678840897830857</c:v>
                </c:pt>
                <c:pt idx="898">
                  <c:v>0.0646079042363475</c:v>
                </c:pt>
                <c:pt idx="899">
                  <c:v>0.0626482580860027</c:v>
                </c:pt>
                <c:pt idx="900">
                  <c:v>0.0651235090414385</c:v>
                </c:pt>
                <c:pt idx="901">
                  <c:v>0.0663755869398114</c:v>
                </c:pt>
                <c:pt idx="902">
                  <c:v>0.060910141321596</c:v>
                </c:pt>
                <c:pt idx="903">
                  <c:v>0.0585325702721473</c:v>
                </c:pt>
                <c:pt idx="904">
                  <c:v>0.0617547005683712</c:v>
                </c:pt>
                <c:pt idx="905">
                  <c:v>0.0632518186984928</c:v>
                </c:pt>
                <c:pt idx="906">
                  <c:v>0.0549508158853903</c:v>
                </c:pt>
                <c:pt idx="907">
                  <c:v>0.0508377938633424</c:v>
                </c:pt>
                <c:pt idx="908">
                  <c:v>0.0522046393801916</c:v>
                </c:pt>
                <c:pt idx="909">
                  <c:v>0.052325543255801</c:v>
                </c:pt>
                <c:pt idx="910">
                  <c:v>0.0493870934627005</c:v>
                </c:pt>
                <c:pt idx="911">
                  <c:v>0.047538713978887</c:v>
                </c:pt>
                <c:pt idx="912">
                  <c:v>0.0505073585016137</c:v>
                </c:pt>
                <c:pt idx="913">
                  <c:v>0.0553781200410443</c:v>
                </c:pt>
                <c:pt idx="914">
                  <c:v>0.0529331753754174</c:v>
                </c:pt>
                <c:pt idx="915">
                  <c:v>0.0517300320093493</c:v>
                </c:pt>
                <c:pt idx="916">
                  <c:v>0.0491239821275133</c:v>
                </c:pt>
                <c:pt idx="917">
                  <c:v>0.0465477799547515</c:v>
                </c:pt>
                <c:pt idx="918">
                  <c:v>0.0445547860323506</c:v>
                </c:pt>
                <c:pt idx="919">
                  <c:v>0.0469158412533761</c:v>
                </c:pt>
                <c:pt idx="920">
                  <c:v>0.0477281812315533</c:v>
                </c:pt>
                <c:pt idx="921">
                  <c:v>0.0519273770758174</c:v>
                </c:pt>
                <c:pt idx="922">
                  <c:v>0.0564705711372622</c:v>
                </c:pt>
                <c:pt idx="923">
                  <c:v>0.0605895590904975</c:v>
                </c:pt>
                <c:pt idx="924">
                  <c:v>0.0605954349597356</c:v>
                </c:pt>
                <c:pt idx="925">
                  <c:v>0.0618778872084659</c:v>
                </c:pt>
                <c:pt idx="926">
                  <c:v>0.0629912500770447</c:v>
                </c:pt>
                <c:pt idx="927">
                  <c:v>0.0626779425735846</c:v>
                </c:pt>
                <c:pt idx="928">
                  <c:v>0.0597916460423296</c:v>
                </c:pt>
                <c:pt idx="929">
                  <c:v>0.0569556792307075</c:v>
                </c:pt>
                <c:pt idx="930">
                  <c:v>0.0522775645346415</c:v>
                </c:pt>
                <c:pt idx="931">
                  <c:v>0.0455851637070029</c:v>
                </c:pt>
                <c:pt idx="932">
                  <c:v>0.0418210663362213</c:v>
                </c:pt>
                <c:pt idx="933">
                  <c:v>0.0394570906866444</c:v>
                </c:pt>
                <c:pt idx="934">
                  <c:v>0.0397210334314463</c:v>
                </c:pt>
                <c:pt idx="935">
                  <c:v>0.0373380632107479</c:v>
                </c:pt>
                <c:pt idx="936">
                  <c:v>0.0345207004870247</c:v>
                </c:pt>
                <c:pt idx="937">
                  <c:v>0.0363142502096779</c:v>
                </c:pt>
                <c:pt idx="938">
                  <c:v>0.0346477330187193</c:v>
                </c:pt>
                <c:pt idx="939">
                  <c:v>0.0325871431180292</c:v>
                </c:pt>
                <c:pt idx="940">
                  <c:v>0.0303543247260546</c:v>
                </c:pt>
                <c:pt idx="941">
                  <c:v>0.0306856984249297</c:v>
                </c:pt>
                <c:pt idx="942">
                  <c:v>0.0294706357736434</c:v>
                </c:pt>
                <c:pt idx="943">
                  <c:v>0.0291047562008025</c:v>
                </c:pt>
                <c:pt idx="944">
                  <c:v>0.0289574265324198</c:v>
                </c:pt>
                <c:pt idx="945">
                  <c:v>0.0319737364786137</c:v>
                </c:pt>
                <c:pt idx="946">
                  <c:v>0.0313906122648077</c:v>
                </c:pt>
                <c:pt idx="947">
                  <c:v>0.0290100768681577</c:v>
                </c:pt>
                <c:pt idx="948">
                  <c:v>0.029634527949424</c:v>
                </c:pt>
                <c:pt idx="949">
                  <c:v>0.0347475776181964</c:v>
                </c:pt>
                <c:pt idx="950">
                  <c:v>0.0375682345212508</c:v>
                </c:pt>
                <c:pt idx="951">
                  <c:v>0.0371382962148633</c:v>
                </c:pt>
                <c:pt idx="952">
                  <c:v>0.0365831838569287</c:v>
                </c:pt>
                <c:pt idx="953">
                  <c:v>0.0366545617602495</c:v>
                </c:pt>
                <c:pt idx="954">
                  <c:v>0.0393169606014447</c:v>
                </c:pt>
                <c:pt idx="955">
                  <c:v>0.0388017051247868</c:v>
                </c:pt>
                <c:pt idx="956">
                  <c:v>0.0401510388440626</c:v>
                </c:pt>
                <c:pt idx="957">
                  <c:v>0.0406836845293837</c:v>
                </c:pt>
                <c:pt idx="958">
                  <c:v>0.0379701285161348</c:v>
                </c:pt>
                <c:pt idx="959">
                  <c:v>0.0362592261595422</c:v>
                </c:pt>
                <c:pt idx="960">
                  <c:v>0.0318448486517559</c:v>
                </c:pt>
                <c:pt idx="961">
                  <c:v>0.0291030546893694</c:v>
                </c:pt>
                <c:pt idx="962">
                  <c:v>0.0275102577726529</c:v>
                </c:pt>
                <c:pt idx="963">
                  <c:v>0.0257786334590422</c:v>
                </c:pt>
                <c:pt idx="964">
                  <c:v>0.025572348486321</c:v>
                </c:pt>
                <c:pt idx="965">
                  <c:v>0.0245079262153135</c:v>
                </c:pt>
                <c:pt idx="966">
                  <c:v>0.0252400093104584</c:v>
                </c:pt>
                <c:pt idx="967">
                  <c:v>0.0218168151884077</c:v>
                </c:pt>
                <c:pt idx="968">
                  <c:v>0.0225205738094319</c:v>
                </c:pt>
                <c:pt idx="969">
                  <c:v>0.0222275046650634</c:v>
                </c:pt>
                <c:pt idx="970">
                  <c:v>0.0192153216486475</c:v>
                </c:pt>
                <c:pt idx="971">
                  <c:v>0.0172515331809286</c:v>
                </c:pt>
                <c:pt idx="972">
                  <c:v>0.0188569437164826</c:v>
                </c:pt>
                <c:pt idx="973">
                  <c:v>0.0198034789240561</c:v>
                </c:pt>
                <c:pt idx="974">
                  <c:v>0.0209220209583108</c:v>
                </c:pt>
                <c:pt idx="975">
                  <c:v>0.0235452279329793</c:v>
                </c:pt>
                <c:pt idx="976">
                  <c:v>0.0272238021492557</c:v>
                </c:pt>
                <c:pt idx="977">
                  <c:v>0.0334817835731625</c:v>
                </c:pt>
                <c:pt idx="978">
                  <c:v>0.0309672893216079</c:v>
                </c:pt>
                <c:pt idx="979">
                  <c:v>0.0298398507919585</c:v>
                </c:pt>
                <c:pt idx="980">
                  <c:v>0.0309943329762545</c:v>
                </c:pt>
                <c:pt idx="981">
                  <c:v>0.033500278187629</c:v>
                </c:pt>
                <c:pt idx="982">
                  <c:v>0.0298711280918092</c:v>
                </c:pt>
                <c:pt idx="983">
                  <c:v>0.028266895655685</c:v>
                </c:pt>
                <c:pt idx="984">
                  <c:v>0.0270658418209621</c:v>
                </c:pt>
                <c:pt idx="985">
                  <c:v>0.0259876756110333</c:v>
                </c:pt>
                <c:pt idx="986">
                  <c:v>0.0263211009520383</c:v>
                </c:pt>
                <c:pt idx="987">
                  <c:v>0.02370316876971</c:v>
                </c:pt>
                <c:pt idx="988">
                  <c:v>0.022857678405551</c:v>
                </c:pt>
                <c:pt idx="989">
                  <c:v>0.0225058370926698</c:v>
                </c:pt>
                <c:pt idx="990">
                  <c:v>0.0235558256296666</c:v>
                </c:pt>
                <c:pt idx="991">
                  <c:v>0.022147006613098</c:v>
                </c:pt>
                <c:pt idx="992">
                  <c:v>0.0202104267145887</c:v>
                </c:pt>
                <c:pt idx="993">
                  <c:v>0.0200215726228756</c:v>
                </c:pt>
                <c:pt idx="994">
                  <c:v>0.0206925235710104</c:v>
                </c:pt>
                <c:pt idx="995">
                  <c:v>0.020191207824954</c:v>
                </c:pt>
                <c:pt idx="996">
                  <c:v>0.0184975625015437</c:v>
                </c:pt>
                <c:pt idx="997">
                  <c:v>0.0182624431049849</c:v>
                </c:pt>
                <c:pt idx="998">
                  <c:v>0.0168711303426405</c:v>
                </c:pt>
                <c:pt idx="999">
                  <c:v>0.0166359081419299</c:v>
                </c:pt>
                <c:pt idx="1000">
                  <c:v>0.0162576282415979</c:v>
                </c:pt>
                <c:pt idx="1001">
                  <c:v>0.0174296620172814</c:v>
                </c:pt>
                <c:pt idx="1002">
                  <c:v>0.0162217689668262</c:v>
                </c:pt>
                <c:pt idx="1003">
                  <c:v>0.0165365083749596</c:v>
                </c:pt>
                <c:pt idx="1004">
                  <c:v>0.016674819662363</c:v>
                </c:pt>
                <c:pt idx="1005">
                  <c:v>0.0161727382471456</c:v>
                </c:pt>
                <c:pt idx="1006">
                  <c:v>0.0168747669841811</c:v>
                </c:pt>
                <c:pt idx="1007">
                  <c:v>0.0178476602539032</c:v>
                </c:pt>
                <c:pt idx="1008">
                  <c:v>0.0167723964823475</c:v>
                </c:pt>
                <c:pt idx="1009">
                  <c:v>0.0163834974829707</c:v>
                </c:pt>
                <c:pt idx="1010">
                  <c:v>0.0169266847444027</c:v>
                </c:pt>
                <c:pt idx="1011">
                  <c:v>0.0170441420063457</c:v>
                </c:pt>
                <c:pt idx="1012">
                  <c:v>0.0164250168940264</c:v>
                </c:pt>
                <c:pt idx="1013">
                  <c:v>0.019564194009379</c:v>
                </c:pt>
                <c:pt idx="1014">
                  <c:v>0.01945347062065</c:v>
                </c:pt>
                <c:pt idx="1015">
                  <c:v>0.0182309926586958</c:v>
                </c:pt>
                <c:pt idx="1016">
                  <c:v>0.0161157469856558</c:v>
                </c:pt>
                <c:pt idx="1017">
                  <c:v>0.0151142421636239</c:v>
                </c:pt>
                <c:pt idx="1018">
                  <c:v>0.0138510501597456</c:v>
                </c:pt>
                <c:pt idx="1019">
                  <c:v>0.0132581721519262</c:v>
                </c:pt>
                <c:pt idx="1020">
                  <c:v>0.01271897308905</c:v>
                </c:pt>
                <c:pt idx="1021">
                  <c:v>0.0117856163746189</c:v>
                </c:pt>
                <c:pt idx="1022">
                  <c:v>0.0137352579083526</c:v>
                </c:pt>
                <c:pt idx="1023">
                  <c:v>0.0142268473638457</c:v>
                </c:pt>
                <c:pt idx="1024">
                  <c:v>0.016046646835389</c:v>
                </c:pt>
                <c:pt idx="1025">
                  <c:v>0.0159404666727736</c:v>
                </c:pt>
                <c:pt idx="1026">
                  <c:v>0.0137851891438652</c:v>
                </c:pt>
                <c:pt idx="1027">
                  <c:v>0.0162288731249066</c:v>
                </c:pt>
                <c:pt idx="1028">
                  <c:v>0.0182279810908122</c:v>
                </c:pt>
                <c:pt idx="1029">
                  <c:v>0.021110043424481</c:v>
                </c:pt>
                <c:pt idx="1030">
                  <c:v>0.017222795263778</c:v>
                </c:pt>
                <c:pt idx="1031">
                  <c:v>0.0199884848035661</c:v>
                </c:pt>
                <c:pt idx="1032">
                  <c:v>0.0208631273059864</c:v>
                </c:pt>
                <c:pt idx="1033">
                  <c:v>0.018503704565099</c:v>
                </c:pt>
                <c:pt idx="1034">
                  <c:v>0.0185283217665798</c:v>
                </c:pt>
                <c:pt idx="1035">
                  <c:v>0.0174501853176735</c:v>
                </c:pt>
                <c:pt idx="1036">
                  <c:v>0.0142416986644146</c:v>
                </c:pt>
                <c:pt idx="1037">
                  <c:v>0.0133229367744811</c:v>
                </c:pt>
                <c:pt idx="1038">
                  <c:v>0.0109701751184916</c:v>
                </c:pt>
                <c:pt idx="1039">
                  <c:v>0.00960279200218972</c:v>
                </c:pt>
                <c:pt idx="1040">
                  <c:v>0.00932084732388693</c:v>
                </c:pt>
                <c:pt idx="1041">
                  <c:v>0.00813105703356018</c:v>
                </c:pt>
                <c:pt idx="1042">
                  <c:v>0.00708937782619756</c:v>
                </c:pt>
                <c:pt idx="1043">
                  <c:v>0.00683384058863792</c:v>
                </c:pt>
                <c:pt idx="1044">
                  <c:v>0.00893135053998808</c:v>
                </c:pt>
                <c:pt idx="1045">
                  <c:v>0.0114023575313542</c:v>
                </c:pt>
                <c:pt idx="1046">
                  <c:v>0.0103943693232842</c:v>
                </c:pt>
                <c:pt idx="1047">
                  <c:v>0.0081724569389256</c:v>
                </c:pt>
                <c:pt idx="1048">
                  <c:v>0.00540115608320531</c:v>
                </c:pt>
                <c:pt idx="1049">
                  <c:v>0.00670308704969698</c:v>
                </c:pt>
                <c:pt idx="1050">
                  <c:v>0.00966117693308732</c:v>
                </c:pt>
                <c:pt idx="1051">
                  <c:v>0.0124438837963787</c:v>
                </c:pt>
                <c:pt idx="1052">
                  <c:v>0.011150936161089</c:v>
                </c:pt>
                <c:pt idx="1053">
                  <c:v>0.00985058948928795</c:v>
                </c:pt>
                <c:pt idx="1054">
                  <c:v>0.00819587932479407</c:v>
                </c:pt>
                <c:pt idx="1055">
                  <c:v>0.00536970089058743</c:v>
                </c:pt>
                <c:pt idx="1056">
                  <c:v>0.00749766217486102</c:v>
                </c:pt>
                <c:pt idx="1057">
                  <c:v>0.00759814957464271</c:v>
                </c:pt>
                <c:pt idx="1058">
                  <c:v>0.00899373953594055</c:v>
                </c:pt>
                <c:pt idx="1059">
                  <c:v>0.00995709969143722</c:v>
                </c:pt>
                <c:pt idx="1060">
                  <c:v>0.00746956438786828</c:v>
                </c:pt>
                <c:pt idx="1061">
                  <c:v>0.00822301040327397</c:v>
                </c:pt>
                <c:pt idx="1062">
                  <c:v>0.00973085025685462</c:v>
                </c:pt>
                <c:pt idx="1063">
                  <c:v>0.0113181819725678</c:v>
                </c:pt>
                <c:pt idx="1064">
                  <c:v>0.00663729658091335</c:v>
                </c:pt>
                <c:pt idx="1065">
                  <c:v>0.00728981513396604</c:v>
                </c:pt>
                <c:pt idx="1066">
                  <c:v>0.00746965233552536</c:v>
                </c:pt>
                <c:pt idx="1067">
                  <c:v>0.00639192188665624</c:v>
                </c:pt>
                <c:pt idx="1068">
                  <c:v>0.00641124337426523</c:v>
                </c:pt>
                <c:pt idx="1069">
                  <c:v>0.014668881693786</c:v>
                </c:pt>
                <c:pt idx="1070">
                  <c:v>0.0163197793328026</c:v>
                </c:pt>
                <c:pt idx="1071">
                  <c:v>0.0160842521965372</c:v>
                </c:pt>
                <c:pt idx="1072">
                  <c:v>0.0196620321403036</c:v>
                </c:pt>
                <c:pt idx="1073">
                  <c:v>0.0214995476040481</c:v>
                </c:pt>
                <c:pt idx="1074">
                  <c:v>0.0262143262541406</c:v>
                </c:pt>
                <c:pt idx="1075">
                  <c:v>0.0235822314931709</c:v>
                </c:pt>
                <c:pt idx="1076">
                  <c:v>0.0219618527275963</c:v>
                </c:pt>
                <c:pt idx="1077">
                  <c:v>0.0214019346116501</c:v>
                </c:pt>
                <c:pt idx="1078">
                  <c:v>0.0273263452286599</c:v>
                </c:pt>
                <c:pt idx="1079">
                  <c:v>0.0284552874211246</c:v>
                </c:pt>
                <c:pt idx="1080">
                  <c:v>0.0277052817049827</c:v>
                </c:pt>
                <c:pt idx="1081">
                  <c:v>0.0272211759431781</c:v>
                </c:pt>
                <c:pt idx="1082">
                  <c:v>0.0303363393714742</c:v>
                </c:pt>
                <c:pt idx="1083">
                  <c:v>0.0276226143011826</c:v>
                </c:pt>
                <c:pt idx="1084">
                  <c:v>0.0236786141754116</c:v>
                </c:pt>
                <c:pt idx="1085">
                  <c:v>0.0247462987950417</c:v>
                </c:pt>
                <c:pt idx="1086">
                  <c:v>0.0228817391519167</c:v>
                </c:pt>
                <c:pt idx="1087">
                  <c:v>0.0263051657084272</c:v>
                </c:pt>
                <c:pt idx="1088">
                  <c:v>0.02914935363738</c:v>
                </c:pt>
                <c:pt idx="1089">
                  <c:v>0.0330470461041714</c:v>
                </c:pt>
                <c:pt idx="1090">
                  <c:v>0.0373224423099071</c:v>
                </c:pt>
                <c:pt idx="1091">
                  <c:v>0.0329099016947901</c:v>
                </c:pt>
                <c:pt idx="1092">
                  <c:v>0.0304092139454324</c:v>
                </c:pt>
                <c:pt idx="1093">
                  <c:v>0.0285995637987667</c:v>
                </c:pt>
                <c:pt idx="1094">
                  <c:v>0.0278510060760885</c:v>
                </c:pt>
                <c:pt idx="1095">
                  <c:v>0.0262143352604342</c:v>
                </c:pt>
                <c:pt idx="1096">
                  <c:v>0.0278608277190406</c:v>
                </c:pt>
                <c:pt idx="1097">
                  <c:v>0.0283786967244542</c:v>
                </c:pt>
                <c:pt idx="1098">
                  <c:v>0.0293204527287235</c:v>
                </c:pt>
                <c:pt idx="1099">
                  <c:v>0.0268219065251014</c:v>
                </c:pt>
                <c:pt idx="1100">
                  <c:v>0.0243698975161607</c:v>
                </c:pt>
                <c:pt idx="1101">
                  <c:v>0.0258208501372248</c:v>
                </c:pt>
                <c:pt idx="1102">
                  <c:v>0.0255591437147356</c:v>
                </c:pt>
                <c:pt idx="1103">
                  <c:v>0.0241054124070635</c:v>
                </c:pt>
                <c:pt idx="1104">
                  <c:v>0.0231569808941731</c:v>
                </c:pt>
                <c:pt idx="1105">
                  <c:v>0.0245404424460053</c:v>
                </c:pt>
                <c:pt idx="1106">
                  <c:v>0.0259950098735119</c:v>
                </c:pt>
                <c:pt idx="1107">
                  <c:v>0.028725870505723</c:v>
                </c:pt>
                <c:pt idx="1108">
                  <c:v>0.029885823859599</c:v>
                </c:pt>
                <c:pt idx="1109">
                  <c:v>0.0317147663098105</c:v>
                </c:pt>
                <c:pt idx="1110">
                  <c:v>0.0289874919477448</c:v>
                </c:pt>
                <c:pt idx="1111">
                  <c:v>0.0306626418683666</c:v>
                </c:pt>
                <c:pt idx="1112">
                  <c:v>0.0331604561310764</c:v>
                </c:pt>
                <c:pt idx="1113">
                  <c:v>0.0349589961349518</c:v>
                </c:pt>
                <c:pt idx="1114">
                  <c:v>0.0416523287602511</c:v>
                </c:pt>
                <c:pt idx="1115">
                  <c:v>0.0477529280537835</c:v>
                </c:pt>
                <c:pt idx="1116">
                  <c:v>0.045945965557319</c:v>
                </c:pt>
                <c:pt idx="1117">
                  <c:v>0.0508503679227041</c:v>
                </c:pt>
                <c:pt idx="1118">
                  <c:v>0.0476220163978608</c:v>
                </c:pt>
                <c:pt idx="1119">
                  <c:v>0.0496075047546469</c:v>
                </c:pt>
                <c:pt idx="1120">
                  <c:v>0.053892868651376</c:v>
                </c:pt>
                <c:pt idx="1121">
                  <c:v>0.0555624536192131</c:v>
                </c:pt>
                <c:pt idx="1122">
                  <c:v>0.0654696604756187</c:v>
                </c:pt>
                <c:pt idx="1123">
                  <c:v>0.0703541005574878</c:v>
                </c:pt>
                <c:pt idx="1124">
                  <c:v>0.0846802108203166</c:v>
                </c:pt>
                <c:pt idx="1125">
                  <c:v>0.0862625431637185</c:v>
                </c:pt>
                <c:pt idx="1126">
                  <c:v>0.0863379636251035</c:v>
                </c:pt>
                <c:pt idx="1127">
                  <c:v>0.0985481576756123</c:v>
                </c:pt>
                <c:pt idx="1128">
                  <c:v>0.0897071037620604</c:v>
                </c:pt>
                <c:pt idx="1129">
                  <c:v>0.0819527956867836</c:v>
                </c:pt>
                <c:pt idx="1130">
                  <c:v>0.0745692363572816</c:v>
                </c:pt>
                <c:pt idx="1131">
                  <c:v>0.0689661421114676</c:v>
                </c:pt>
                <c:pt idx="1132">
                  <c:v>0.0659771095385016</c:v>
                </c:pt>
                <c:pt idx="1133">
                  <c:v>0.0664754488553649</c:v>
                </c:pt>
                <c:pt idx="1134">
                  <c:v>0.066554175378377</c:v>
                </c:pt>
                <c:pt idx="1135">
                  <c:v>0.0707391989374969</c:v>
                </c:pt>
                <c:pt idx="1136">
                  <c:v>0.0727282599801489</c:v>
                </c:pt>
                <c:pt idx="1137">
                  <c:v>0.0718836622684196</c:v>
                </c:pt>
                <c:pt idx="1138">
                  <c:v>0.0725464061339957</c:v>
                </c:pt>
                <c:pt idx="1139">
                  <c:v>0.0748291172799385</c:v>
                </c:pt>
                <c:pt idx="1140">
                  <c:v>0.0694670364721566</c:v>
                </c:pt>
                <c:pt idx="1141">
                  <c:v>0.0655891153116163</c:v>
                </c:pt>
                <c:pt idx="1142">
                  <c:v>0.0657097419502066</c:v>
                </c:pt>
                <c:pt idx="1143">
                  <c:v>0.0667085077351528</c:v>
                </c:pt>
                <c:pt idx="1144">
                  <c:v>0.0652250914201698</c:v>
                </c:pt>
                <c:pt idx="1145">
                  <c:v>0.0657696954958191</c:v>
                </c:pt>
                <c:pt idx="1146">
                  <c:v>0.0647268448300167</c:v>
                </c:pt>
                <c:pt idx="1147">
                  <c:v>0.0664018845110225</c:v>
                </c:pt>
                <c:pt idx="1148">
                  <c:v>0.0670507991951081</c:v>
                </c:pt>
                <c:pt idx="1149">
                  <c:v>0.0721916591120819</c:v>
                </c:pt>
                <c:pt idx="1150">
                  <c:v>0.0743330535354131</c:v>
                </c:pt>
                <c:pt idx="1151">
                  <c:v>0.0762243142333646</c:v>
                </c:pt>
                <c:pt idx="1152">
                  <c:v>0.0745721288198717</c:v>
                </c:pt>
                <c:pt idx="1153">
                  <c:v>0.0772119798170131</c:v>
                </c:pt>
                <c:pt idx="1154">
                  <c:v>0.0778978226697908</c:v>
                </c:pt>
                <c:pt idx="1155">
                  <c:v>0.0816057098868885</c:v>
                </c:pt>
                <c:pt idx="1156">
                  <c:v>0.0816952548468146</c:v>
                </c:pt>
                <c:pt idx="1157">
                  <c:v>0.0840441117524304</c:v>
                </c:pt>
                <c:pt idx="1158">
                  <c:v>0.0834107427442011</c:v>
                </c:pt>
                <c:pt idx="1159">
                  <c:v>0.085499137405506</c:v>
                </c:pt>
                <c:pt idx="1160">
                  <c:v>0.0880699297567031</c:v>
                </c:pt>
                <c:pt idx="1161">
                  <c:v>0.0893616506552815</c:v>
                </c:pt>
                <c:pt idx="1162">
                  <c:v>0.088966828403053</c:v>
                </c:pt>
                <c:pt idx="1163">
                  <c:v>0.0888270474324674</c:v>
                </c:pt>
                <c:pt idx="1164">
                  <c:v>0.0910679235977686</c:v>
                </c:pt>
                <c:pt idx="1165">
                  <c:v>0.0930817926921571</c:v>
                </c:pt>
                <c:pt idx="1166">
                  <c:v>0.0946846265534385</c:v>
                </c:pt>
                <c:pt idx="1167">
                  <c:v>0.090345091115403</c:v>
                </c:pt>
                <c:pt idx="1168">
                  <c:v>0.0848588377750583</c:v>
                </c:pt>
                <c:pt idx="1169">
                  <c:v>0.0852190625543068</c:v>
                </c:pt>
                <c:pt idx="1170">
                  <c:v>0.0849999675123131</c:v>
                </c:pt>
                <c:pt idx="1171">
                  <c:v>0.0811464757371171</c:v>
                </c:pt>
                <c:pt idx="1172">
                  <c:v>0.0823704040386537</c:v>
                </c:pt>
                <c:pt idx="1173">
                  <c:v>0.0848298222704528</c:v>
                </c:pt>
                <c:pt idx="1174">
                  <c:v>0.0904137097825752</c:v>
                </c:pt>
                <c:pt idx="1175">
                  <c:v>0.0875484924436704</c:v>
                </c:pt>
                <c:pt idx="1176">
                  <c:v>0.0843448811379198</c:v>
                </c:pt>
                <c:pt idx="1177">
                  <c:v>0.0880360566011366</c:v>
                </c:pt>
                <c:pt idx="1178">
                  <c:v>0.0872003801346321</c:v>
                </c:pt>
                <c:pt idx="1179">
                  <c:v>0.0864759502629325</c:v>
                </c:pt>
                <c:pt idx="1180">
                  <c:v>0.0910529655243998</c:v>
                </c:pt>
                <c:pt idx="1181">
                  <c:v>0.0942924564946973</c:v>
                </c:pt>
                <c:pt idx="1182">
                  <c:v>0.0948255014240152</c:v>
                </c:pt>
                <c:pt idx="1183">
                  <c:v>0.090746477696884</c:v>
                </c:pt>
                <c:pt idx="1184">
                  <c:v>0.088786091274876</c:v>
                </c:pt>
                <c:pt idx="1185">
                  <c:v>0.0848152873636967</c:v>
                </c:pt>
                <c:pt idx="1186">
                  <c:v>0.0839403396882969</c:v>
                </c:pt>
                <c:pt idx="1187">
                  <c:v>0.0840555503791804</c:v>
                </c:pt>
                <c:pt idx="1188">
                  <c:v>0.079834698453492</c:v>
                </c:pt>
                <c:pt idx="1189">
                  <c:v>0.0621371652287653</c:v>
                </c:pt>
                <c:pt idx="1190">
                  <c:v>0.07309897274158</c:v>
                </c:pt>
                <c:pt idx="1191">
                  <c:v>0.0900006692892112</c:v>
                </c:pt>
                <c:pt idx="1192">
                  <c:v>0.0995870518638714</c:v>
                </c:pt>
                <c:pt idx="1193">
                  <c:v>0.0982974188375491</c:v>
                </c:pt>
                <c:pt idx="1194">
                  <c:v>0.0881645115496865</c:v>
                </c:pt>
                <c:pt idx="1195">
                  <c:v>0.078083837878666</c:v>
                </c:pt>
                <c:pt idx="1196">
                  <c:v>0.0728359596255032</c:v>
                </c:pt>
                <c:pt idx="1197">
                  <c:v>0.0690295926857678</c:v>
                </c:pt>
                <c:pt idx="1198">
                  <c:v>0.0567918375749957</c:v>
                </c:pt>
                <c:pt idx="1199">
                  <c:v>0.0585675310840925</c:v>
                </c:pt>
                <c:pt idx="1200">
                  <c:v>0.0636416662177889</c:v>
                </c:pt>
                <c:pt idx="1201">
                  <c:v>0.0635367932448946</c:v>
                </c:pt>
                <c:pt idx="1202">
                  <c:v>0.0615694734984603</c:v>
                </c:pt>
                <c:pt idx="1203">
                  <c:v>0.0563766615313755</c:v>
                </c:pt>
                <c:pt idx="1204">
                  <c:v>0.0558188828469302</c:v>
                </c:pt>
                <c:pt idx="1205">
                  <c:v>0.0629637895883288</c:v>
                </c:pt>
                <c:pt idx="1206">
                  <c:v>0.060110156642069</c:v>
                </c:pt>
                <c:pt idx="1207">
                  <c:v>0.0547113634061077</c:v>
                </c:pt>
                <c:pt idx="1208">
                  <c:v>0.0648202901372531</c:v>
                </c:pt>
                <c:pt idx="1209">
                  <c:v>0.065314973550944</c:v>
                </c:pt>
                <c:pt idx="1210">
                  <c:v>0.0805583332980785</c:v>
                </c:pt>
                <c:pt idx="1211">
                  <c:v>0.0767191767541061</c:v>
                </c:pt>
                <c:pt idx="1212">
                  <c:v>0.0760357495132022</c:v>
                </c:pt>
                <c:pt idx="1213">
                  <c:v>0.0813512897304126</c:v>
                </c:pt>
                <c:pt idx="1214">
                  <c:v>0.0913042563014172</c:v>
                </c:pt>
                <c:pt idx="1215">
                  <c:v>0.0852886898148344</c:v>
                </c:pt>
                <c:pt idx="1216">
                  <c:v>0.0898257189867299</c:v>
                </c:pt>
                <c:pt idx="1217">
                  <c:v>0.0945160315266276</c:v>
                </c:pt>
                <c:pt idx="1218">
                  <c:v>0.0992586435056396</c:v>
                </c:pt>
                <c:pt idx="1219">
                  <c:v>0.108014087221002</c:v>
                </c:pt>
                <c:pt idx="1220">
                  <c:v>0.0998093768756104</c:v>
                </c:pt>
                <c:pt idx="1221">
                  <c:v>0.103772764016386</c:v>
                </c:pt>
                <c:pt idx="1222">
                  <c:v>0.101688397650632</c:v>
                </c:pt>
                <c:pt idx="1223">
                  <c:v>0.0993863337317982</c:v>
                </c:pt>
                <c:pt idx="1224">
                  <c:v>0.096255295626269</c:v>
                </c:pt>
                <c:pt idx="1225">
                  <c:v>0.0910340188550722</c:v>
                </c:pt>
                <c:pt idx="1226">
                  <c:v>0.0882085106129322</c:v>
                </c:pt>
                <c:pt idx="1227">
                  <c:v>0.0859376316392126</c:v>
                </c:pt>
                <c:pt idx="1228">
                  <c:v>0.0824088832454137</c:v>
                </c:pt>
                <c:pt idx="1229">
                  <c:v>0.0760251033162316</c:v>
                </c:pt>
                <c:pt idx="1230">
                  <c:v>0.0707717739327202</c:v>
                </c:pt>
                <c:pt idx="1231">
                  <c:v>0.0673968529107451</c:v>
                </c:pt>
                <c:pt idx="1232">
                  <c:v>0.0670589047198176</c:v>
                </c:pt>
                <c:pt idx="1233">
                  <c:v>0.0673346941407564</c:v>
                </c:pt>
                <c:pt idx="1234">
                  <c:v>0.0668588374150979</c:v>
                </c:pt>
                <c:pt idx="1235">
                  <c:v>0.0652596440910509</c:v>
                </c:pt>
                <c:pt idx="1236">
                  <c:v>0.0657430676135771</c:v>
                </c:pt>
                <c:pt idx="1237">
                  <c:v>0.0693714441810555</c:v>
                </c:pt>
                <c:pt idx="1238">
                  <c:v>0.0633925029354559</c:v>
                </c:pt>
                <c:pt idx="1239">
                  <c:v>0.0606097137947415</c:v>
                </c:pt>
                <c:pt idx="1240">
                  <c:v>0.0526420893537802</c:v>
                </c:pt>
                <c:pt idx="1241">
                  <c:v>0.0532353611982679</c:v>
                </c:pt>
                <c:pt idx="1242">
                  <c:v>0.0565497602854454</c:v>
                </c:pt>
                <c:pt idx="1243">
                  <c:v>0.0532184875667634</c:v>
                </c:pt>
                <c:pt idx="1244">
                  <c:v>0.0537589781190694</c:v>
                </c:pt>
                <c:pt idx="1245">
                  <c:v>0.0576010785184676</c:v>
                </c:pt>
                <c:pt idx="1246">
                  <c:v>0.061621192533612</c:v>
                </c:pt>
                <c:pt idx="1247">
                  <c:v>0.0625326407926833</c:v>
                </c:pt>
                <c:pt idx="1248">
                  <c:v>0.0593331569280874</c:v>
                </c:pt>
                <c:pt idx="1249">
                  <c:v>0.052973907673109</c:v>
                </c:pt>
                <c:pt idx="1250">
                  <c:v>0.0505881172645448</c:v>
                </c:pt>
                <c:pt idx="1251">
                  <c:v>0.0547630959334107</c:v>
                </c:pt>
                <c:pt idx="1252">
                  <c:v>0.058444011517649</c:v>
                </c:pt>
                <c:pt idx="1253">
                  <c:v>0.0630792195548152</c:v>
                </c:pt>
                <c:pt idx="1254">
                  <c:v>0.0590079751401289</c:v>
                </c:pt>
                <c:pt idx="1255">
                  <c:v>0.061000120961805</c:v>
                </c:pt>
                <c:pt idx="1256">
                  <c:v>0.06268656154794</c:v>
                </c:pt>
                <c:pt idx="1257">
                  <c:v>0.063058986698611</c:v>
                </c:pt>
                <c:pt idx="1258">
                  <c:v>0.0619815159154478</c:v>
                </c:pt>
                <c:pt idx="1259">
                  <c:v>0.063059967515151</c:v>
                </c:pt>
                <c:pt idx="1260">
                  <c:v>0.0636818590232279</c:v>
                </c:pt>
                <c:pt idx="1261">
                  <c:v>0.0632657065627064</c:v>
                </c:pt>
                <c:pt idx="1262">
                  <c:v>0.066882803250396</c:v>
                </c:pt>
                <c:pt idx="1263">
                  <c:v>0.0690710338114585</c:v>
                </c:pt>
                <c:pt idx="1264">
                  <c:v>0.0644657967929348</c:v>
                </c:pt>
                <c:pt idx="1265">
                  <c:v>0.0618420053955041</c:v>
                </c:pt>
                <c:pt idx="1266">
                  <c:v>0.0677000621929513</c:v>
                </c:pt>
                <c:pt idx="1267">
                  <c:v>0.0672204782863541</c:v>
                </c:pt>
                <c:pt idx="1268">
                  <c:v>0.0667820885001379</c:v>
                </c:pt>
                <c:pt idx="1269">
                  <c:v>0.0667536106884136</c:v>
                </c:pt>
                <c:pt idx="1270">
                  <c:v>0.0660659568581457</c:v>
                </c:pt>
                <c:pt idx="1271">
                  <c:v>0.0661097020691038</c:v>
                </c:pt>
                <c:pt idx="1272">
                  <c:v>0.0625522258718737</c:v>
                </c:pt>
                <c:pt idx="1273">
                  <c:v>0.0563348893561844</c:v>
                </c:pt>
                <c:pt idx="1274">
                  <c:v>0.0537424974422632</c:v>
                </c:pt>
                <c:pt idx="1275">
                  <c:v>0.0466094315061828</c:v>
                </c:pt>
                <c:pt idx="1276">
                  <c:v>0.0406939757093296</c:v>
                </c:pt>
                <c:pt idx="1277">
                  <c:v>0.0400205494243486</c:v>
                </c:pt>
                <c:pt idx="1278">
                  <c:v>0.0376255172610622</c:v>
                </c:pt>
                <c:pt idx="1279">
                  <c:v>0.0315180019606286</c:v>
                </c:pt>
                <c:pt idx="1280">
                  <c:v>0.0271380898068603</c:v>
                </c:pt>
                <c:pt idx="1281">
                  <c:v>0.0338853995584384</c:v>
                </c:pt>
                <c:pt idx="1282">
                  <c:v>0.049247979245254</c:v>
                </c:pt>
                <c:pt idx="1283">
                  <c:v>0.0487140144849145</c:v>
                </c:pt>
                <c:pt idx="1284">
                  <c:v>0.0487702544945741</c:v>
                </c:pt>
                <c:pt idx="1285">
                  <c:v>0.0509547221605821</c:v>
                </c:pt>
                <c:pt idx="1286">
                  <c:v>0.0472029970596289</c:v>
                </c:pt>
                <c:pt idx="1287">
                  <c:v>0.0445270583083366</c:v>
                </c:pt>
                <c:pt idx="1288">
                  <c:v>0.0421786850610031</c:v>
                </c:pt>
                <c:pt idx="1289">
                  <c:v>0.0396384108506331</c:v>
                </c:pt>
                <c:pt idx="1290">
                  <c:v>0.0386096754950863</c:v>
                </c:pt>
                <c:pt idx="1291">
                  <c:v>0.0383192234521965</c:v>
                </c:pt>
                <c:pt idx="1292">
                  <c:v>0.0404212369730859</c:v>
                </c:pt>
                <c:pt idx="1293">
                  <c:v>0.0395454272184853</c:v>
                </c:pt>
                <c:pt idx="1294">
                  <c:v>0.0392710022376179</c:v>
                </c:pt>
                <c:pt idx="1295">
                  <c:v>0.0362684503587929</c:v>
                </c:pt>
                <c:pt idx="1296">
                  <c:v>0.0343199334997088</c:v>
                </c:pt>
                <c:pt idx="1297">
                  <c:v>0.0310994244174099</c:v>
                </c:pt>
                <c:pt idx="1298">
                  <c:v>0.0294507277065168</c:v>
                </c:pt>
                <c:pt idx="1299">
                  <c:v>0.0291193263023481</c:v>
                </c:pt>
                <c:pt idx="1300">
                  <c:v>0.0296122244526344</c:v>
                </c:pt>
                <c:pt idx="1301">
                  <c:v>0.0328016985899482</c:v>
                </c:pt>
                <c:pt idx="1302">
                  <c:v>0.0331833244718732</c:v>
                </c:pt>
                <c:pt idx="1303">
                  <c:v>0.0290588773721218</c:v>
                </c:pt>
                <c:pt idx="1304">
                  <c:v>0.0275245371308188</c:v>
                </c:pt>
                <c:pt idx="1305">
                  <c:v>0.0292200805485349</c:v>
                </c:pt>
                <c:pt idx="1306">
                  <c:v>0.0312062138058682</c:v>
                </c:pt>
                <c:pt idx="1307">
                  <c:v>0.0292305405970291</c:v>
                </c:pt>
                <c:pt idx="1308">
                  <c:v>0.0271104618348835</c:v>
                </c:pt>
                <c:pt idx="1309">
                  <c:v>0.02545090955106</c:v>
                </c:pt>
                <c:pt idx="1310">
                  <c:v>0.0220676553691771</c:v>
                </c:pt>
                <c:pt idx="1311">
                  <c:v>0.0191294454887782</c:v>
                </c:pt>
                <c:pt idx="1312">
                  <c:v>0.0166654977778076</c:v>
                </c:pt>
                <c:pt idx="1313">
                  <c:v>0.017515428083203</c:v>
                </c:pt>
                <c:pt idx="1314">
                  <c:v>0.0182385187961745</c:v>
                </c:pt>
                <c:pt idx="1315">
                  <c:v>0.0211429608681629</c:v>
                </c:pt>
                <c:pt idx="1316">
                  <c:v>0.0232430186387496</c:v>
                </c:pt>
                <c:pt idx="1317">
                  <c:v>0.0267108638346087</c:v>
                </c:pt>
                <c:pt idx="1318">
                  <c:v>0.0277440275367621</c:v>
                </c:pt>
                <c:pt idx="1319">
                  <c:v>0.0271335028708899</c:v>
                </c:pt>
                <c:pt idx="1320">
                  <c:v>0.0277832938089167</c:v>
                </c:pt>
                <c:pt idx="1321">
                  <c:v>0.0228079814076162</c:v>
                </c:pt>
                <c:pt idx="1322">
                  <c:v>0.0181525435112166</c:v>
                </c:pt>
                <c:pt idx="1323">
                  <c:v>0.0172614179153788</c:v>
                </c:pt>
                <c:pt idx="1324">
                  <c:v>0.0168198758599404</c:v>
                </c:pt>
                <c:pt idx="1325">
                  <c:v>0.0141649452424473</c:v>
                </c:pt>
                <c:pt idx="1326">
                  <c:v>0.0130047304938539</c:v>
                </c:pt>
                <c:pt idx="1327">
                  <c:v>0.0149980508193341</c:v>
                </c:pt>
                <c:pt idx="1328">
                  <c:v>0.0174008773057264</c:v>
                </c:pt>
                <c:pt idx="1329">
                  <c:v>0.0185535063143097</c:v>
                </c:pt>
                <c:pt idx="1330">
                  <c:v>0.0198020849519743</c:v>
                </c:pt>
                <c:pt idx="1331">
                  <c:v>0.0223922892410924</c:v>
                </c:pt>
                <c:pt idx="1332">
                  <c:v>0.0191605697638293</c:v>
                </c:pt>
                <c:pt idx="1333">
                  <c:v>0.0165969497538057</c:v>
                </c:pt>
                <c:pt idx="1334">
                  <c:v>0.016023313388901</c:v>
                </c:pt>
                <c:pt idx="1335">
                  <c:v>0.0162859346889812</c:v>
                </c:pt>
                <c:pt idx="1336">
                  <c:v>0.0154028221690633</c:v>
                </c:pt>
                <c:pt idx="1337">
                  <c:v>0.0166950012722171</c:v>
                </c:pt>
                <c:pt idx="1338">
                  <c:v>0.0197776113526386</c:v>
                </c:pt>
                <c:pt idx="1339">
                  <c:v>0.0220979108260922</c:v>
                </c:pt>
                <c:pt idx="1340">
                  <c:v>0.0239142473868124</c:v>
                </c:pt>
                <c:pt idx="1341">
                  <c:v>0.0231499418965317</c:v>
                </c:pt>
                <c:pt idx="1342">
                  <c:v>0.0195015702785037</c:v>
                </c:pt>
                <c:pt idx="1343">
                  <c:v>0.0193367117727539</c:v>
                </c:pt>
                <c:pt idx="1344">
                  <c:v>0.021636349599386</c:v>
                </c:pt>
                <c:pt idx="1345">
                  <c:v>0.0247622324173216</c:v>
                </c:pt>
                <c:pt idx="1346">
                  <c:v>0.0272014137064185</c:v>
                </c:pt>
                <c:pt idx="1347">
                  <c:v>0.0277827305362514</c:v>
                </c:pt>
                <c:pt idx="1348">
                  <c:v>0.0264533735469106</c:v>
                </c:pt>
                <c:pt idx="1349">
                  <c:v>0.0268691716172203</c:v>
                </c:pt>
                <c:pt idx="1350">
                  <c:v>0.0280560842826182</c:v>
                </c:pt>
                <c:pt idx="1351">
                  <c:v>0.0287534039146165</c:v>
                </c:pt>
                <c:pt idx="1352">
                  <c:v>0.0312368606311546</c:v>
                </c:pt>
                <c:pt idx="1353">
                  <c:v>0.0313953055309022</c:v>
                </c:pt>
                <c:pt idx="1354">
                  <c:v>0.0275217786202739</c:v>
                </c:pt>
                <c:pt idx="1355">
                  <c:v>0.0266344994756456</c:v>
                </c:pt>
                <c:pt idx="1356">
                  <c:v>0.0259606559122276</c:v>
                </c:pt>
                <c:pt idx="1357">
                  <c:v>0.0239325170583003</c:v>
                </c:pt>
                <c:pt idx="1358">
                  <c:v>0.0199546784883649</c:v>
                </c:pt>
                <c:pt idx="1359">
                  <c:v>0.0165538492748371</c:v>
                </c:pt>
                <c:pt idx="1360">
                  <c:v>0.0138743245504507</c:v>
                </c:pt>
                <c:pt idx="1361">
                  <c:v>0.0144947402163953</c:v>
                </c:pt>
                <c:pt idx="1362">
                  <c:v>0.0129226879446433</c:v>
                </c:pt>
                <c:pt idx="1363">
                  <c:v>0.0124087449664432</c:v>
                </c:pt>
                <c:pt idx="1364">
                  <c:v>0.00989518531805646</c:v>
                </c:pt>
                <c:pt idx="1365">
                  <c:v>0.00729952779008269</c:v>
                </c:pt>
                <c:pt idx="1366">
                  <c:v>0.00568994097698413</c:v>
                </c:pt>
                <c:pt idx="1367">
                  <c:v>0.0079304689773231</c:v>
                </c:pt>
                <c:pt idx="1368">
                  <c:v>0.00768413220032452</c:v>
                </c:pt>
                <c:pt idx="1369">
                  <c:v>0.0093198886486231</c:v>
                </c:pt>
                <c:pt idx="1370">
                  <c:v>0.0111766166018618</c:v>
                </c:pt>
                <c:pt idx="1371">
                  <c:v>0.0113621816253565</c:v>
                </c:pt>
                <c:pt idx="1372">
                  <c:v>0.0143291727329354</c:v>
                </c:pt>
                <c:pt idx="1373">
                  <c:v>0.0178069058689434</c:v>
                </c:pt>
                <c:pt idx="1374">
                  <c:v>0.0152755274177297</c:v>
                </c:pt>
                <c:pt idx="1375">
                  <c:v>0.0134244830510028</c:v>
                </c:pt>
                <c:pt idx="1376">
                  <c:v>0.015053027578776</c:v>
                </c:pt>
                <c:pt idx="1377">
                  <c:v>0.0166422805443884</c:v>
                </c:pt>
                <c:pt idx="1378">
                  <c:v>0.0166672683456714</c:v>
                </c:pt>
                <c:pt idx="1379">
                  <c:v>0.0173998946314253</c:v>
                </c:pt>
                <c:pt idx="1380">
                  <c:v>0.0187486422747624</c:v>
                </c:pt>
                <c:pt idx="1381">
                  <c:v>0.0158803402138387</c:v>
                </c:pt>
                <c:pt idx="1382">
                  <c:v>0.0128089244896474</c:v>
                </c:pt>
                <c:pt idx="1383">
                  <c:v>0.0113141655571001</c:v>
                </c:pt>
                <c:pt idx="1384">
                  <c:v>0.00833294750394323</c:v>
                </c:pt>
                <c:pt idx="1385">
                  <c:v>0.00590178742061945</c:v>
                </c:pt>
                <c:pt idx="1386">
                  <c:v>0.00821698243303164</c:v>
                </c:pt>
                <c:pt idx="1387">
                  <c:v>0.00964854594390737</c:v>
                </c:pt>
                <c:pt idx="1388">
                  <c:v>0.00719608725339738</c:v>
                </c:pt>
                <c:pt idx="1389">
                  <c:v>0.00924878619917693</c:v>
                </c:pt>
                <c:pt idx="1390">
                  <c:v>0.0111425123911443</c:v>
                </c:pt>
                <c:pt idx="1391">
                  <c:v>0.00986775735176886</c:v>
                </c:pt>
                <c:pt idx="1392">
                  <c:v>0.00596422455390427</c:v>
                </c:pt>
                <c:pt idx="1393">
                  <c:v>0.00639235690155872</c:v>
                </c:pt>
                <c:pt idx="1394">
                  <c:v>0.00403798584953689</c:v>
                </c:pt>
                <c:pt idx="1395">
                  <c:v>0.00314649290942175</c:v>
                </c:pt>
                <c:pt idx="1396">
                  <c:v>0.00167667408968742</c:v>
                </c:pt>
                <c:pt idx="1397">
                  <c:v>0.00222059156432688</c:v>
                </c:pt>
                <c:pt idx="1398">
                  <c:v>0.00330199247376572</c:v>
                </c:pt>
                <c:pt idx="1399">
                  <c:v>0.00231998601638698</c:v>
                </c:pt>
                <c:pt idx="1400">
                  <c:v>0.00286042172095603</c:v>
                </c:pt>
                <c:pt idx="1401">
                  <c:v>0.00442871522178448</c:v>
                </c:pt>
                <c:pt idx="1402">
                  <c:v>0.00630598914557347</c:v>
                </c:pt>
                <c:pt idx="1403">
                  <c:v>0.00622791943366664</c:v>
                </c:pt>
                <c:pt idx="1404">
                  <c:v>0.00900897850325931</c:v>
                </c:pt>
                <c:pt idx="1405">
                  <c:v>0.00701124333731876</c:v>
                </c:pt>
                <c:pt idx="1406">
                  <c:v>0.00469812173564152</c:v>
                </c:pt>
                <c:pt idx="1407">
                  <c:v>0.00373389618305407</c:v>
                </c:pt>
                <c:pt idx="1408">
                  <c:v>0.00370465979656481</c:v>
                </c:pt>
                <c:pt idx="1409">
                  <c:v>0.00500629955909038</c:v>
                </c:pt>
                <c:pt idx="1410">
                  <c:v>0.00406126006592408</c:v>
                </c:pt>
                <c:pt idx="1411">
                  <c:v>0.00704574198849224</c:v>
                </c:pt>
                <c:pt idx="1412">
                  <c:v>0.0133725728076678</c:v>
                </c:pt>
                <c:pt idx="1413">
                  <c:v>0.0158680417951297</c:v>
                </c:pt>
                <c:pt idx="1414">
                  <c:v>0.00993276786939493</c:v>
                </c:pt>
                <c:pt idx="1415">
                  <c:v>0.0104984066169053</c:v>
                </c:pt>
                <c:pt idx="1416">
                  <c:v>0.00842239590442172</c:v>
                </c:pt>
                <c:pt idx="1417">
                  <c:v>0.00543091565481029</c:v>
                </c:pt>
                <c:pt idx="1418">
                  <c:v>0.00227998729866213</c:v>
                </c:pt>
                <c:pt idx="1419">
                  <c:v>0.00209134319912846</c:v>
                </c:pt>
                <c:pt idx="1420">
                  <c:v>-0.00201145925578573</c:v>
                </c:pt>
                <c:pt idx="1421">
                  <c:v>-0.00565123367409679</c:v>
                </c:pt>
                <c:pt idx="1422">
                  <c:v>-0.00538163577148929</c:v>
                </c:pt>
                <c:pt idx="1423">
                  <c:v>-0.00576784155938047</c:v>
                </c:pt>
                <c:pt idx="1424">
                  <c:v>-0.00505558370755329</c:v>
                </c:pt>
                <c:pt idx="1425">
                  <c:v>-0.00680502143155222</c:v>
                </c:pt>
                <c:pt idx="1426">
                  <c:v>-0.00770491712028448</c:v>
                </c:pt>
                <c:pt idx="1427">
                  <c:v>-0.0108865266953008</c:v>
                </c:pt>
                <c:pt idx="1428">
                  <c:v>-0.0152167421652514</c:v>
                </c:pt>
                <c:pt idx="1429">
                  <c:v>-0.0128330715795279</c:v>
                </c:pt>
                <c:pt idx="1430">
                  <c:v>-0.0105171108445779</c:v>
                </c:pt>
                <c:pt idx="1431">
                  <c:v>-0.00808041655994231</c:v>
                </c:pt>
                <c:pt idx="1432">
                  <c:v>-0.011844161384852</c:v>
                </c:pt>
                <c:pt idx="1433">
                  <c:v>-0.0089160247760851</c:v>
                </c:pt>
                <c:pt idx="1434">
                  <c:v>-0.00855975837078105</c:v>
                </c:pt>
                <c:pt idx="1435">
                  <c:v>-0.00736233257759886</c:v>
                </c:pt>
                <c:pt idx="1436">
                  <c:v>-0.00684292129846658</c:v>
                </c:pt>
                <c:pt idx="1437">
                  <c:v>-0.00515024963216469</c:v>
                </c:pt>
                <c:pt idx="1438">
                  <c:v>-0.00473691335664321</c:v>
                </c:pt>
                <c:pt idx="1439">
                  <c:v>0.00104721835257112</c:v>
                </c:pt>
                <c:pt idx="1440">
                  <c:v>0.00209648387421716</c:v>
                </c:pt>
                <c:pt idx="1441">
                  <c:v>0.0038171588679033</c:v>
                </c:pt>
                <c:pt idx="1442">
                  <c:v>0.00902736874090003</c:v>
                </c:pt>
                <c:pt idx="1443">
                  <c:v>0.00692864253812502</c:v>
                </c:pt>
                <c:pt idx="1444">
                  <c:v>0.00285493551308833</c:v>
                </c:pt>
                <c:pt idx="1445">
                  <c:v>0.00471851585394752</c:v>
                </c:pt>
                <c:pt idx="1446">
                  <c:v>0.0055300455517572</c:v>
                </c:pt>
                <c:pt idx="1447">
                  <c:v>0.00868012831268844</c:v>
                </c:pt>
                <c:pt idx="1448">
                  <c:v>0.0153927219508095</c:v>
                </c:pt>
                <c:pt idx="1449">
                  <c:v>0.015346369150707</c:v>
                </c:pt>
                <c:pt idx="1450">
                  <c:v>0.0124097811349909</c:v>
                </c:pt>
                <c:pt idx="1451">
                  <c:v>0.00698928363919962</c:v>
                </c:pt>
                <c:pt idx="1452">
                  <c:v>0.00781372690273884</c:v>
                </c:pt>
                <c:pt idx="1453">
                  <c:v>0.0105006387824446</c:v>
                </c:pt>
                <c:pt idx="1454">
                  <c:v>0.00548987694159863</c:v>
                </c:pt>
                <c:pt idx="1455">
                  <c:v>0.00807858081079271</c:v>
                </c:pt>
                <c:pt idx="1456">
                  <c:v>0.00950750547391826</c:v>
                </c:pt>
                <c:pt idx="1457">
                  <c:v>0.0138430299042631</c:v>
                </c:pt>
                <c:pt idx="1458">
                  <c:v>0.0212613970435735</c:v>
                </c:pt>
                <c:pt idx="1459">
                  <c:v>0.0249839926454969</c:v>
                </c:pt>
                <c:pt idx="1460">
                  <c:v>0.0310829252106638</c:v>
                </c:pt>
                <c:pt idx="1461">
                  <c:v>0.0310231200903391</c:v>
                </c:pt>
                <c:pt idx="1462">
                  <c:v>0.0270630215656303</c:v>
                </c:pt>
                <c:pt idx="1463">
                  <c:v>0.027566733863024</c:v>
                </c:pt>
                <c:pt idx="1464">
                  <c:v>0.0276985831367295</c:v>
                </c:pt>
                <c:pt idx="1465">
                  <c:v>0.0330936265794521</c:v>
                </c:pt>
                <c:pt idx="1466">
                  <c:v>0.0340385612272247</c:v>
                </c:pt>
                <c:pt idx="1467">
                  <c:v>0.0296909366009929</c:v>
                </c:pt>
                <c:pt idx="1468">
                  <c:v>0.0310830312091451</c:v>
                </c:pt>
                <c:pt idx="1469">
                  <c:v>0.0313339946398063</c:v>
                </c:pt>
                <c:pt idx="1470">
                  <c:v>0.0248886152111616</c:v>
                </c:pt>
                <c:pt idx="1471">
                  <c:v>0.0206617441974362</c:v>
                </c:pt>
                <c:pt idx="1472">
                  <c:v>0.0216153297509582</c:v>
                </c:pt>
                <c:pt idx="1473">
                  <c:v>0.0202046675344166</c:v>
                </c:pt>
                <c:pt idx="1474">
                  <c:v>0.0193610502795354</c:v>
                </c:pt>
                <c:pt idx="1475">
                  <c:v>0.0185539559879516</c:v>
                </c:pt>
                <c:pt idx="1476">
                  <c:v>0.0185830605275434</c:v>
                </c:pt>
                <c:pt idx="1477">
                  <c:v>0.0194949267225887</c:v>
                </c:pt>
                <c:pt idx="1478">
                  <c:v>0.0233325198214875</c:v>
                </c:pt>
                <c:pt idx="1479">
                  <c:v>0.0183014911508881</c:v>
                </c:pt>
                <c:pt idx="1480">
                  <c:v>0.0165618271511678</c:v>
                </c:pt>
                <c:pt idx="1481">
                  <c:v>0.0157107638767185</c:v>
                </c:pt>
                <c:pt idx="1482">
                  <c:v>0.0186117086506468</c:v>
                </c:pt>
                <c:pt idx="1483">
                  <c:v>0.02125846103996</c:v>
                </c:pt>
                <c:pt idx="1484">
                  <c:v>0.0219354352715907</c:v>
                </c:pt>
                <c:pt idx="1485">
                  <c:v>0.0230985912739388</c:v>
                </c:pt>
                <c:pt idx="1486">
                  <c:v>0.0205485524364935</c:v>
                </c:pt>
                <c:pt idx="1487">
                  <c:v>0.018826546160026</c:v>
                </c:pt>
                <c:pt idx="1488">
                  <c:v>0.0195044785108485</c:v>
                </c:pt>
                <c:pt idx="1489">
                  <c:v>0.0199638565786609</c:v>
                </c:pt>
                <c:pt idx="1490">
                  <c:v>0.017699015247125</c:v>
                </c:pt>
                <c:pt idx="1491">
                  <c:v>0.0210380143578796</c:v>
                </c:pt>
                <c:pt idx="1492">
                  <c:v>0.0223601526666657</c:v>
                </c:pt>
                <c:pt idx="1493">
                  <c:v>0.0229856943711454</c:v>
                </c:pt>
                <c:pt idx="1494">
                  <c:v>0.0213385584726246</c:v>
                </c:pt>
                <c:pt idx="1495">
                  <c:v>0.0210607298846047</c:v>
                </c:pt>
                <c:pt idx="1496">
                  <c:v>0.0232628679614674</c:v>
                </c:pt>
                <c:pt idx="1497">
                  <c:v>0.0218683125841247</c:v>
                </c:pt>
                <c:pt idx="1498">
                  <c:v>0.018671943606584</c:v>
                </c:pt>
                <c:pt idx="1499">
                  <c:v>0.0182760880558126</c:v>
                </c:pt>
                <c:pt idx="1500">
                  <c:v>0.0189196230164024</c:v>
                </c:pt>
                <c:pt idx="1501">
                  <c:v>0.0176100583715008</c:v>
                </c:pt>
                <c:pt idx="1502">
                  <c:v>0.0160347565184813</c:v>
                </c:pt>
                <c:pt idx="1503">
                  <c:v>0.0140714687018303</c:v>
                </c:pt>
                <c:pt idx="1504">
                  <c:v>0.0139231010600182</c:v>
                </c:pt>
                <c:pt idx="1505">
                  <c:v>0.0154794271092282</c:v>
                </c:pt>
                <c:pt idx="1506">
                  <c:v>0.0158725403655585</c:v>
                </c:pt>
                <c:pt idx="1507">
                  <c:v>0.0174049923884774</c:v>
                </c:pt>
                <c:pt idx="1508">
                  <c:v>0.0172523585685797</c:v>
                </c:pt>
                <c:pt idx="1509">
                  <c:v>0.0149573944797807</c:v>
                </c:pt>
                <c:pt idx="1510">
                  <c:v>0.0153653179929299</c:v>
                </c:pt>
                <c:pt idx="1511">
                  <c:v>0.015434945553058</c:v>
                </c:pt>
                <c:pt idx="1512">
                  <c:v>0.0135259718821528</c:v>
                </c:pt>
                <c:pt idx="1513">
                  <c:v>0.0140063462140005</c:v>
                </c:pt>
                <c:pt idx="1514">
                  <c:v>0.0177969290207276</c:v>
                </c:pt>
                <c:pt idx="1515">
                  <c:v>0.0159747216693736</c:v>
                </c:pt>
                <c:pt idx="1516">
                  <c:v>0.0152939492475641</c:v>
                </c:pt>
                <c:pt idx="1517">
                  <c:v>0.0120369508715579</c:v>
                </c:pt>
                <c:pt idx="1518">
                  <c:v>0.0128937221575726</c:v>
                </c:pt>
                <c:pt idx="1519">
                  <c:v>0.0175737492485138</c:v>
                </c:pt>
                <c:pt idx="1520">
                  <c:v>0.0182753634504339</c:v>
                </c:pt>
                <c:pt idx="1521">
                  <c:v>0.0173255787102559</c:v>
                </c:pt>
                <c:pt idx="1522">
                  <c:v>0.0240611401575591</c:v>
                </c:pt>
                <c:pt idx="1523">
                  <c:v>0.0242803623121104</c:v>
                </c:pt>
                <c:pt idx="1524">
                  <c:v>0.0312992074540856</c:v>
                </c:pt>
                <c:pt idx="1525">
                  <c:v>0.0323403749780854</c:v>
                </c:pt>
                <c:pt idx="1526">
                  <c:v>0.0370096816865718</c:v>
                </c:pt>
                <c:pt idx="1527">
                  <c:v>0.0343223553444703</c:v>
                </c:pt>
                <c:pt idx="1528">
                  <c:v>0.032380178781063</c:v>
                </c:pt>
                <c:pt idx="1529">
                  <c:v>0.0334948862553059</c:v>
                </c:pt>
                <c:pt idx="1530">
                  <c:v>0.0380290824635468</c:v>
                </c:pt>
                <c:pt idx="1531">
                  <c:v>0.0375860080220244</c:v>
                </c:pt>
                <c:pt idx="1532">
                  <c:v>0.0417014406140254</c:v>
                </c:pt>
                <c:pt idx="1533">
                  <c:v>0.0511189777366728</c:v>
                </c:pt>
                <c:pt idx="1534">
                  <c:v>0.0564421097656048</c:v>
                </c:pt>
                <c:pt idx="1535">
                  <c:v>0.0660421291145351</c:v>
                </c:pt>
                <c:pt idx="1536">
                  <c:v>0.0661007849143006</c:v>
                </c:pt>
                <c:pt idx="1537">
                  <c:v>0.0678959919812928</c:v>
                </c:pt>
                <c:pt idx="1538">
                  <c:v>0.0725776409549966</c:v>
                </c:pt>
                <c:pt idx="1539">
                  <c:v>0.0626831639484654</c:v>
                </c:pt>
                <c:pt idx="1540">
                  <c:v>0.0551458268811751</c:v>
                </c:pt>
                <c:pt idx="1541">
                  <c:v>0.0502435973614632</c:v>
                </c:pt>
                <c:pt idx="1542">
                  <c:v>0.0502375648169609</c:v>
                </c:pt>
                <c:pt idx="1543">
                  <c:v>0.0452887213360823</c:v>
                </c:pt>
                <c:pt idx="1544">
                  <c:v>0.04459761953591</c:v>
                </c:pt>
                <c:pt idx="1545">
                  <c:v>0.0431700977801866</c:v>
                </c:pt>
                <c:pt idx="1546">
                  <c:v>0.0418960147094019</c:v>
                </c:pt>
                <c:pt idx="1547">
                  <c:v>0.038549596504991</c:v>
                </c:pt>
                <c:pt idx="1548">
                  <c:v>0.0367026787502513</c:v>
                </c:pt>
                <c:pt idx="1549">
                  <c:v>0.0380079440736461</c:v>
                </c:pt>
                <c:pt idx="1550">
                  <c:v>0.0345957081505271</c:v>
                </c:pt>
                <c:pt idx="1551">
                  <c:v>0.0317664045761175</c:v>
                </c:pt>
                <c:pt idx="1552">
                  <c:v>0.0389928479151877</c:v>
                </c:pt>
                <c:pt idx="1553">
                  <c:v>0.0423821948869016</c:v>
                </c:pt>
                <c:pt idx="1554">
                  <c:v>0.0442555476901108</c:v>
                </c:pt>
                <c:pt idx="1555">
                  <c:v>0.0472353935458633</c:v>
                </c:pt>
                <c:pt idx="1556">
                  <c:v>0.0457466955342799</c:v>
                </c:pt>
                <c:pt idx="1557">
                  <c:v>0.0448138028873391</c:v>
                </c:pt>
                <c:pt idx="1558">
                  <c:v>0.041598763705561</c:v>
                </c:pt>
                <c:pt idx="1559">
                  <c:v>0.0351019004482638</c:v>
                </c:pt>
                <c:pt idx="1560">
                  <c:v>0.0328125394488806</c:v>
                </c:pt>
                <c:pt idx="1561">
                  <c:v>0.0300599455536531</c:v>
                </c:pt>
                <c:pt idx="1562">
                  <c:v>0.0336184151466104</c:v>
                </c:pt>
                <c:pt idx="1563">
                  <c:v>0.0329082239694833</c:v>
                </c:pt>
                <c:pt idx="1564">
                  <c:v>0.0359849825227146</c:v>
                </c:pt>
                <c:pt idx="1565">
                  <c:v>0.0392835539848697</c:v>
                </c:pt>
                <c:pt idx="1566">
                  <c:v>0.0386415041246109</c:v>
                </c:pt>
                <c:pt idx="1567">
                  <c:v>0.0515730265272626</c:v>
                </c:pt>
                <c:pt idx="1568">
                  <c:v>0.0553583545514406</c:v>
                </c:pt>
                <c:pt idx="1569">
                  <c:v>0.052639316240052</c:v>
                </c:pt>
                <c:pt idx="1570">
                  <c:v>0.0536640488217246</c:v>
                </c:pt>
                <c:pt idx="1571">
                  <c:v>0.0536890495545471</c:v>
                </c:pt>
                <c:pt idx="1572">
                  <c:v>0.0524237161229664</c:v>
                </c:pt>
                <c:pt idx="1573">
                  <c:v>0.0512057600956493</c:v>
                </c:pt>
                <c:pt idx="1574">
                  <c:v>0.0488728193026747</c:v>
                </c:pt>
                <c:pt idx="1575">
                  <c:v>0.0503822201228444</c:v>
                </c:pt>
                <c:pt idx="1576">
                  <c:v>0.0545987544394901</c:v>
                </c:pt>
                <c:pt idx="1577">
                  <c:v>0.0571069644426977</c:v>
                </c:pt>
                <c:pt idx="1578">
                  <c:v>0.056678853537402</c:v>
                </c:pt>
                <c:pt idx="1579">
                  <c:v>0.0544923442645206</c:v>
                </c:pt>
                <c:pt idx="1580">
                  <c:v>0.0535782901870353</c:v>
                </c:pt>
                <c:pt idx="1581">
                  <c:v>0.0535082223728747</c:v>
                </c:pt>
                <c:pt idx="1582">
                  <c:v>0.0555273776575106</c:v>
                </c:pt>
                <c:pt idx="1583">
                  <c:v>0.0540111379717348</c:v>
                </c:pt>
                <c:pt idx="1584">
                  <c:v>0.0505379382364351</c:v>
                </c:pt>
                <c:pt idx="1585">
                  <c:v>0.0495719749669617</c:v>
                </c:pt>
                <c:pt idx="1586">
                  <c:v>0.048684797595349</c:v>
                </c:pt>
                <c:pt idx="1587">
                  <c:v>0.0504525471882447</c:v>
                </c:pt>
                <c:pt idx="1588">
                  <c:v>0.0475590954888848</c:v>
                </c:pt>
                <c:pt idx="1589">
                  <c:v>0.0448994526567772</c:v>
                </c:pt>
                <c:pt idx="1590">
                  <c:v>0.0409753287319043</c:v>
                </c:pt>
                <c:pt idx="1591">
                  <c:v>0.0393568901358091</c:v>
                </c:pt>
                <c:pt idx="1592">
                  <c:v>0.0382872516907264</c:v>
                </c:pt>
                <c:pt idx="1593">
                  <c:v>0.0393315132308556</c:v>
                </c:pt>
                <c:pt idx="1594">
                  <c:v>0.0370246860121494</c:v>
                </c:pt>
                <c:pt idx="1595">
                  <c:v>0.0349681733050411</c:v>
                </c:pt>
                <c:pt idx="1596">
                  <c:v>0.0352532757884677</c:v>
                </c:pt>
                <c:pt idx="1597">
                  <c:v>0.0370193970232191</c:v>
                </c:pt>
                <c:pt idx="1598">
                  <c:v>0.0363239881840611</c:v>
                </c:pt>
                <c:pt idx="1599">
                  <c:v>0.0367080659453649</c:v>
                </c:pt>
                <c:pt idx="1600">
                  <c:v>0.0377139623445997</c:v>
                </c:pt>
                <c:pt idx="1601">
                  <c:v>0.0362158968013169</c:v>
                </c:pt>
                <c:pt idx="1602">
                  <c:v>0.0365445676216866</c:v>
                </c:pt>
                <c:pt idx="1603">
                  <c:v>0.0378218159142647</c:v>
                </c:pt>
                <c:pt idx="1604">
                  <c:v>0.0361299973837449</c:v>
                </c:pt>
                <c:pt idx="1605">
                  <c:v>0.038794517149686</c:v>
                </c:pt>
                <c:pt idx="1606">
                  <c:v>0.0357308939138589</c:v>
                </c:pt>
                <c:pt idx="1607">
                  <c:v>0.0364624524210646</c:v>
                </c:pt>
                <c:pt idx="1608">
                  <c:v>0.0394916906653374</c:v>
                </c:pt>
                <c:pt idx="1609">
                  <c:v>0.0376433553553971</c:v>
                </c:pt>
                <c:pt idx="1610">
                  <c:v>0.0372238803167478</c:v>
                </c:pt>
                <c:pt idx="1611">
                  <c:v>0.0376597012649436</c:v>
                </c:pt>
                <c:pt idx="1612">
                  <c:v>0.03566268687822</c:v>
                </c:pt>
                <c:pt idx="1613">
                  <c:v>0.0348038208352846</c:v>
                </c:pt>
                <c:pt idx="1614">
                  <c:v>0.0349037508085825</c:v>
                </c:pt>
                <c:pt idx="1615">
                  <c:v>0.0367528378336553</c:v>
                </c:pt>
                <c:pt idx="1616">
                  <c:v>0.0372582690419318</c:v>
                </c:pt>
                <c:pt idx="1617">
                  <c:v>0.0364149701817411</c:v>
                </c:pt>
                <c:pt idx="1618">
                  <c:v>0.0340224225535027</c:v>
                </c:pt>
                <c:pt idx="1619">
                  <c:v>0.0346694211981527</c:v>
                </c:pt>
                <c:pt idx="1620">
                  <c:v>0.0383634760589548</c:v>
                </c:pt>
                <c:pt idx="1621">
                  <c:v>0.041692460653196</c:v>
                </c:pt>
                <c:pt idx="1622">
                  <c:v>0.0382188111755389</c:v>
                </c:pt>
                <c:pt idx="1623">
                  <c:v>0.0378016958359209</c:v>
                </c:pt>
                <c:pt idx="1624">
                  <c:v>0.0380505797486107</c:v>
                </c:pt>
                <c:pt idx="1625">
                  <c:v>0.0396640157747591</c:v>
                </c:pt>
                <c:pt idx="1626">
                  <c:v>0.0393614274118524</c:v>
                </c:pt>
                <c:pt idx="1627">
                  <c:v>0.0383008060502644</c:v>
                </c:pt>
                <c:pt idx="1628">
                  <c:v>0.038651942503325</c:v>
                </c:pt>
                <c:pt idx="1629">
                  <c:v>0.0383180539483978</c:v>
                </c:pt>
                <c:pt idx="1630">
                  <c:v>0.0340535797028329</c:v>
                </c:pt>
                <c:pt idx="1631">
                  <c:v>0.0290799894636979</c:v>
                </c:pt>
                <c:pt idx="1632">
                  <c:v>0.0297075138313806</c:v>
                </c:pt>
                <c:pt idx="1633">
                  <c:v>0.0288484261142454</c:v>
                </c:pt>
                <c:pt idx="1634">
                  <c:v>0.0268905110330753</c:v>
                </c:pt>
                <c:pt idx="1635">
                  <c:v>0.0285503708482296</c:v>
                </c:pt>
                <c:pt idx="1636">
                  <c:v>0.0275350158419583</c:v>
                </c:pt>
                <c:pt idx="1637">
                  <c:v>0.0280313722755173</c:v>
                </c:pt>
                <c:pt idx="1638">
                  <c:v>0.0264028165660061</c:v>
                </c:pt>
                <c:pt idx="1639">
                  <c:v>0.0280905688960866</c:v>
                </c:pt>
                <c:pt idx="1640">
                  <c:v>0.028167211336622</c:v>
                </c:pt>
                <c:pt idx="1641">
                  <c:v>0.0254791571793293</c:v>
                </c:pt>
                <c:pt idx="1642">
                  <c:v>0.0245885658555861</c:v>
                </c:pt>
                <c:pt idx="1643">
                  <c:v>0.0233131297724968</c:v>
                </c:pt>
                <c:pt idx="1644">
                  <c:v>0.0204186633335549</c:v>
                </c:pt>
                <c:pt idx="1645">
                  <c:v>0.0189758375966554</c:v>
                </c:pt>
                <c:pt idx="1646">
                  <c:v>0.0187511323837986</c:v>
                </c:pt>
                <c:pt idx="1647">
                  <c:v>0.0190908600638814</c:v>
                </c:pt>
                <c:pt idx="1648">
                  <c:v>0.0173182662553253</c:v>
                </c:pt>
                <c:pt idx="1649">
                  <c:v>0.0167309792950137</c:v>
                </c:pt>
                <c:pt idx="1650">
                  <c:v>0.0161531508509479</c:v>
                </c:pt>
                <c:pt idx="1651">
                  <c:v>0.0161270836525876</c:v>
                </c:pt>
                <c:pt idx="1652">
                  <c:v>0.0150651115839449</c:v>
                </c:pt>
                <c:pt idx="1653">
                  <c:v>0.0163400871283167</c:v>
                </c:pt>
                <c:pt idx="1654">
                  <c:v>0.0191635407465583</c:v>
                </c:pt>
                <c:pt idx="1655">
                  <c:v>0.0250243755539649</c:v>
                </c:pt>
                <c:pt idx="1656">
                  <c:v>0.0258662213027126</c:v>
                </c:pt>
                <c:pt idx="1657">
                  <c:v>0.0247054122012904</c:v>
                </c:pt>
                <c:pt idx="1658">
                  <c:v>0.0260911244831998</c:v>
                </c:pt>
                <c:pt idx="1659">
                  <c:v>0.0261496180521302</c:v>
                </c:pt>
                <c:pt idx="1660">
                  <c:v>0.0283841389333227</c:v>
                </c:pt>
                <c:pt idx="1661">
                  <c:v>0.0308851193899542</c:v>
                </c:pt>
                <c:pt idx="1662">
                  <c:v>0.0347160140553524</c:v>
                </c:pt>
                <c:pt idx="1663">
                  <c:v>0.0359714123806792</c:v>
                </c:pt>
                <c:pt idx="1664">
                  <c:v>0.0346628074168118</c:v>
                </c:pt>
                <c:pt idx="1665">
                  <c:v>0.0351579414647967</c:v>
                </c:pt>
                <c:pt idx="1666">
                  <c:v>0.032874241630863</c:v>
                </c:pt>
                <c:pt idx="1667">
                  <c:v>0.0319140832649583</c:v>
                </c:pt>
                <c:pt idx="1668">
                  <c:v>0.0322657301883274</c:v>
                </c:pt>
                <c:pt idx="1669">
                  <c:v>0.0353872755164987</c:v>
                </c:pt>
                <c:pt idx="1670">
                  <c:v>0.0488014708947206</c:v>
                </c:pt>
                <c:pt idx="1671">
                  <c:v>0.0483174365444449</c:v>
                </c:pt>
                <c:pt idx="1672">
                  <c:v>0.0461632298698543</c:v>
                </c:pt>
                <c:pt idx="1673">
                  <c:v>0.0443015232359106</c:v>
                </c:pt>
                <c:pt idx="1674">
                  <c:v>0.0450018859695649</c:v>
                </c:pt>
                <c:pt idx="1675">
                  <c:v>0.0431914041795455</c:v>
                </c:pt>
                <c:pt idx="1676">
                  <c:v>0.0433056084279171</c:v>
                </c:pt>
                <c:pt idx="1677">
                  <c:v>0.0416606974902217</c:v>
                </c:pt>
                <c:pt idx="1678">
                  <c:v>0.0395848371504078</c:v>
                </c:pt>
                <c:pt idx="1679">
                  <c:v>0.037727217459252</c:v>
                </c:pt>
                <c:pt idx="1680">
                  <c:v>0.035534737619675</c:v>
                </c:pt>
                <c:pt idx="1681">
                  <c:v>0.033301489166803</c:v>
                </c:pt>
                <c:pt idx="1682">
                  <c:v>0.0295822469860887</c:v>
                </c:pt>
                <c:pt idx="1683">
                  <c:v>0.0281584582537585</c:v>
                </c:pt>
                <c:pt idx="1684">
                  <c:v>0.0288183454256166</c:v>
                </c:pt>
                <c:pt idx="1685">
                  <c:v>0.0307615937653314</c:v>
                </c:pt>
                <c:pt idx="1686">
                  <c:v>0.032616581086395</c:v>
                </c:pt>
                <c:pt idx="1687">
                  <c:v>0.0325734288473695</c:v>
                </c:pt>
                <c:pt idx="1688">
                  <c:v>0.0320424160757774</c:v>
                </c:pt>
                <c:pt idx="1689">
                  <c:v>0.0312587288141007</c:v>
                </c:pt>
                <c:pt idx="1690">
                  <c:v>0.0311199858999043</c:v>
                </c:pt>
                <c:pt idx="1691">
                  <c:v>0.0327733520767954</c:v>
                </c:pt>
                <c:pt idx="1692">
                  <c:v>0.0312477863138658</c:v>
                </c:pt>
                <c:pt idx="1693">
                  <c:v>0.0312936789228796</c:v>
                </c:pt>
                <c:pt idx="1694">
                  <c:v>0.0307166730545959</c:v>
                </c:pt>
                <c:pt idx="1695">
                  <c:v>0.0251061798781962</c:v>
                </c:pt>
                <c:pt idx="1696">
                  <c:v>0.0279425478744792</c:v>
                </c:pt>
                <c:pt idx="1697">
                  <c:v>0.0289158136599704</c:v>
                </c:pt>
                <c:pt idx="1698">
                  <c:v>0.0315222012424608</c:v>
                </c:pt>
                <c:pt idx="1699">
                  <c:v>0.0290139174288998</c:v>
                </c:pt>
                <c:pt idx="1700">
                  <c:v>0.0254265540029992</c:v>
                </c:pt>
                <c:pt idx="1701">
                  <c:v>0.0227846900773503</c:v>
                </c:pt>
                <c:pt idx="1702">
                  <c:v>0.0223790464740162</c:v>
                </c:pt>
                <c:pt idx="1703">
                  <c:v>0.0251174627093332</c:v>
                </c:pt>
                <c:pt idx="1704">
                  <c:v>0.0265093591496973</c:v>
                </c:pt>
                <c:pt idx="1705">
                  <c:v>0.0233296729483026</c:v>
                </c:pt>
                <c:pt idx="1706">
                  <c:v>0.0255158588118582</c:v>
                </c:pt>
                <c:pt idx="1707">
                  <c:v>0.0271120044062851</c:v>
                </c:pt>
                <c:pt idx="1708">
                  <c:v>0.0260910083259151</c:v>
                </c:pt>
                <c:pt idx="1709">
                  <c:v>0.0230079977879918</c:v>
                </c:pt>
                <c:pt idx="1710">
                  <c:v>0.0206343839723275</c:v>
                </c:pt>
                <c:pt idx="1711">
                  <c:v>0.0188855141037892</c:v>
                </c:pt>
                <c:pt idx="1712">
                  <c:v>0.0174804117800193</c:v>
                </c:pt>
                <c:pt idx="1713">
                  <c:v>0.0147082028412393</c:v>
                </c:pt>
                <c:pt idx="1714">
                  <c:v>0.016270088123311</c:v>
                </c:pt>
                <c:pt idx="1715">
                  <c:v>0.0194522750965194</c:v>
                </c:pt>
                <c:pt idx="1716">
                  <c:v>0.0186408480943908</c:v>
                </c:pt>
                <c:pt idx="1717">
                  <c:v>0.016458700663731</c:v>
                </c:pt>
                <c:pt idx="1718">
                  <c:v>0.0158175606690865</c:v>
                </c:pt>
                <c:pt idx="1719">
                  <c:v>0.0131269382425542</c:v>
                </c:pt>
                <c:pt idx="1720">
                  <c:v>0.0129744800373179</c:v>
                </c:pt>
                <c:pt idx="1721">
                  <c:v>0.013635937085515</c:v>
                </c:pt>
                <c:pt idx="1722">
                  <c:v>0.013882382917978</c:v>
                </c:pt>
                <c:pt idx="1723">
                  <c:v>0.0183612735196997</c:v>
                </c:pt>
                <c:pt idx="1724">
                  <c:v>0.0193540531010945</c:v>
                </c:pt>
                <c:pt idx="1725">
                  <c:v>0.015220655326477</c:v>
                </c:pt>
                <c:pt idx="1726">
                  <c:v>0.0125004003455405</c:v>
                </c:pt>
                <c:pt idx="1727">
                  <c:v>0.0125002340795207</c:v>
                </c:pt>
                <c:pt idx="1728">
                  <c:v>0.0107779064540271</c:v>
                </c:pt>
                <c:pt idx="1729">
                  <c:v>0.0111175664122677</c:v>
                </c:pt>
              </c:numCache>
            </c:numRef>
          </c:val>
          <c:smooth val="0"/>
        </c:ser>
        <c:ser>
          <c:idx val="2"/>
          <c:order val="1"/>
          <c:tx>
            <c:strRef>
              <c:f>"Subsequent 10 Year Annualized Excess Returns"</c:f>
              <c:strCache>
                <c:ptCount val="1"/>
                <c:pt idx="0">
                  <c:v>Subsequent 10 Year Annualized Excess Returns</c:v>
                </c:pt>
              </c:strCache>
            </c:strRef>
          </c:tx>
          <c:spPr>
            <a:ln w="28575" cap="rnd" cmpd="sng" algn="ctr">
              <a:solidFill>
                <a:schemeClr val="accent3">
                  <a:lumMod val="75000"/>
                </a:schemeClr>
              </a:solidFill>
              <a:prstDash val="sysDash"/>
              <a:round/>
            </a:ln>
            <a:effectLst/>
          </c:spPr>
          <c:marker>
            <c:symbol val="none"/>
          </c:marker>
          <c:dLbls>
            <c:delete val="1"/>
          </c:dLbls>
          <c:cat>
            <c:numRef>
              <c:f>Data!$F$129:$F$1865</c:f>
              <c:numCache>
                <c:formatCode>0.00</c:formatCode>
                <c:ptCount val="1737"/>
                <c:pt idx="0" c:formatCode="0.00">
                  <c:v>1881.04166666666</c:v>
                </c:pt>
                <c:pt idx="1" c:formatCode="0.00">
                  <c:v>1881.12499999999</c:v>
                </c:pt>
                <c:pt idx="2" c:formatCode="0.00">
                  <c:v>1881.20833333332</c:v>
                </c:pt>
                <c:pt idx="3" c:formatCode="0.00">
                  <c:v>1881.29166666666</c:v>
                </c:pt>
                <c:pt idx="4" c:formatCode="0.00">
                  <c:v>1881.37499999999</c:v>
                </c:pt>
                <c:pt idx="5" c:formatCode="0.00">
                  <c:v>1881.45833333332</c:v>
                </c:pt>
                <c:pt idx="6" c:formatCode="0.00">
                  <c:v>1881.54166666666</c:v>
                </c:pt>
                <c:pt idx="7" c:formatCode="0.00">
                  <c:v>1881.62499999999</c:v>
                </c:pt>
                <c:pt idx="8" c:formatCode="0.00">
                  <c:v>1881.70833333332</c:v>
                </c:pt>
                <c:pt idx="9" c:formatCode="0.00">
                  <c:v>1881.79166666666</c:v>
                </c:pt>
                <c:pt idx="10" c:formatCode="0.00">
                  <c:v>1881.87499999999</c:v>
                </c:pt>
                <c:pt idx="11" c:formatCode="0.00">
                  <c:v>1881.95833333332</c:v>
                </c:pt>
                <c:pt idx="12" c:formatCode="0.00">
                  <c:v>1882.04166666666</c:v>
                </c:pt>
                <c:pt idx="13" c:formatCode="0.00">
                  <c:v>1882.12499999999</c:v>
                </c:pt>
                <c:pt idx="14" c:formatCode="0.00">
                  <c:v>1882.20833333332</c:v>
                </c:pt>
                <c:pt idx="15" c:formatCode="0.00">
                  <c:v>1882.29166666666</c:v>
                </c:pt>
                <c:pt idx="16" c:formatCode="0.00">
                  <c:v>1882.37499999999</c:v>
                </c:pt>
                <c:pt idx="17" c:formatCode="0.00">
                  <c:v>1882.45833333332</c:v>
                </c:pt>
                <c:pt idx="18" c:formatCode="0.00">
                  <c:v>1882.54166666666</c:v>
                </c:pt>
                <c:pt idx="19" c:formatCode="0.00">
                  <c:v>1882.62499999999</c:v>
                </c:pt>
                <c:pt idx="20" c:formatCode="0.00">
                  <c:v>1882.70833333332</c:v>
                </c:pt>
                <c:pt idx="21" c:formatCode="0.00">
                  <c:v>1882.79166666666</c:v>
                </c:pt>
                <c:pt idx="22" c:formatCode="0.00">
                  <c:v>1882.87499999999</c:v>
                </c:pt>
                <c:pt idx="23" c:formatCode="0.00">
                  <c:v>1882.95833333332</c:v>
                </c:pt>
                <c:pt idx="24" c:formatCode="0.00">
                  <c:v>1883.04166666666</c:v>
                </c:pt>
                <c:pt idx="25" c:formatCode="0.00">
                  <c:v>1883.12499999999</c:v>
                </c:pt>
                <c:pt idx="26" c:formatCode="0.00">
                  <c:v>1883.20833333332</c:v>
                </c:pt>
                <c:pt idx="27" c:formatCode="0.00">
                  <c:v>1883.29166666666</c:v>
                </c:pt>
                <c:pt idx="28" c:formatCode="0.00">
                  <c:v>1883.37499999999</c:v>
                </c:pt>
                <c:pt idx="29" c:formatCode="0.00">
                  <c:v>1883.45833333332</c:v>
                </c:pt>
                <c:pt idx="30" c:formatCode="0.00">
                  <c:v>1883.54166666666</c:v>
                </c:pt>
                <c:pt idx="31" c:formatCode="0.00">
                  <c:v>1883.62499999999</c:v>
                </c:pt>
                <c:pt idx="32" c:formatCode="0.00">
                  <c:v>1883.70833333332</c:v>
                </c:pt>
                <c:pt idx="33" c:formatCode="0.00">
                  <c:v>1883.79166666666</c:v>
                </c:pt>
                <c:pt idx="34" c:formatCode="0.00">
                  <c:v>1883.87499999999</c:v>
                </c:pt>
                <c:pt idx="35" c:formatCode="0.00">
                  <c:v>1883.95833333332</c:v>
                </c:pt>
                <c:pt idx="36" c:formatCode="0.00">
                  <c:v>1884.04166666665</c:v>
                </c:pt>
                <c:pt idx="37" c:formatCode="0.00">
                  <c:v>1884.12499999999</c:v>
                </c:pt>
                <c:pt idx="38" c:formatCode="0.00">
                  <c:v>1884.20833333332</c:v>
                </c:pt>
                <c:pt idx="39" c:formatCode="0.00">
                  <c:v>1884.29166666665</c:v>
                </c:pt>
                <c:pt idx="40" c:formatCode="0.00">
                  <c:v>1884.37499999999</c:v>
                </c:pt>
                <c:pt idx="41" c:formatCode="0.00">
                  <c:v>1884.45833333332</c:v>
                </c:pt>
                <c:pt idx="42" c:formatCode="0.00">
                  <c:v>1884.54166666665</c:v>
                </c:pt>
                <c:pt idx="43" c:formatCode="0.00">
                  <c:v>1884.62499999999</c:v>
                </c:pt>
                <c:pt idx="44" c:formatCode="0.00">
                  <c:v>1884.70833333332</c:v>
                </c:pt>
                <c:pt idx="45" c:formatCode="0.00">
                  <c:v>1884.79166666665</c:v>
                </c:pt>
                <c:pt idx="46" c:formatCode="0.00">
                  <c:v>1884.87499999999</c:v>
                </c:pt>
                <c:pt idx="47" c:formatCode="0.00">
                  <c:v>1884.95833333332</c:v>
                </c:pt>
                <c:pt idx="48" c:formatCode="0.00">
                  <c:v>1885.04166666665</c:v>
                </c:pt>
                <c:pt idx="49" c:formatCode="0.00">
                  <c:v>1885.12499999999</c:v>
                </c:pt>
                <c:pt idx="50" c:formatCode="0.00">
                  <c:v>1885.20833333332</c:v>
                </c:pt>
                <c:pt idx="51" c:formatCode="0.00">
                  <c:v>1885.29166666665</c:v>
                </c:pt>
                <c:pt idx="52" c:formatCode="0.00">
                  <c:v>1885.37499999999</c:v>
                </c:pt>
                <c:pt idx="53" c:formatCode="0.00">
                  <c:v>1885.45833333332</c:v>
                </c:pt>
                <c:pt idx="54" c:formatCode="0.00">
                  <c:v>1885.54166666665</c:v>
                </c:pt>
                <c:pt idx="55" c:formatCode="0.00">
                  <c:v>1885.62499999999</c:v>
                </c:pt>
                <c:pt idx="56" c:formatCode="0.00">
                  <c:v>1885.70833333332</c:v>
                </c:pt>
                <c:pt idx="57" c:formatCode="0.00">
                  <c:v>1885.79166666665</c:v>
                </c:pt>
                <c:pt idx="58" c:formatCode="0.00">
                  <c:v>1885.87499999999</c:v>
                </c:pt>
                <c:pt idx="59" c:formatCode="0.00">
                  <c:v>1885.95833333332</c:v>
                </c:pt>
                <c:pt idx="60" c:formatCode="0.00">
                  <c:v>1886.04166666665</c:v>
                </c:pt>
                <c:pt idx="61" c:formatCode="0.00">
                  <c:v>1886.12499999999</c:v>
                </c:pt>
                <c:pt idx="62" c:formatCode="0.00">
                  <c:v>1886.20833333332</c:v>
                </c:pt>
                <c:pt idx="63" c:formatCode="0.00">
                  <c:v>1886.29166666665</c:v>
                </c:pt>
                <c:pt idx="64" c:formatCode="0.00">
                  <c:v>1886.37499999999</c:v>
                </c:pt>
                <c:pt idx="65" c:formatCode="0.00">
                  <c:v>1886.45833333332</c:v>
                </c:pt>
                <c:pt idx="66" c:formatCode="0.00">
                  <c:v>1886.54166666665</c:v>
                </c:pt>
                <c:pt idx="67" c:formatCode="0.00">
                  <c:v>1886.62499999999</c:v>
                </c:pt>
                <c:pt idx="68" c:formatCode="0.00">
                  <c:v>1886.70833333332</c:v>
                </c:pt>
                <c:pt idx="69" c:formatCode="0.00">
                  <c:v>1886.79166666665</c:v>
                </c:pt>
                <c:pt idx="70" c:formatCode="0.00">
                  <c:v>1886.87499999999</c:v>
                </c:pt>
                <c:pt idx="71" c:formatCode="0.00">
                  <c:v>1886.95833333332</c:v>
                </c:pt>
                <c:pt idx="72" c:formatCode="0.00">
                  <c:v>1887.04166666665</c:v>
                </c:pt>
                <c:pt idx="73" c:formatCode="0.00">
                  <c:v>1887.12499999999</c:v>
                </c:pt>
                <c:pt idx="74" c:formatCode="0.00">
                  <c:v>1887.20833333332</c:v>
                </c:pt>
                <c:pt idx="75" c:formatCode="0.00">
                  <c:v>1887.29166666665</c:v>
                </c:pt>
                <c:pt idx="76" c:formatCode="0.00">
                  <c:v>1887.37499999999</c:v>
                </c:pt>
                <c:pt idx="77" c:formatCode="0.00">
                  <c:v>1887.45833333332</c:v>
                </c:pt>
                <c:pt idx="78" c:formatCode="0.00">
                  <c:v>1887.54166666665</c:v>
                </c:pt>
                <c:pt idx="79" c:formatCode="0.00">
                  <c:v>1887.62499999998</c:v>
                </c:pt>
                <c:pt idx="80" c:formatCode="0.00">
                  <c:v>1887.70833333332</c:v>
                </c:pt>
                <c:pt idx="81" c:formatCode="0.00">
                  <c:v>1887.79166666665</c:v>
                </c:pt>
                <c:pt idx="82" c:formatCode="0.00">
                  <c:v>1887.87499999998</c:v>
                </c:pt>
                <c:pt idx="83" c:formatCode="0.00">
                  <c:v>1887.95833333332</c:v>
                </c:pt>
                <c:pt idx="84" c:formatCode="0.00">
                  <c:v>1888.04166666665</c:v>
                </c:pt>
                <c:pt idx="85" c:formatCode="0.00">
                  <c:v>1888.12499999998</c:v>
                </c:pt>
                <c:pt idx="86" c:formatCode="0.00">
                  <c:v>1888.20833333332</c:v>
                </c:pt>
                <c:pt idx="87" c:formatCode="0.00">
                  <c:v>1888.29166666665</c:v>
                </c:pt>
                <c:pt idx="88" c:formatCode="0.00">
                  <c:v>1888.37499999998</c:v>
                </c:pt>
                <c:pt idx="89" c:formatCode="0.00">
                  <c:v>1888.45833333332</c:v>
                </c:pt>
                <c:pt idx="90" c:formatCode="0.00">
                  <c:v>1888.54166666665</c:v>
                </c:pt>
                <c:pt idx="91" c:formatCode="0.00">
                  <c:v>1888.62499999998</c:v>
                </c:pt>
                <c:pt idx="92" c:formatCode="0.00">
                  <c:v>1888.70833333332</c:v>
                </c:pt>
                <c:pt idx="93" c:formatCode="0.00">
                  <c:v>1888.79166666665</c:v>
                </c:pt>
                <c:pt idx="94" c:formatCode="0.00">
                  <c:v>1888.87499999998</c:v>
                </c:pt>
                <c:pt idx="95" c:formatCode="0.00">
                  <c:v>1888.95833333332</c:v>
                </c:pt>
                <c:pt idx="96" c:formatCode="0.00">
                  <c:v>1889.04166666665</c:v>
                </c:pt>
                <c:pt idx="97" c:formatCode="0.00">
                  <c:v>1889.12499999998</c:v>
                </c:pt>
                <c:pt idx="98" c:formatCode="0.00">
                  <c:v>1889.20833333332</c:v>
                </c:pt>
                <c:pt idx="99" c:formatCode="0.00">
                  <c:v>1889.29166666665</c:v>
                </c:pt>
                <c:pt idx="100" c:formatCode="0.00">
                  <c:v>1889.37499999998</c:v>
                </c:pt>
                <c:pt idx="101" c:formatCode="0.00">
                  <c:v>1889.45833333332</c:v>
                </c:pt>
                <c:pt idx="102" c:formatCode="0.00">
                  <c:v>1889.54166666665</c:v>
                </c:pt>
                <c:pt idx="103" c:formatCode="0.00">
                  <c:v>1889.62499999998</c:v>
                </c:pt>
                <c:pt idx="104" c:formatCode="0.00">
                  <c:v>1889.70833333332</c:v>
                </c:pt>
                <c:pt idx="105" c:formatCode="0.00">
                  <c:v>1889.79166666665</c:v>
                </c:pt>
                <c:pt idx="106" c:formatCode="0.00">
                  <c:v>1889.87499999998</c:v>
                </c:pt>
                <c:pt idx="107" c:formatCode="0.00">
                  <c:v>1889.95833333332</c:v>
                </c:pt>
                <c:pt idx="108" c:formatCode="0.00">
                  <c:v>1890.04166666665</c:v>
                </c:pt>
                <c:pt idx="109" c:formatCode="0.00">
                  <c:v>1890.12499999998</c:v>
                </c:pt>
                <c:pt idx="110" c:formatCode="0.00">
                  <c:v>1890.20833333332</c:v>
                </c:pt>
                <c:pt idx="111" c:formatCode="0.00">
                  <c:v>1890.29166666665</c:v>
                </c:pt>
                <c:pt idx="112" c:formatCode="0.00">
                  <c:v>1890.37499999998</c:v>
                </c:pt>
                <c:pt idx="113" c:formatCode="0.00">
                  <c:v>1890.45833333332</c:v>
                </c:pt>
                <c:pt idx="114" c:formatCode="0.00">
                  <c:v>1890.54166666665</c:v>
                </c:pt>
                <c:pt idx="115" c:formatCode="0.00">
                  <c:v>1890.62499999998</c:v>
                </c:pt>
                <c:pt idx="116" c:formatCode="0.00">
                  <c:v>1890.70833333332</c:v>
                </c:pt>
                <c:pt idx="117" c:formatCode="0.00">
                  <c:v>1890.79166666665</c:v>
                </c:pt>
                <c:pt idx="118" c:formatCode="0.00">
                  <c:v>1890.87499999998</c:v>
                </c:pt>
                <c:pt idx="119" c:formatCode="0.00">
                  <c:v>1890.95833333332</c:v>
                </c:pt>
                <c:pt idx="120" c:formatCode="0.00">
                  <c:v>1891.04166666665</c:v>
                </c:pt>
                <c:pt idx="121" c:formatCode="0.00">
                  <c:v>1891.12499999998</c:v>
                </c:pt>
                <c:pt idx="122" c:formatCode="0.00">
                  <c:v>1891.20833333332</c:v>
                </c:pt>
                <c:pt idx="123" c:formatCode="0.00">
                  <c:v>1891.29166666665</c:v>
                </c:pt>
                <c:pt idx="124" c:formatCode="0.00">
                  <c:v>1891.37499999998</c:v>
                </c:pt>
                <c:pt idx="125" c:formatCode="0.00">
                  <c:v>1891.45833333331</c:v>
                </c:pt>
                <c:pt idx="126" c:formatCode="0.00">
                  <c:v>1891.54166666665</c:v>
                </c:pt>
                <c:pt idx="127" c:formatCode="0.00">
                  <c:v>1891.62499999998</c:v>
                </c:pt>
                <c:pt idx="128" c:formatCode="0.00">
                  <c:v>1891.70833333331</c:v>
                </c:pt>
                <c:pt idx="129" c:formatCode="0.00">
                  <c:v>1891.79166666665</c:v>
                </c:pt>
                <c:pt idx="130" c:formatCode="0.00">
                  <c:v>1891.87499999998</c:v>
                </c:pt>
                <c:pt idx="131" c:formatCode="0.00">
                  <c:v>1891.95833333331</c:v>
                </c:pt>
                <c:pt idx="132" c:formatCode="0.00">
                  <c:v>1892.04166666665</c:v>
                </c:pt>
                <c:pt idx="133" c:formatCode="0.00">
                  <c:v>1892.12499999998</c:v>
                </c:pt>
                <c:pt idx="134" c:formatCode="0.00">
                  <c:v>1892.20833333331</c:v>
                </c:pt>
                <c:pt idx="135" c:formatCode="0.00">
                  <c:v>1892.29166666665</c:v>
                </c:pt>
                <c:pt idx="136" c:formatCode="0.00">
                  <c:v>1892.37499999998</c:v>
                </c:pt>
                <c:pt idx="137" c:formatCode="0.00">
                  <c:v>1892.45833333331</c:v>
                </c:pt>
                <c:pt idx="138" c:formatCode="0.00">
                  <c:v>1892.54166666665</c:v>
                </c:pt>
                <c:pt idx="139" c:formatCode="0.00">
                  <c:v>1892.62499999998</c:v>
                </c:pt>
                <c:pt idx="140" c:formatCode="0.00">
                  <c:v>1892.70833333331</c:v>
                </c:pt>
                <c:pt idx="141" c:formatCode="0.00">
                  <c:v>1892.79166666665</c:v>
                </c:pt>
                <c:pt idx="142" c:formatCode="0.00">
                  <c:v>1892.87499999998</c:v>
                </c:pt>
                <c:pt idx="143" c:formatCode="0.00">
                  <c:v>1892.95833333331</c:v>
                </c:pt>
                <c:pt idx="144" c:formatCode="0.00">
                  <c:v>1893.04166666665</c:v>
                </c:pt>
                <c:pt idx="145" c:formatCode="0.00">
                  <c:v>1893.12499999998</c:v>
                </c:pt>
                <c:pt idx="146" c:formatCode="0.00">
                  <c:v>1893.20833333331</c:v>
                </c:pt>
                <c:pt idx="147" c:formatCode="0.00">
                  <c:v>1893.29166666665</c:v>
                </c:pt>
                <c:pt idx="148" c:formatCode="0.00">
                  <c:v>1893.37499999998</c:v>
                </c:pt>
                <c:pt idx="149" c:formatCode="0.00">
                  <c:v>1893.45833333331</c:v>
                </c:pt>
                <c:pt idx="150" c:formatCode="0.00">
                  <c:v>1893.54166666665</c:v>
                </c:pt>
                <c:pt idx="151" c:formatCode="0.00">
                  <c:v>1893.62499999998</c:v>
                </c:pt>
                <c:pt idx="152" c:formatCode="0.00">
                  <c:v>1893.70833333331</c:v>
                </c:pt>
                <c:pt idx="153" c:formatCode="0.00">
                  <c:v>1893.79166666665</c:v>
                </c:pt>
                <c:pt idx="154" c:formatCode="0.00">
                  <c:v>1893.87499999998</c:v>
                </c:pt>
                <c:pt idx="155" c:formatCode="0.00">
                  <c:v>1893.95833333331</c:v>
                </c:pt>
                <c:pt idx="156" c:formatCode="0.00">
                  <c:v>1894.04166666665</c:v>
                </c:pt>
                <c:pt idx="157" c:formatCode="0.00">
                  <c:v>1894.12499999998</c:v>
                </c:pt>
                <c:pt idx="158" c:formatCode="0.00">
                  <c:v>1894.20833333331</c:v>
                </c:pt>
                <c:pt idx="159" c:formatCode="0.00">
                  <c:v>1894.29166666665</c:v>
                </c:pt>
                <c:pt idx="160" c:formatCode="0.00">
                  <c:v>1894.37499999998</c:v>
                </c:pt>
                <c:pt idx="161" c:formatCode="0.00">
                  <c:v>1894.45833333331</c:v>
                </c:pt>
                <c:pt idx="162" c:formatCode="0.00">
                  <c:v>1894.54166666665</c:v>
                </c:pt>
                <c:pt idx="163" c:formatCode="0.00">
                  <c:v>1894.62499999998</c:v>
                </c:pt>
                <c:pt idx="164" c:formatCode="0.00">
                  <c:v>1894.70833333331</c:v>
                </c:pt>
                <c:pt idx="165" c:formatCode="0.00">
                  <c:v>1894.79166666665</c:v>
                </c:pt>
                <c:pt idx="166" c:formatCode="0.00">
                  <c:v>1894.87499999998</c:v>
                </c:pt>
                <c:pt idx="167" c:formatCode="0.00">
                  <c:v>1894.95833333331</c:v>
                </c:pt>
                <c:pt idx="168" c:formatCode="0.00">
                  <c:v>1895.04166666664</c:v>
                </c:pt>
                <c:pt idx="169" c:formatCode="0.00">
                  <c:v>1895.12499999998</c:v>
                </c:pt>
                <c:pt idx="170" c:formatCode="0.00">
                  <c:v>1895.20833333331</c:v>
                </c:pt>
                <c:pt idx="171" c:formatCode="0.00">
                  <c:v>1895.29166666664</c:v>
                </c:pt>
                <c:pt idx="172" c:formatCode="0.00">
                  <c:v>1895.37499999998</c:v>
                </c:pt>
                <c:pt idx="173" c:formatCode="0.00">
                  <c:v>1895.45833333331</c:v>
                </c:pt>
                <c:pt idx="174" c:formatCode="0.00">
                  <c:v>1895.54166666664</c:v>
                </c:pt>
                <c:pt idx="175" c:formatCode="0.00">
                  <c:v>1895.62499999998</c:v>
                </c:pt>
                <c:pt idx="176" c:formatCode="0.00">
                  <c:v>1895.70833333331</c:v>
                </c:pt>
                <c:pt idx="177" c:formatCode="0.00">
                  <c:v>1895.79166666664</c:v>
                </c:pt>
                <c:pt idx="178" c:formatCode="0.00">
                  <c:v>1895.87499999998</c:v>
                </c:pt>
                <c:pt idx="179" c:formatCode="0.00">
                  <c:v>1895.95833333331</c:v>
                </c:pt>
                <c:pt idx="180" c:formatCode="0.00">
                  <c:v>1896.04166666664</c:v>
                </c:pt>
                <c:pt idx="181" c:formatCode="0.00">
                  <c:v>1896.12499999998</c:v>
                </c:pt>
                <c:pt idx="182" c:formatCode="0.00">
                  <c:v>1896.20833333331</c:v>
                </c:pt>
                <c:pt idx="183" c:formatCode="0.00">
                  <c:v>1896.29166666664</c:v>
                </c:pt>
                <c:pt idx="184" c:formatCode="0.00">
                  <c:v>1896.37499999998</c:v>
                </c:pt>
                <c:pt idx="185" c:formatCode="0.00">
                  <c:v>1896.45833333331</c:v>
                </c:pt>
                <c:pt idx="186" c:formatCode="0.00">
                  <c:v>1896.54166666664</c:v>
                </c:pt>
                <c:pt idx="187" c:formatCode="0.00">
                  <c:v>1896.62499999998</c:v>
                </c:pt>
                <c:pt idx="188" c:formatCode="0.00">
                  <c:v>1896.70833333331</c:v>
                </c:pt>
                <c:pt idx="189" c:formatCode="0.00">
                  <c:v>1896.79166666664</c:v>
                </c:pt>
                <c:pt idx="190" c:formatCode="0.00">
                  <c:v>1896.87499999998</c:v>
                </c:pt>
                <c:pt idx="191" c:formatCode="0.00">
                  <c:v>1896.95833333331</c:v>
                </c:pt>
                <c:pt idx="192" c:formatCode="0.00">
                  <c:v>1897.04166666664</c:v>
                </c:pt>
                <c:pt idx="193" c:formatCode="0.00">
                  <c:v>1897.12499999998</c:v>
                </c:pt>
                <c:pt idx="194" c:formatCode="0.00">
                  <c:v>1897.20833333331</c:v>
                </c:pt>
                <c:pt idx="195" c:formatCode="0.00">
                  <c:v>1897.29166666664</c:v>
                </c:pt>
                <c:pt idx="196" c:formatCode="0.00">
                  <c:v>1897.37499999998</c:v>
                </c:pt>
                <c:pt idx="197" c:formatCode="0.00">
                  <c:v>1897.45833333331</c:v>
                </c:pt>
                <c:pt idx="198" c:formatCode="0.00">
                  <c:v>1897.54166666664</c:v>
                </c:pt>
                <c:pt idx="199" c:formatCode="0.00">
                  <c:v>1897.62499999998</c:v>
                </c:pt>
                <c:pt idx="200" c:formatCode="0.00">
                  <c:v>1897.70833333331</c:v>
                </c:pt>
                <c:pt idx="201" c:formatCode="0.00">
                  <c:v>1897.79166666664</c:v>
                </c:pt>
                <c:pt idx="202" c:formatCode="0.00">
                  <c:v>1897.87499999998</c:v>
                </c:pt>
                <c:pt idx="203" c:formatCode="0.00">
                  <c:v>1897.95833333331</c:v>
                </c:pt>
                <c:pt idx="204" c:formatCode="0.00">
                  <c:v>1898.04166666664</c:v>
                </c:pt>
                <c:pt idx="205" c:formatCode="0.00">
                  <c:v>1898.12499999998</c:v>
                </c:pt>
                <c:pt idx="206" c:formatCode="0.00">
                  <c:v>1898.20833333331</c:v>
                </c:pt>
                <c:pt idx="207" c:formatCode="0.00">
                  <c:v>1898.29166666664</c:v>
                </c:pt>
                <c:pt idx="208" c:formatCode="0.00">
                  <c:v>1898.37499999998</c:v>
                </c:pt>
                <c:pt idx="209" c:formatCode="0.00">
                  <c:v>1898.45833333331</c:v>
                </c:pt>
                <c:pt idx="210" c:formatCode="0.00">
                  <c:v>1898.54166666664</c:v>
                </c:pt>
                <c:pt idx="211" c:formatCode="0.00">
                  <c:v>1898.62499999997</c:v>
                </c:pt>
                <c:pt idx="212" c:formatCode="0.00">
                  <c:v>1898.70833333331</c:v>
                </c:pt>
                <c:pt idx="213" c:formatCode="0.00">
                  <c:v>1898.79166666664</c:v>
                </c:pt>
                <c:pt idx="214" c:formatCode="0.00">
                  <c:v>1898.87499999997</c:v>
                </c:pt>
                <c:pt idx="215" c:formatCode="0.00">
                  <c:v>1898.95833333331</c:v>
                </c:pt>
                <c:pt idx="216" c:formatCode="0.00">
                  <c:v>1899.04166666664</c:v>
                </c:pt>
                <c:pt idx="217" c:formatCode="0.00">
                  <c:v>1899.12499999997</c:v>
                </c:pt>
                <c:pt idx="218" c:formatCode="0.00">
                  <c:v>1899.20833333331</c:v>
                </c:pt>
                <c:pt idx="219" c:formatCode="0.00">
                  <c:v>1899.29166666664</c:v>
                </c:pt>
                <c:pt idx="220" c:formatCode="0.00">
                  <c:v>1899.37499999997</c:v>
                </c:pt>
                <c:pt idx="221" c:formatCode="0.00">
                  <c:v>1899.45833333331</c:v>
                </c:pt>
                <c:pt idx="222" c:formatCode="0.00">
                  <c:v>1899.54166666664</c:v>
                </c:pt>
                <c:pt idx="223" c:formatCode="0.00">
                  <c:v>1899.62499999997</c:v>
                </c:pt>
                <c:pt idx="224" c:formatCode="0.00">
                  <c:v>1899.70833333331</c:v>
                </c:pt>
                <c:pt idx="225" c:formatCode="0.00">
                  <c:v>1899.79166666664</c:v>
                </c:pt>
                <c:pt idx="226" c:formatCode="0.00">
                  <c:v>1899.87499999997</c:v>
                </c:pt>
                <c:pt idx="227" c:formatCode="0.00">
                  <c:v>1899.95833333331</c:v>
                </c:pt>
                <c:pt idx="228" c:formatCode="0.00">
                  <c:v>1900.04166666664</c:v>
                </c:pt>
                <c:pt idx="229" c:formatCode="0.00">
                  <c:v>1900.12499999997</c:v>
                </c:pt>
                <c:pt idx="230" c:formatCode="0.00">
                  <c:v>1900.20833333331</c:v>
                </c:pt>
                <c:pt idx="231" c:formatCode="0.00">
                  <c:v>1900.29166666664</c:v>
                </c:pt>
                <c:pt idx="232" c:formatCode="0.00">
                  <c:v>1900.37499999997</c:v>
                </c:pt>
                <c:pt idx="233" c:formatCode="0.00">
                  <c:v>1900.45833333331</c:v>
                </c:pt>
                <c:pt idx="234" c:formatCode="0.00">
                  <c:v>1900.54166666664</c:v>
                </c:pt>
                <c:pt idx="235" c:formatCode="0.00">
                  <c:v>1900.62499999997</c:v>
                </c:pt>
                <c:pt idx="236" c:formatCode="0.00">
                  <c:v>1900.70833333331</c:v>
                </c:pt>
                <c:pt idx="237" c:formatCode="0.00">
                  <c:v>1900.79166666664</c:v>
                </c:pt>
                <c:pt idx="238" c:formatCode="0.00">
                  <c:v>1900.87499999997</c:v>
                </c:pt>
                <c:pt idx="239" c:formatCode="0.00">
                  <c:v>1900.95833333331</c:v>
                </c:pt>
                <c:pt idx="240" c:formatCode="0.00">
                  <c:v>1901.04166666664</c:v>
                </c:pt>
                <c:pt idx="241" c:formatCode="0.00">
                  <c:v>1901.12499999997</c:v>
                </c:pt>
                <c:pt idx="242" c:formatCode="0.00">
                  <c:v>1901.20833333331</c:v>
                </c:pt>
                <c:pt idx="243" c:formatCode="0.00">
                  <c:v>1901.29166666664</c:v>
                </c:pt>
                <c:pt idx="244" c:formatCode="0.00">
                  <c:v>1901.37499999997</c:v>
                </c:pt>
                <c:pt idx="245" c:formatCode="0.00">
                  <c:v>1901.45833333331</c:v>
                </c:pt>
                <c:pt idx="246" c:formatCode="0.00">
                  <c:v>1901.54166666664</c:v>
                </c:pt>
                <c:pt idx="247" c:formatCode="0.00">
                  <c:v>1901.62499999997</c:v>
                </c:pt>
                <c:pt idx="248" c:formatCode="0.00">
                  <c:v>1901.70833333331</c:v>
                </c:pt>
                <c:pt idx="249" c:formatCode="0.00">
                  <c:v>1901.79166666664</c:v>
                </c:pt>
                <c:pt idx="250" c:formatCode="0.00">
                  <c:v>1901.87499999997</c:v>
                </c:pt>
                <c:pt idx="251" c:formatCode="0.00">
                  <c:v>1901.95833333331</c:v>
                </c:pt>
                <c:pt idx="252" c:formatCode="0.00">
                  <c:v>1902.04166666664</c:v>
                </c:pt>
                <c:pt idx="253" c:formatCode="0.00">
                  <c:v>1902.12499999997</c:v>
                </c:pt>
                <c:pt idx="254" c:formatCode="0.00">
                  <c:v>1902.20833333331</c:v>
                </c:pt>
                <c:pt idx="255" c:formatCode="0.00">
                  <c:v>1902.29166666664</c:v>
                </c:pt>
                <c:pt idx="256" c:formatCode="0.00">
                  <c:v>1902.37499999997</c:v>
                </c:pt>
                <c:pt idx="257" c:formatCode="0.00">
                  <c:v>1902.4583333333</c:v>
                </c:pt>
                <c:pt idx="258" c:formatCode="0.00">
                  <c:v>1902.54166666664</c:v>
                </c:pt>
                <c:pt idx="259" c:formatCode="0.00">
                  <c:v>1902.62499999997</c:v>
                </c:pt>
                <c:pt idx="260" c:formatCode="0.00">
                  <c:v>1902.7083333333</c:v>
                </c:pt>
                <c:pt idx="261" c:formatCode="0.00">
                  <c:v>1902.79166666664</c:v>
                </c:pt>
                <c:pt idx="262" c:formatCode="0.00">
                  <c:v>1902.87499999997</c:v>
                </c:pt>
                <c:pt idx="263" c:formatCode="0.00">
                  <c:v>1902.9583333333</c:v>
                </c:pt>
                <c:pt idx="264" c:formatCode="0.00">
                  <c:v>1903.04166666664</c:v>
                </c:pt>
                <c:pt idx="265" c:formatCode="0.00">
                  <c:v>1903.12499999997</c:v>
                </c:pt>
                <c:pt idx="266" c:formatCode="0.00">
                  <c:v>1903.2083333333</c:v>
                </c:pt>
                <c:pt idx="267" c:formatCode="0.00">
                  <c:v>1903.29166666664</c:v>
                </c:pt>
                <c:pt idx="268" c:formatCode="0.00">
                  <c:v>1903.37499999997</c:v>
                </c:pt>
                <c:pt idx="269" c:formatCode="0.00">
                  <c:v>1903.4583333333</c:v>
                </c:pt>
                <c:pt idx="270" c:formatCode="0.00">
                  <c:v>1903.54166666664</c:v>
                </c:pt>
                <c:pt idx="271" c:formatCode="0.00">
                  <c:v>1903.62499999997</c:v>
                </c:pt>
                <c:pt idx="272" c:formatCode="0.00">
                  <c:v>1903.7083333333</c:v>
                </c:pt>
                <c:pt idx="273" c:formatCode="0.00">
                  <c:v>1903.79166666664</c:v>
                </c:pt>
                <c:pt idx="274" c:formatCode="0.00">
                  <c:v>1903.87499999997</c:v>
                </c:pt>
                <c:pt idx="275" c:formatCode="0.00">
                  <c:v>1903.9583333333</c:v>
                </c:pt>
                <c:pt idx="276" c:formatCode="0.00">
                  <c:v>1904.04166666664</c:v>
                </c:pt>
                <c:pt idx="277" c:formatCode="0.00">
                  <c:v>1904.12499999997</c:v>
                </c:pt>
                <c:pt idx="278" c:formatCode="0.00">
                  <c:v>1904.2083333333</c:v>
                </c:pt>
                <c:pt idx="279" c:formatCode="0.00">
                  <c:v>1904.29166666664</c:v>
                </c:pt>
                <c:pt idx="280" c:formatCode="0.00">
                  <c:v>1904.37499999997</c:v>
                </c:pt>
                <c:pt idx="281" c:formatCode="0.00">
                  <c:v>1904.4583333333</c:v>
                </c:pt>
                <c:pt idx="282" c:formatCode="0.00">
                  <c:v>1904.54166666664</c:v>
                </c:pt>
                <c:pt idx="283" c:formatCode="0.00">
                  <c:v>1904.62499999997</c:v>
                </c:pt>
                <c:pt idx="284" c:formatCode="0.00">
                  <c:v>1904.7083333333</c:v>
                </c:pt>
                <c:pt idx="285" c:formatCode="0.00">
                  <c:v>1904.79166666664</c:v>
                </c:pt>
                <c:pt idx="286" c:formatCode="0.00">
                  <c:v>1904.87499999997</c:v>
                </c:pt>
                <c:pt idx="287" c:formatCode="0.00">
                  <c:v>1904.9583333333</c:v>
                </c:pt>
                <c:pt idx="288" c:formatCode="0.00">
                  <c:v>1905.04166666664</c:v>
                </c:pt>
                <c:pt idx="289" c:formatCode="0.00">
                  <c:v>1905.12499999997</c:v>
                </c:pt>
                <c:pt idx="290" c:formatCode="0.00">
                  <c:v>1905.2083333333</c:v>
                </c:pt>
                <c:pt idx="291" c:formatCode="0.00">
                  <c:v>1905.29166666664</c:v>
                </c:pt>
                <c:pt idx="292" c:formatCode="0.00">
                  <c:v>1905.37499999997</c:v>
                </c:pt>
                <c:pt idx="293" c:formatCode="0.00">
                  <c:v>1905.4583333333</c:v>
                </c:pt>
                <c:pt idx="294" c:formatCode="0.00">
                  <c:v>1905.54166666664</c:v>
                </c:pt>
                <c:pt idx="295" c:formatCode="0.00">
                  <c:v>1905.62499999997</c:v>
                </c:pt>
                <c:pt idx="296" c:formatCode="0.00">
                  <c:v>1905.7083333333</c:v>
                </c:pt>
                <c:pt idx="297" c:formatCode="0.00">
                  <c:v>1905.79166666664</c:v>
                </c:pt>
                <c:pt idx="298" c:formatCode="0.00">
                  <c:v>1905.87499999997</c:v>
                </c:pt>
                <c:pt idx="299" c:formatCode="0.00">
                  <c:v>1905.9583333333</c:v>
                </c:pt>
                <c:pt idx="300" c:formatCode="0.00">
                  <c:v>1906.04166666663</c:v>
                </c:pt>
                <c:pt idx="301" c:formatCode="0.00">
                  <c:v>1906.12499999997</c:v>
                </c:pt>
                <c:pt idx="302" c:formatCode="0.00">
                  <c:v>1906.2083333333</c:v>
                </c:pt>
                <c:pt idx="303" c:formatCode="0.00">
                  <c:v>1906.29166666663</c:v>
                </c:pt>
                <c:pt idx="304" c:formatCode="0.00">
                  <c:v>1906.37499999997</c:v>
                </c:pt>
                <c:pt idx="305" c:formatCode="0.00">
                  <c:v>1906.4583333333</c:v>
                </c:pt>
                <c:pt idx="306" c:formatCode="0.00">
                  <c:v>1906.54166666663</c:v>
                </c:pt>
                <c:pt idx="307" c:formatCode="0.00">
                  <c:v>1906.62499999997</c:v>
                </c:pt>
                <c:pt idx="308" c:formatCode="0.00">
                  <c:v>1906.7083333333</c:v>
                </c:pt>
                <c:pt idx="309" c:formatCode="0.00">
                  <c:v>1906.79166666663</c:v>
                </c:pt>
                <c:pt idx="310" c:formatCode="0.00">
                  <c:v>1906.87499999997</c:v>
                </c:pt>
                <c:pt idx="311" c:formatCode="0.00">
                  <c:v>1906.9583333333</c:v>
                </c:pt>
                <c:pt idx="312" c:formatCode="0.00">
                  <c:v>1907.04166666663</c:v>
                </c:pt>
                <c:pt idx="313" c:formatCode="0.00">
                  <c:v>1907.12499999997</c:v>
                </c:pt>
                <c:pt idx="314" c:formatCode="0.00">
                  <c:v>1907.2083333333</c:v>
                </c:pt>
                <c:pt idx="315" c:formatCode="0.00">
                  <c:v>1907.29166666663</c:v>
                </c:pt>
                <c:pt idx="316" c:formatCode="0.00">
                  <c:v>1907.37499999997</c:v>
                </c:pt>
                <c:pt idx="317" c:formatCode="0.00">
                  <c:v>1907.4583333333</c:v>
                </c:pt>
                <c:pt idx="318" c:formatCode="0.00">
                  <c:v>1907.54166666663</c:v>
                </c:pt>
                <c:pt idx="319" c:formatCode="0.00">
                  <c:v>1907.62499999997</c:v>
                </c:pt>
                <c:pt idx="320" c:formatCode="0.00">
                  <c:v>1907.7083333333</c:v>
                </c:pt>
                <c:pt idx="321" c:formatCode="0.00">
                  <c:v>1907.79166666663</c:v>
                </c:pt>
                <c:pt idx="322" c:formatCode="0.00">
                  <c:v>1907.87499999997</c:v>
                </c:pt>
                <c:pt idx="323" c:formatCode="0.00">
                  <c:v>1907.9583333333</c:v>
                </c:pt>
                <c:pt idx="324" c:formatCode="0.00">
                  <c:v>1908.04166666663</c:v>
                </c:pt>
                <c:pt idx="325" c:formatCode="0.00">
                  <c:v>1908.12499999997</c:v>
                </c:pt>
                <c:pt idx="326" c:formatCode="0.00">
                  <c:v>1908.2083333333</c:v>
                </c:pt>
                <c:pt idx="327" c:formatCode="0.00">
                  <c:v>1908.29166666663</c:v>
                </c:pt>
                <c:pt idx="328" c:formatCode="0.00">
                  <c:v>1908.37499999997</c:v>
                </c:pt>
                <c:pt idx="329" c:formatCode="0.00">
                  <c:v>1908.4583333333</c:v>
                </c:pt>
                <c:pt idx="330" c:formatCode="0.00">
                  <c:v>1908.54166666663</c:v>
                </c:pt>
                <c:pt idx="331" c:formatCode="0.00">
                  <c:v>1908.62499999997</c:v>
                </c:pt>
                <c:pt idx="332" c:formatCode="0.00">
                  <c:v>1908.7083333333</c:v>
                </c:pt>
                <c:pt idx="333" c:formatCode="0.00">
                  <c:v>1908.79166666663</c:v>
                </c:pt>
                <c:pt idx="334" c:formatCode="0.00">
                  <c:v>1908.87499999997</c:v>
                </c:pt>
                <c:pt idx="335" c:formatCode="0.00">
                  <c:v>1908.9583333333</c:v>
                </c:pt>
                <c:pt idx="336" c:formatCode="0.00">
                  <c:v>1909.04166666663</c:v>
                </c:pt>
                <c:pt idx="337" c:formatCode="0.00">
                  <c:v>1909.12499999997</c:v>
                </c:pt>
                <c:pt idx="338" c:formatCode="0.00">
                  <c:v>1909.2083333333</c:v>
                </c:pt>
                <c:pt idx="339" c:formatCode="0.00">
                  <c:v>1909.29166666663</c:v>
                </c:pt>
                <c:pt idx="340" c:formatCode="0.00">
                  <c:v>1909.37499999997</c:v>
                </c:pt>
                <c:pt idx="341" c:formatCode="0.00">
                  <c:v>1909.4583333333</c:v>
                </c:pt>
                <c:pt idx="342" c:formatCode="0.00">
                  <c:v>1909.54166666663</c:v>
                </c:pt>
                <c:pt idx="343" c:formatCode="0.00">
                  <c:v>1909.62499999996</c:v>
                </c:pt>
                <c:pt idx="344" c:formatCode="0.00">
                  <c:v>1909.7083333333</c:v>
                </c:pt>
                <c:pt idx="345" c:formatCode="0.00">
                  <c:v>1909.79166666663</c:v>
                </c:pt>
                <c:pt idx="346" c:formatCode="0.00">
                  <c:v>1909.87499999996</c:v>
                </c:pt>
                <c:pt idx="347" c:formatCode="0.00">
                  <c:v>1909.9583333333</c:v>
                </c:pt>
                <c:pt idx="348" c:formatCode="0.00">
                  <c:v>1910.04166666663</c:v>
                </c:pt>
                <c:pt idx="349" c:formatCode="0.00">
                  <c:v>1910.12499999996</c:v>
                </c:pt>
                <c:pt idx="350" c:formatCode="0.00">
                  <c:v>1910.2083333333</c:v>
                </c:pt>
                <c:pt idx="351" c:formatCode="0.00">
                  <c:v>1910.29166666663</c:v>
                </c:pt>
                <c:pt idx="352" c:formatCode="0.00">
                  <c:v>1910.37499999996</c:v>
                </c:pt>
                <c:pt idx="353" c:formatCode="0.00">
                  <c:v>1910.4583333333</c:v>
                </c:pt>
                <c:pt idx="354" c:formatCode="0.00">
                  <c:v>1910.54166666663</c:v>
                </c:pt>
                <c:pt idx="355" c:formatCode="0.00">
                  <c:v>1910.62499999996</c:v>
                </c:pt>
                <c:pt idx="356" c:formatCode="0.00">
                  <c:v>1910.7083333333</c:v>
                </c:pt>
                <c:pt idx="357" c:formatCode="0.00">
                  <c:v>1910.79166666663</c:v>
                </c:pt>
                <c:pt idx="358" c:formatCode="0.00">
                  <c:v>1910.87499999996</c:v>
                </c:pt>
                <c:pt idx="359" c:formatCode="0.00">
                  <c:v>1910.9583333333</c:v>
                </c:pt>
                <c:pt idx="360" c:formatCode="0.00">
                  <c:v>1911.04166666663</c:v>
                </c:pt>
                <c:pt idx="361" c:formatCode="0.00">
                  <c:v>1911.12499999996</c:v>
                </c:pt>
                <c:pt idx="362" c:formatCode="0.00">
                  <c:v>1911.2083333333</c:v>
                </c:pt>
                <c:pt idx="363" c:formatCode="0.00">
                  <c:v>1911.29166666663</c:v>
                </c:pt>
                <c:pt idx="364" c:formatCode="0.00">
                  <c:v>1911.37499999996</c:v>
                </c:pt>
                <c:pt idx="365" c:formatCode="0.00">
                  <c:v>1911.4583333333</c:v>
                </c:pt>
                <c:pt idx="366" c:formatCode="0.00">
                  <c:v>1911.54166666663</c:v>
                </c:pt>
                <c:pt idx="367" c:formatCode="0.00">
                  <c:v>1911.62499999996</c:v>
                </c:pt>
                <c:pt idx="368" c:formatCode="0.00">
                  <c:v>1911.7083333333</c:v>
                </c:pt>
                <c:pt idx="369" c:formatCode="0.00">
                  <c:v>1911.79166666663</c:v>
                </c:pt>
                <c:pt idx="370" c:formatCode="0.00">
                  <c:v>1911.87499999996</c:v>
                </c:pt>
                <c:pt idx="371" c:formatCode="0.00">
                  <c:v>1911.9583333333</c:v>
                </c:pt>
                <c:pt idx="372" c:formatCode="0.00">
                  <c:v>1912.04166666663</c:v>
                </c:pt>
                <c:pt idx="373" c:formatCode="0.00">
                  <c:v>1912.12499999996</c:v>
                </c:pt>
                <c:pt idx="374" c:formatCode="0.00">
                  <c:v>1912.2083333333</c:v>
                </c:pt>
                <c:pt idx="375" c:formatCode="0.00">
                  <c:v>1912.29166666663</c:v>
                </c:pt>
                <c:pt idx="376" c:formatCode="0.00">
                  <c:v>1912.37499999996</c:v>
                </c:pt>
                <c:pt idx="377" c:formatCode="0.00">
                  <c:v>1912.4583333333</c:v>
                </c:pt>
                <c:pt idx="378" c:formatCode="0.00">
                  <c:v>1912.54166666663</c:v>
                </c:pt>
                <c:pt idx="379" c:formatCode="0.00">
                  <c:v>1912.62499999996</c:v>
                </c:pt>
                <c:pt idx="380" c:formatCode="0.00">
                  <c:v>1912.7083333333</c:v>
                </c:pt>
                <c:pt idx="381" c:formatCode="0.00">
                  <c:v>1912.79166666663</c:v>
                </c:pt>
                <c:pt idx="382" c:formatCode="0.00">
                  <c:v>1912.87499999996</c:v>
                </c:pt>
                <c:pt idx="383" c:formatCode="0.00">
                  <c:v>1912.9583333333</c:v>
                </c:pt>
                <c:pt idx="384" c:formatCode="0.00">
                  <c:v>1913.04166666663</c:v>
                </c:pt>
                <c:pt idx="385" c:formatCode="0.00">
                  <c:v>1913.12499999996</c:v>
                </c:pt>
                <c:pt idx="386" c:formatCode="0.00">
                  <c:v>1913.2083333333</c:v>
                </c:pt>
                <c:pt idx="387" c:formatCode="0.00">
                  <c:v>1913.29166666663</c:v>
                </c:pt>
                <c:pt idx="388" c:formatCode="0.00">
                  <c:v>1913.37499999996</c:v>
                </c:pt>
                <c:pt idx="389" c:formatCode="0.00">
                  <c:v>1913.45833333329</c:v>
                </c:pt>
                <c:pt idx="390" c:formatCode="0.00">
                  <c:v>1913.54166666663</c:v>
                </c:pt>
                <c:pt idx="391" c:formatCode="0.00">
                  <c:v>1913.62499999996</c:v>
                </c:pt>
                <c:pt idx="392" c:formatCode="0.00">
                  <c:v>1913.70833333329</c:v>
                </c:pt>
                <c:pt idx="393" c:formatCode="0.00">
                  <c:v>1913.79166666663</c:v>
                </c:pt>
                <c:pt idx="394" c:formatCode="0.00">
                  <c:v>1913.87499999996</c:v>
                </c:pt>
                <c:pt idx="395" c:formatCode="0.00">
                  <c:v>1913.95833333329</c:v>
                </c:pt>
                <c:pt idx="396" c:formatCode="0.00">
                  <c:v>1914.04166666663</c:v>
                </c:pt>
                <c:pt idx="397" c:formatCode="0.00">
                  <c:v>1914.12499999996</c:v>
                </c:pt>
                <c:pt idx="398" c:formatCode="0.00">
                  <c:v>1914.20833333329</c:v>
                </c:pt>
                <c:pt idx="399" c:formatCode="0.00">
                  <c:v>1914.29166666663</c:v>
                </c:pt>
                <c:pt idx="400" c:formatCode="0.00">
                  <c:v>1914.37499999996</c:v>
                </c:pt>
                <c:pt idx="401" c:formatCode="0.00">
                  <c:v>1914.45833333329</c:v>
                </c:pt>
                <c:pt idx="402" c:formatCode="0.00">
                  <c:v>1914.54166666663</c:v>
                </c:pt>
                <c:pt idx="403" c:formatCode="0.00">
                  <c:v>1914.62499999996</c:v>
                </c:pt>
                <c:pt idx="404" c:formatCode="0.00">
                  <c:v>1914.70833333329</c:v>
                </c:pt>
                <c:pt idx="405" c:formatCode="0.00">
                  <c:v>1914.79166666663</c:v>
                </c:pt>
                <c:pt idx="406" c:formatCode="0.00">
                  <c:v>1914.87499999996</c:v>
                </c:pt>
                <c:pt idx="407" c:formatCode="0.00">
                  <c:v>1914.95833333329</c:v>
                </c:pt>
                <c:pt idx="408" c:formatCode="0.00">
                  <c:v>1915.04166666663</c:v>
                </c:pt>
                <c:pt idx="409" c:formatCode="0.00">
                  <c:v>1915.12499999996</c:v>
                </c:pt>
                <c:pt idx="410" c:formatCode="0.00">
                  <c:v>1915.20833333329</c:v>
                </c:pt>
                <c:pt idx="411" c:formatCode="0.00">
                  <c:v>1915.29166666663</c:v>
                </c:pt>
                <c:pt idx="412" c:formatCode="0.00">
                  <c:v>1915.37499999996</c:v>
                </c:pt>
                <c:pt idx="413" c:formatCode="0.00">
                  <c:v>1915.45833333329</c:v>
                </c:pt>
                <c:pt idx="414" c:formatCode="0.00">
                  <c:v>1915.54166666663</c:v>
                </c:pt>
                <c:pt idx="415" c:formatCode="0.00">
                  <c:v>1915.62499999996</c:v>
                </c:pt>
                <c:pt idx="416" c:formatCode="0.00">
                  <c:v>1915.70833333329</c:v>
                </c:pt>
                <c:pt idx="417" c:formatCode="0.00">
                  <c:v>1915.79166666663</c:v>
                </c:pt>
                <c:pt idx="418" c:formatCode="0.00">
                  <c:v>1915.87499999996</c:v>
                </c:pt>
                <c:pt idx="419" c:formatCode="0.00">
                  <c:v>1915.95833333329</c:v>
                </c:pt>
                <c:pt idx="420" c:formatCode="0.00">
                  <c:v>1916.04166666663</c:v>
                </c:pt>
                <c:pt idx="421" c:formatCode="0.00">
                  <c:v>1916.12499999996</c:v>
                </c:pt>
                <c:pt idx="422" c:formatCode="0.00">
                  <c:v>1916.20833333329</c:v>
                </c:pt>
                <c:pt idx="423" c:formatCode="0.00">
                  <c:v>1916.29166666663</c:v>
                </c:pt>
                <c:pt idx="424" c:formatCode="0.00">
                  <c:v>1916.37499999996</c:v>
                </c:pt>
                <c:pt idx="425" c:formatCode="0.00">
                  <c:v>1916.45833333329</c:v>
                </c:pt>
                <c:pt idx="426" c:formatCode="0.00">
                  <c:v>1916.54166666663</c:v>
                </c:pt>
                <c:pt idx="427" c:formatCode="0.00">
                  <c:v>1916.62499999996</c:v>
                </c:pt>
                <c:pt idx="428" c:formatCode="0.00">
                  <c:v>1916.70833333329</c:v>
                </c:pt>
                <c:pt idx="429" c:formatCode="0.00">
                  <c:v>1916.79166666663</c:v>
                </c:pt>
                <c:pt idx="430" c:formatCode="0.00">
                  <c:v>1916.87499999996</c:v>
                </c:pt>
                <c:pt idx="431" c:formatCode="0.00">
                  <c:v>1916.95833333329</c:v>
                </c:pt>
                <c:pt idx="432" c:formatCode="0.00">
                  <c:v>1917.04166666662</c:v>
                </c:pt>
                <c:pt idx="433" c:formatCode="0.00">
                  <c:v>1917.12499999996</c:v>
                </c:pt>
                <c:pt idx="434" c:formatCode="0.00">
                  <c:v>1917.20833333329</c:v>
                </c:pt>
                <c:pt idx="435" c:formatCode="0.00">
                  <c:v>1917.29166666662</c:v>
                </c:pt>
                <c:pt idx="436" c:formatCode="0.00">
                  <c:v>1917.37499999996</c:v>
                </c:pt>
                <c:pt idx="437" c:formatCode="0.00">
                  <c:v>1917.45833333329</c:v>
                </c:pt>
                <c:pt idx="438" c:formatCode="0.00">
                  <c:v>1917.54166666662</c:v>
                </c:pt>
                <c:pt idx="439" c:formatCode="0.00">
                  <c:v>1917.62499999996</c:v>
                </c:pt>
                <c:pt idx="440" c:formatCode="0.00">
                  <c:v>1917.70833333329</c:v>
                </c:pt>
                <c:pt idx="441" c:formatCode="0.00">
                  <c:v>1917.79166666662</c:v>
                </c:pt>
                <c:pt idx="442" c:formatCode="0.00">
                  <c:v>1917.87499999996</c:v>
                </c:pt>
                <c:pt idx="443" c:formatCode="0.00">
                  <c:v>1917.95833333329</c:v>
                </c:pt>
                <c:pt idx="444" c:formatCode="0.00">
                  <c:v>1918.04166666662</c:v>
                </c:pt>
                <c:pt idx="445" c:formatCode="0.00">
                  <c:v>1918.12499999996</c:v>
                </c:pt>
                <c:pt idx="446" c:formatCode="0.00">
                  <c:v>1918.20833333329</c:v>
                </c:pt>
                <c:pt idx="447" c:formatCode="0.00">
                  <c:v>1918.29166666662</c:v>
                </c:pt>
                <c:pt idx="448" c:formatCode="0.00">
                  <c:v>1918.37499999996</c:v>
                </c:pt>
                <c:pt idx="449" c:formatCode="0.00">
                  <c:v>1918.45833333329</c:v>
                </c:pt>
                <c:pt idx="450" c:formatCode="0.00">
                  <c:v>1918.54166666662</c:v>
                </c:pt>
                <c:pt idx="451" c:formatCode="0.00">
                  <c:v>1918.62499999996</c:v>
                </c:pt>
                <c:pt idx="452" c:formatCode="0.00">
                  <c:v>1918.70833333329</c:v>
                </c:pt>
                <c:pt idx="453" c:formatCode="0.00">
                  <c:v>1918.79166666662</c:v>
                </c:pt>
                <c:pt idx="454" c:formatCode="0.00">
                  <c:v>1918.87499999996</c:v>
                </c:pt>
                <c:pt idx="455" c:formatCode="0.00">
                  <c:v>1918.95833333329</c:v>
                </c:pt>
                <c:pt idx="456" c:formatCode="0.00">
                  <c:v>1919.04166666662</c:v>
                </c:pt>
                <c:pt idx="457" c:formatCode="0.00">
                  <c:v>1919.12499999996</c:v>
                </c:pt>
                <c:pt idx="458" c:formatCode="0.00">
                  <c:v>1919.20833333329</c:v>
                </c:pt>
                <c:pt idx="459" c:formatCode="0.00">
                  <c:v>1919.29166666662</c:v>
                </c:pt>
                <c:pt idx="460" c:formatCode="0.00">
                  <c:v>1919.37499999996</c:v>
                </c:pt>
                <c:pt idx="461" c:formatCode="0.00">
                  <c:v>1919.45833333329</c:v>
                </c:pt>
                <c:pt idx="462" c:formatCode="0.00">
                  <c:v>1919.54166666662</c:v>
                </c:pt>
                <c:pt idx="463" c:formatCode="0.00">
                  <c:v>1919.62499999996</c:v>
                </c:pt>
                <c:pt idx="464" c:formatCode="0.00">
                  <c:v>1919.70833333329</c:v>
                </c:pt>
                <c:pt idx="465" c:formatCode="0.00">
                  <c:v>1919.79166666662</c:v>
                </c:pt>
                <c:pt idx="466" c:formatCode="0.00">
                  <c:v>1919.87499999996</c:v>
                </c:pt>
                <c:pt idx="467" c:formatCode="0.00">
                  <c:v>1919.95833333329</c:v>
                </c:pt>
                <c:pt idx="468" c:formatCode="0.00">
                  <c:v>1920.04166666662</c:v>
                </c:pt>
                <c:pt idx="469" c:formatCode="0.00">
                  <c:v>1920.12499999996</c:v>
                </c:pt>
                <c:pt idx="470" c:formatCode="0.00">
                  <c:v>1920.20833333329</c:v>
                </c:pt>
                <c:pt idx="471" c:formatCode="0.00">
                  <c:v>1920.29166666662</c:v>
                </c:pt>
                <c:pt idx="472" c:formatCode="0.00">
                  <c:v>1920.37499999996</c:v>
                </c:pt>
                <c:pt idx="473" c:formatCode="0.00">
                  <c:v>1920.45833333329</c:v>
                </c:pt>
                <c:pt idx="474" c:formatCode="0.00">
                  <c:v>1920.54166666662</c:v>
                </c:pt>
                <c:pt idx="475" c:formatCode="0.00">
                  <c:v>1920.62499999995</c:v>
                </c:pt>
                <c:pt idx="476" c:formatCode="0.00">
                  <c:v>1920.70833333329</c:v>
                </c:pt>
                <c:pt idx="477" c:formatCode="0.00">
                  <c:v>1920.79166666662</c:v>
                </c:pt>
                <c:pt idx="478" c:formatCode="0.00">
                  <c:v>1920.87499999995</c:v>
                </c:pt>
                <c:pt idx="479" c:formatCode="0.00">
                  <c:v>1920.95833333329</c:v>
                </c:pt>
                <c:pt idx="480" c:formatCode="0.00">
                  <c:v>1921.04166666662</c:v>
                </c:pt>
                <c:pt idx="481" c:formatCode="0.00">
                  <c:v>1921.12499999995</c:v>
                </c:pt>
                <c:pt idx="482" c:formatCode="0.00">
                  <c:v>1921.20833333329</c:v>
                </c:pt>
                <c:pt idx="483" c:formatCode="0.00">
                  <c:v>1921.29166666662</c:v>
                </c:pt>
                <c:pt idx="484" c:formatCode="0.00">
                  <c:v>1921.37499999995</c:v>
                </c:pt>
                <c:pt idx="485" c:formatCode="0.00">
                  <c:v>1921.45833333329</c:v>
                </c:pt>
                <c:pt idx="486" c:formatCode="0.00">
                  <c:v>1921.54166666662</c:v>
                </c:pt>
                <c:pt idx="487" c:formatCode="0.00">
                  <c:v>1921.62499999995</c:v>
                </c:pt>
                <c:pt idx="488" c:formatCode="0.00">
                  <c:v>1921.70833333329</c:v>
                </c:pt>
                <c:pt idx="489" c:formatCode="0.00">
                  <c:v>1921.79166666662</c:v>
                </c:pt>
                <c:pt idx="490" c:formatCode="0.00">
                  <c:v>1921.87499999995</c:v>
                </c:pt>
                <c:pt idx="491" c:formatCode="0.00">
                  <c:v>1921.95833333329</c:v>
                </c:pt>
                <c:pt idx="492" c:formatCode="0.00">
                  <c:v>1922.04166666662</c:v>
                </c:pt>
                <c:pt idx="493" c:formatCode="0.00">
                  <c:v>1922.12499999995</c:v>
                </c:pt>
                <c:pt idx="494" c:formatCode="0.00">
                  <c:v>1922.20833333329</c:v>
                </c:pt>
                <c:pt idx="495" c:formatCode="0.00">
                  <c:v>1922.29166666662</c:v>
                </c:pt>
                <c:pt idx="496" c:formatCode="0.00">
                  <c:v>1922.37499999995</c:v>
                </c:pt>
                <c:pt idx="497" c:formatCode="0.00">
                  <c:v>1922.45833333329</c:v>
                </c:pt>
                <c:pt idx="498" c:formatCode="0.00">
                  <c:v>1922.54166666662</c:v>
                </c:pt>
                <c:pt idx="499" c:formatCode="0.00">
                  <c:v>1922.62499999995</c:v>
                </c:pt>
                <c:pt idx="500" c:formatCode="0.00">
                  <c:v>1922.70833333329</c:v>
                </c:pt>
                <c:pt idx="501" c:formatCode="0.00">
                  <c:v>1922.79166666662</c:v>
                </c:pt>
                <c:pt idx="502" c:formatCode="0.00">
                  <c:v>1922.87499999995</c:v>
                </c:pt>
                <c:pt idx="503" c:formatCode="0.00">
                  <c:v>1922.95833333329</c:v>
                </c:pt>
                <c:pt idx="504" c:formatCode="0.00">
                  <c:v>1923.04166666662</c:v>
                </c:pt>
                <c:pt idx="505" c:formatCode="0.00">
                  <c:v>1923.12499999995</c:v>
                </c:pt>
                <c:pt idx="506" c:formatCode="0.00">
                  <c:v>1923.20833333329</c:v>
                </c:pt>
                <c:pt idx="507" c:formatCode="0.00">
                  <c:v>1923.29166666662</c:v>
                </c:pt>
                <c:pt idx="508" c:formatCode="0.00">
                  <c:v>1923.37499999995</c:v>
                </c:pt>
                <c:pt idx="509" c:formatCode="0.00">
                  <c:v>1923.45833333329</c:v>
                </c:pt>
                <c:pt idx="510" c:formatCode="0.00">
                  <c:v>1923.54166666662</c:v>
                </c:pt>
                <c:pt idx="511" c:formatCode="0.00">
                  <c:v>1923.62499999995</c:v>
                </c:pt>
                <c:pt idx="512" c:formatCode="0.00">
                  <c:v>1923.70833333329</c:v>
                </c:pt>
                <c:pt idx="513" c:formatCode="0.00">
                  <c:v>1923.79166666662</c:v>
                </c:pt>
                <c:pt idx="514" c:formatCode="0.00">
                  <c:v>1923.87499999995</c:v>
                </c:pt>
                <c:pt idx="515" c:formatCode="0.00">
                  <c:v>1923.95833333329</c:v>
                </c:pt>
                <c:pt idx="516" c:formatCode="0.00">
                  <c:v>1924.04166666662</c:v>
                </c:pt>
                <c:pt idx="517" c:formatCode="0.00">
                  <c:v>1924.12499999995</c:v>
                </c:pt>
                <c:pt idx="518" c:formatCode="0.00">
                  <c:v>1924.20833333329</c:v>
                </c:pt>
                <c:pt idx="519" c:formatCode="0.00">
                  <c:v>1924.29166666662</c:v>
                </c:pt>
                <c:pt idx="520" c:formatCode="0.00">
                  <c:v>1924.37499999995</c:v>
                </c:pt>
                <c:pt idx="521" c:formatCode="0.00">
                  <c:v>1924.45833333328</c:v>
                </c:pt>
                <c:pt idx="522" c:formatCode="0.00">
                  <c:v>1924.54166666662</c:v>
                </c:pt>
                <c:pt idx="523" c:formatCode="0.00">
                  <c:v>1924.62499999995</c:v>
                </c:pt>
                <c:pt idx="524" c:formatCode="0.00">
                  <c:v>1924.70833333328</c:v>
                </c:pt>
                <c:pt idx="525" c:formatCode="0.00">
                  <c:v>1924.79166666662</c:v>
                </c:pt>
                <c:pt idx="526" c:formatCode="0.00">
                  <c:v>1924.87499999995</c:v>
                </c:pt>
                <c:pt idx="527" c:formatCode="0.00">
                  <c:v>1924.95833333328</c:v>
                </c:pt>
                <c:pt idx="528" c:formatCode="0.00">
                  <c:v>1925.04166666662</c:v>
                </c:pt>
                <c:pt idx="529" c:formatCode="0.00">
                  <c:v>1925.12499999995</c:v>
                </c:pt>
                <c:pt idx="530" c:formatCode="0.00">
                  <c:v>1925.20833333328</c:v>
                </c:pt>
                <c:pt idx="531" c:formatCode="0.00">
                  <c:v>1925.29166666662</c:v>
                </c:pt>
                <c:pt idx="532" c:formatCode="0.00">
                  <c:v>1925.37499999995</c:v>
                </c:pt>
                <c:pt idx="533" c:formatCode="0.00">
                  <c:v>1925.45833333328</c:v>
                </c:pt>
                <c:pt idx="534" c:formatCode="0.00">
                  <c:v>1925.54166666662</c:v>
                </c:pt>
                <c:pt idx="535" c:formatCode="0.00">
                  <c:v>1925.62499999995</c:v>
                </c:pt>
                <c:pt idx="536" c:formatCode="0.00">
                  <c:v>1925.70833333328</c:v>
                </c:pt>
                <c:pt idx="537" c:formatCode="0.00">
                  <c:v>1925.79166666662</c:v>
                </c:pt>
                <c:pt idx="538" c:formatCode="0.00">
                  <c:v>1925.87499999995</c:v>
                </c:pt>
                <c:pt idx="539" c:formatCode="0.00">
                  <c:v>1925.95833333328</c:v>
                </c:pt>
                <c:pt idx="540" c:formatCode="0.00">
                  <c:v>1926.04166666662</c:v>
                </c:pt>
                <c:pt idx="541" c:formatCode="0.00">
                  <c:v>1926.12499999995</c:v>
                </c:pt>
                <c:pt idx="542" c:formatCode="0.00">
                  <c:v>1926.20833333328</c:v>
                </c:pt>
                <c:pt idx="543" c:formatCode="0.00">
                  <c:v>1926.29166666662</c:v>
                </c:pt>
                <c:pt idx="544" c:formatCode="0.00">
                  <c:v>1926.37499999995</c:v>
                </c:pt>
                <c:pt idx="545" c:formatCode="0.00">
                  <c:v>1926.45833333328</c:v>
                </c:pt>
                <c:pt idx="546" c:formatCode="0.00">
                  <c:v>1926.54166666662</c:v>
                </c:pt>
                <c:pt idx="547" c:formatCode="0.00">
                  <c:v>1926.62499999995</c:v>
                </c:pt>
                <c:pt idx="548" c:formatCode="0.00">
                  <c:v>1926.70833333328</c:v>
                </c:pt>
                <c:pt idx="549" c:formatCode="0.00">
                  <c:v>1926.79166666662</c:v>
                </c:pt>
                <c:pt idx="550" c:formatCode="0.00">
                  <c:v>1926.87499999995</c:v>
                </c:pt>
                <c:pt idx="551" c:formatCode="0.00">
                  <c:v>1926.95833333328</c:v>
                </c:pt>
                <c:pt idx="552" c:formatCode="0.00">
                  <c:v>1927.04166666662</c:v>
                </c:pt>
                <c:pt idx="553" c:formatCode="0.00">
                  <c:v>1927.12499999995</c:v>
                </c:pt>
                <c:pt idx="554" c:formatCode="0.00">
                  <c:v>1927.20833333328</c:v>
                </c:pt>
                <c:pt idx="555" c:formatCode="0.00">
                  <c:v>1927.29166666662</c:v>
                </c:pt>
                <c:pt idx="556" c:formatCode="0.00">
                  <c:v>1927.37499999995</c:v>
                </c:pt>
                <c:pt idx="557" c:formatCode="0.00">
                  <c:v>1927.45833333328</c:v>
                </c:pt>
                <c:pt idx="558" c:formatCode="0.00">
                  <c:v>1927.54166666662</c:v>
                </c:pt>
                <c:pt idx="559" c:formatCode="0.00">
                  <c:v>1927.62499999995</c:v>
                </c:pt>
                <c:pt idx="560" c:formatCode="0.00">
                  <c:v>1927.70833333328</c:v>
                </c:pt>
                <c:pt idx="561" c:formatCode="0.00">
                  <c:v>1927.79166666662</c:v>
                </c:pt>
                <c:pt idx="562" c:formatCode="0.00">
                  <c:v>1927.87499999995</c:v>
                </c:pt>
                <c:pt idx="563" c:formatCode="0.00">
                  <c:v>1927.95833333328</c:v>
                </c:pt>
                <c:pt idx="564" c:formatCode="0.00">
                  <c:v>1928.04166666661</c:v>
                </c:pt>
                <c:pt idx="565" c:formatCode="0.00">
                  <c:v>1928.12499999995</c:v>
                </c:pt>
                <c:pt idx="566" c:formatCode="0.00">
                  <c:v>1928.20833333328</c:v>
                </c:pt>
                <c:pt idx="567" c:formatCode="0.00">
                  <c:v>1928.29166666661</c:v>
                </c:pt>
                <c:pt idx="568" c:formatCode="0.00">
                  <c:v>1928.37499999995</c:v>
                </c:pt>
                <c:pt idx="569" c:formatCode="0.00">
                  <c:v>1928.45833333328</c:v>
                </c:pt>
                <c:pt idx="570" c:formatCode="0.00">
                  <c:v>1928.54166666661</c:v>
                </c:pt>
                <c:pt idx="571" c:formatCode="0.00">
                  <c:v>1928.62499999995</c:v>
                </c:pt>
                <c:pt idx="572" c:formatCode="0.00">
                  <c:v>1928.70833333328</c:v>
                </c:pt>
                <c:pt idx="573" c:formatCode="0.00">
                  <c:v>1928.79166666661</c:v>
                </c:pt>
                <c:pt idx="574" c:formatCode="0.00">
                  <c:v>1928.87499999995</c:v>
                </c:pt>
                <c:pt idx="575" c:formatCode="0.00">
                  <c:v>1928.95833333328</c:v>
                </c:pt>
                <c:pt idx="576" c:formatCode="0.00">
                  <c:v>1929.04166666661</c:v>
                </c:pt>
                <c:pt idx="577" c:formatCode="0.00">
                  <c:v>1929.12499999995</c:v>
                </c:pt>
                <c:pt idx="578" c:formatCode="0.00">
                  <c:v>1929.20833333328</c:v>
                </c:pt>
                <c:pt idx="579" c:formatCode="0.00">
                  <c:v>1929.29166666661</c:v>
                </c:pt>
                <c:pt idx="580" c:formatCode="0.00">
                  <c:v>1929.37499999995</c:v>
                </c:pt>
                <c:pt idx="581" c:formatCode="0.00">
                  <c:v>1929.45833333328</c:v>
                </c:pt>
                <c:pt idx="582" c:formatCode="0.00">
                  <c:v>1929.54166666661</c:v>
                </c:pt>
                <c:pt idx="583" c:formatCode="0.00">
                  <c:v>1929.62499999995</c:v>
                </c:pt>
                <c:pt idx="584" c:formatCode="0.00">
                  <c:v>1929.70833333328</c:v>
                </c:pt>
                <c:pt idx="585" c:formatCode="0.00">
                  <c:v>1929.79166666661</c:v>
                </c:pt>
                <c:pt idx="586" c:formatCode="0.00">
                  <c:v>1929.87499999995</c:v>
                </c:pt>
                <c:pt idx="587" c:formatCode="0.00">
                  <c:v>1929.95833333328</c:v>
                </c:pt>
                <c:pt idx="588" c:formatCode="0.00">
                  <c:v>1930.04166666661</c:v>
                </c:pt>
                <c:pt idx="589" c:formatCode="0.00">
                  <c:v>1930.12499999995</c:v>
                </c:pt>
                <c:pt idx="590" c:formatCode="0.00">
                  <c:v>1930.20833333328</c:v>
                </c:pt>
                <c:pt idx="591" c:formatCode="0.00">
                  <c:v>1930.29166666661</c:v>
                </c:pt>
                <c:pt idx="592" c:formatCode="0.00">
                  <c:v>1930.37499999995</c:v>
                </c:pt>
                <c:pt idx="593" c:formatCode="0.00">
                  <c:v>1930.45833333328</c:v>
                </c:pt>
                <c:pt idx="594" c:formatCode="0.00">
                  <c:v>1930.54166666661</c:v>
                </c:pt>
                <c:pt idx="595" c:formatCode="0.00">
                  <c:v>1930.62499999995</c:v>
                </c:pt>
                <c:pt idx="596" c:formatCode="0.00">
                  <c:v>1930.70833333328</c:v>
                </c:pt>
                <c:pt idx="597" c:formatCode="0.00">
                  <c:v>1930.79166666661</c:v>
                </c:pt>
                <c:pt idx="598" c:formatCode="0.00">
                  <c:v>1930.87499999995</c:v>
                </c:pt>
                <c:pt idx="599" c:formatCode="0.00">
                  <c:v>1930.95833333328</c:v>
                </c:pt>
                <c:pt idx="600" c:formatCode="0.00">
                  <c:v>1931.04166666661</c:v>
                </c:pt>
                <c:pt idx="601" c:formatCode="0.00">
                  <c:v>1931.12499999995</c:v>
                </c:pt>
                <c:pt idx="602" c:formatCode="0.00">
                  <c:v>1931.20833333328</c:v>
                </c:pt>
                <c:pt idx="603" c:formatCode="0.00">
                  <c:v>1931.29166666661</c:v>
                </c:pt>
                <c:pt idx="604" c:formatCode="0.00">
                  <c:v>1931.37499999995</c:v>
                </c:pt>
                <c:pt idx="605" c:formatCode="0.00">
                  <c:v>1931.45833333328</c:v>
                </c:pt>
                <c:pt idx="606" c:formatCode="0.00">
                  <c:v>1931.54166666661</c:v>
                </c:pt>
                <c:pt idx="607" c:formatCode="0.00">
                  <c:v>1931.62499999994</c:v>
                </c:pt>
                <c:pt idx="608" c:formatCode="0.00">
                  <c:v>1931.70833333328</c:v>
                </c:pt>
                <c:pt idx="609" c:formatCode="0.00">
                  <c:v>1931.79166666661</c:v>
                </c:pt>
                <c:pt idx="610" c:formatCode="0.00">
                  <c:v>1931.87499999994</c:v>
                </c:pt>
                <c:pt idx="611" c:formatCode="0.00">
                  <c:v>1931.95833333328</c:v>
                </c:pt>
                <c:pt idx="612" c:formatCode="0.00">
                  <c:v>1932.04166666661</c:v>
                </c:pt>
                <c:pt idx="613" c:formatCode="0.00">
                  <c:v>1932.12499999994</c:v>
                </c:pt>
                <c:pt idx="614" c:formatCode="0.00">
                  <c:v>1932.20833333328</c:v>
                </c:pt>
                <c:pt idx="615" c:formatCode="0.00">
                  <c:v>1932.29166666661</c:v>
                </c:pt>
                <c:pt idx="616" c:formatCode="0.00">
                  <c:v>1932.37499999994</c:v>
                </c:pt>
                <c:pt idx="617" c:formatCode="0.00">
                  <c:v>1932.45833333328</c:v>
                </c:pt>
                <c:pt idx="618" c:formatCode="0.00">
                  <c:v>1932.54166666661</c:v>
                </c:pt>
                <c:pt idx="619" c:formatCode="0.00">
                  <c:v>1932.62499999994</c:v>
                </c:pt>
                <c:pt idx="620" c:formatCode="0.00">
                  <c:v>1932.70833333328</c:v>
                </c:pt>
                <c:pt idx="621" c:formatCode="0.00">
                  <c:v>1932.79166666661</c:v>
                </c:pt>
                <c:pt idx="622" c:formatCode="0.00">
                  <c:v>1932.87499999994</c:v>
                </c:pt>
                <c:pt idx="623" c:formatCode="0.00">
                  <c:v>1932.95833333328</c:v>
                </c:pt>
                <c:pt idx="624" c:formatCode="0.00">
                  <c:v>1933.04166666661</c:v>
                </c:pt>
                <c:pt idx="625" c:formatCode="0.00">
                  <c:v>1933.12499999994</c:v>
                </c:pt>
                <c:pt idx="626" c:formatCode="0.00">
                  <c:v>1933.20833333328</c:v>
                </c:pt>
                <c:pt idx="627" c:formatCode="0.00">
                  <c:v>1933.29166666661</c:v>
                </c:pt>
                <c:pt idx="628" c:formatCode="0.00">
                  <c:v>1933.37499999994</c:v>
                </c:pt>
                <c:pt idx="629" c:formatCode="0.00">
                  <c:v>1933.45833333328</c:v>
                </c:pt>
                <c:pt idx="630" c:formatCode="0.00">
                  <c:v>1933.54166666661</c:v>
                </c:pt>
                <c:pt idx="631" c:formatCode="0.00">
                  <c:v>1933.62499999994</c:v>
                </c:pt>
                <c:pt idx="632" c:formatCode="0.00">
                  <c:v>1933.70833333328</c:v>
                </c:pt>
                <c:pt idx="633" c:formatCode="0.00">
                  <c:v>1933.79166666661</c:v>
                </c:pt>
                <c:pt idx="634" c:formatCode="0.00">
                  <c:v>1933.87499999994</c:v>
                </c:pt>
                <c:pt idx="635" c:formatCode="0.00">
                  <c:v>1933.95833333328</c:v>
                </c:pt>
                <c:pt idx="636" c:formatCode="0.00">
                  <c:v>1934.04166666661</c:v>
                </c:pt>
                <c:pt idx="637" c:formatCode="0.00">
                  <c:v>1934.12499999994</c:v>
                </c:pt>
                <c:pt idx="638" c:formatCode="0.00">
                  <c:v>1934.20833333328</c:v>
                </c:pt>
                <c:pt idx="639" c:formatCode="0.00">
                  <c:v>1934.29166666661</c:v>
                </c:pt>
                <c:pt idx="640" c:formatCode="0.00">
                  <c:v>1934.37499999994</c:v>
                </c:pt>
                <c:pt idx="641" c:formatCode="0.00">
                  <c:v>1934.45833333328</c:v>
                </c:pt>
                <c:pt idx="642" c:formatCode="0.00">
                  <c:v>1934.54166666661</c:v>
                </c:pt>
                <c:pt idx="643" c:formatCode="0.00">
                  <c:v>1934.62499999994</c:v>
                </c:pt>
                <c:pt idx="644" c:formatCode="0.00">
                  <c:v>1934.70833333328</c:v>
                </c:pt>
                <c:pt idx="645" c:formatCode="0.00">
                  <c:v>1934.79166666661</c:v>
                </c:pt>
                <c:pt idx="646" c:formatCode="0.00">
                  <c:v>1934.87499999994</c:v>
                </c:pt>
                <c:pt idx="647" c:formatCode="0.00">
                  <c:v>1934.95833333328</c:v>
                </c:pt>
                <c:pt idx="648" c:formatCode="0.00">
                  <c:v>1935.04166666661</c:v>
                </c:pt>
                <c:pt idx="649" c:formatCode="0.00">
                  <c:v>1935.12499999994</c:v>
                </c:pt>
                <c:pt idx="650" c:formatCode="0.00">
                  <c:v>1935.20833333328</c:v>
                </c:pt>
                <c:pt idx="651" c:formatCode="0.00">
                  <c:v>1935.29166666661</c:v>
                </c:pt>
                <c:pt idx="652" c:formatCode="0.00">
                  <c:v>1935.37499999994</c:v>
                </c:pt>
                <c:pt idx="653" c:formatCode="0.00">
                  <c:v>1935.45833333327</c:v>
                </c:pt>
                <c:pt idx="654" c:formatCode="0.00">
                  <c:v>1935.54166666661</c:v>
                </c:pt>
                <c:pt idx="655" c:formatCode="0.00">
                  <c:v>1935.62499999994</c:v>
                </c:pt>
                <c:pt idx="656" c:formatCode="0.00">
                  <c:v>1935.70833333327</c:v>
                </c:pt>
                <c:pt idx="657" c:formatCode="0.00">
                  <c:v>1935.79166666661</c:v>
                </c:pt>
                <c:pt idx="658" c:formatCode="0.00">
                  <c:v>1935.87499999994</c:v>
                </c:pt>
                <c:pt idx="659" c:formatCode="0.00">
                  <c:v>1935.95833333327</c:v>
                </c:pt>
                <c:pt idx="660" c:formatCode="0.00">
                  <c:v>1936.04166666661</c:v>
                </c:pt>
                <c:pt idx="661" c:formatCode="0.00">
                  <c:v>1936.12499999994</c:v>
                </c:pt>
                <c:pt idx="662" c:formatCode="0.00">
                  <c:v>1936.20833333327</c:v>
                </c:pt>
                <c:pt idx="663" c:formatCode="0.00">
                  <c:v>1936.29166666661</c:v>
                </c:pt>
                <c:pt idx="664" c:formatCode="0.00">
                  <c:v>1936.37499999994</c:v>
                </c:pt>
                <c:pt idx="665" c:formatCode="0.00">
                  <c:v>1936.45833333327</c:v>
                </c:pt>
                <c:pt idx="666" c:formatCode="0.00">
                  <c:v>1936.54166666661</c:v>
                </c:pt>
                <c:pt idx="667" c:formatCode="0.00">
                  <c:v>1936.62499999994</c:v>
                </c:pt>
                <c:pt idx="668" c:formatCode="0.00">
                  <c:v>1936.70833333327</c:v>
                </c:pt>
                <c:pt idx="669" c:formatCode="0.00">
                  <c:v>1936.79166666661</c:v>
                </c:pt>
                <c:pt idx="670" c:formatCode="0.00">
                  <c:v>1936.87499999994</c:v>
                </c:pt>
                <c:pt idx="671" c:formatCode="0.00">
                  <c:v>1936.95833333327</c:v>
                </c:pt>
                <c:pt idx="672" c:formatCode="0.00">
                  <c:v>1937.04166666661</c:v>
                </c:pt>
                <c:pt idx="673" c:formatCode="0.00">
                  <c:v>1937.12499999994</c:v>
                </c:pt>
                <c:pt idx="674" c:formatCode="0.00">
                  <c:v>1937.20833333327</c:v>
                </c:pt>
                <c:pt idx="675" c:formatCode="0.00">
                  <c:v>1937.29166666661</c:v>
                </c:pt>
                <c:pt idx="676" c:formatCode="0.00">
                  <c:v>1937.37499999994</c:v>
                </c:pt>
                <c:pt idx="677" c:formatCode="0.00">
                  <c:v>1937.45833333327</c:v>
                </c:pt>
                <c:pt idx="678" c:formatCode="0.00">
                  <c:v>1937.54166666661</c:v>
                </c:pt>
                <c:pt idx="679" c:formatCode="0.00">
                  <c:v>1937.62499999994</c:v>
                </c:pt>
                <c:pt idx="680" c:formatCode="0.00">
                  <c:v>1937.70833333327</c:v>
                </c:pt>
                <c:pt idx="681" c:formatCode="0.00">
                  <c:v>1937.79166666661</c:v>
                </c:pt>
                <c:pt idx="682" c:formatCode="0.00">
                  <c:v>1937.87499999994</c:v>
                </c:pt>
                <c:pt idx="683" c:formatCode="0.00">
                  <c:v>1937.95833333327</c:v>
                </c:pt>
                <c:pt idx="684" c:formatCode="0.00">
                  <c:v>1938.04166666661</c:v>
                </c:pt>
                <c:pt idx="685" c:formatCode="0.00">
                  <c:v>1938.12499999994</c:v>
                </c:pt>
                <c:pt idx="686" c:formatCode="0.00">
                  <c:v>1938.20833333327</c:v>
                </c:pt>
                <c:pt idx="687" c:formatCode="0.00">
                  <c:v>1938.29166666661</c:v>
                </c:pt>
                <c:pt idx="688" c:formatCode="0.00">
                  <c:v>1938.37499999994</c:v>
                </c:pt>
                <c:pt idx="689" c:formatCode="0.00">
                  <c:v>1938.45833333327</c:v>
                </c:pt>
                <c:pt idx="690" c:formatCode="0.00">
                  <c:v>1938.54166666661</c:v>
                </c:pt>
                <c:pt idx="691" c:formatCode="0.00">
                  <c:v>1938.62499999994</c:v>
                </c:pt>
                <c:pt idx="692" c:formatCode="0.00">
                  <c:v>1938.70833333327</c:v>
                </c:pt>
                <c:pt idx="693" c:formatCode="0.00">
                  <c:v>1938.79166666661</c:v>
                </c:pt>
                <c:pt idx="694" c:formatCode="0.00">
                  <c:v>1938.87499999994</c:v>
                </c:pt>
                <c:pt idx="695" c:formatCode="0.00">
                  <c:v>1938.95833333327</c:v>
                </c:pt>
                <c:pt idx="696" c:formatCode="0.00">
                  <c:v>1939.0416666666</c:v>
                </c:pt>
                <c:pt idx="697" c:formatCode="0.00">
                  <c:v>1939.12499999994</c:v>
                </c:pt>
                <c:pt idx="698" c:formatCode="0.00">
                  <c:v>1939.20833333327</c:v>
                </c:pt>
                <c:pt idx="699" c:formatCode="0.00">
                  <c:v>1939.2916666666</c:v>
                </c:pt>
                <c:pt idx="700" c:formatCode="0.00">
                  <c:v>1939.37499999994</c:v>
                </c:pt>
                <c:pt idx="701" c:formatCode="0.00">
                  <c:v>1939.45833333327</c:v>
                </c:pt>
                <c:pt idx="702" c:formatCode="0.00">
                  <c:v>1939.5416666666</c:v>
                </c:pt>
                <c:pt idx="703" c:formatCode="0.00">
                  <c:v>1939.62499999994</c:v>
                </c:pt>
                <c:pt idx="704" c:formatCode="0.00">
                  <c:v>1939.70833333327</c:v>
                </c:pt>
                <c:pt idx="705" c:formatCode="0.00">
                  <c:v>1939.7916666666</c:v>
                </c:pt>
                <c:pt idx="706" c:formatCode="0.00">
                  <c:v>1939.87499999994</c:v>
                </c:pt>
                <c:pt idx="707" c:formatCode="0.00">
                  <c:v>1939.95833333327</c:v>
                </c:pt>
                <c:pt idx="708" c:formatCode="0.00">
                  <c:v>1940.0416666666</c:v>
                </c:pt>
                <c:pt idx="709" c:formatCode="0.00">
                  <c:v>1940.12499999994</c:v>
                </c:pt>
                <c:pt idx="710" c:formatCode="0.00">
                  <c:v>1940.20833333327</c:v>
                </c:pt>
                <c:pt idx="711" c:formatCode="0.00">
                  <c:v>1940.2916666666</c:v>
                </c:pt>
                <c:pt idx="712" c:formatCode="0.00">
                  <c:v>1940.37499999994</c:v>
                </c:pt>
                <c:pt idx="713" c:formatCode="0.00">
                  <c:v>1940.45833333327</c:v>
                </c:pt>
                <c:pt idx="714" c:formatCode="0.00">
                  <c:v>1940.5416666666</c:v>
                </c:pt>
                <c:pt idx="715" c:formatCode="0.00">
                  <c:v>1940.62499999994</c:v>
                </c:pt>
                <c:pt idx="716" c:formatCode="0.00">
                  <c:v>1940.70833333327</c:v>
                </c:pt>
                <c:pt idx="717" c:formatCode="0.00">
                  <c:v>1940.7916666666</c:v>
                </c:pt>
                <c:pt idx="718" c:formatCode="0.00">
                  <c:v>1940.87499999994</c:v>
                </c:pt>
                <c:pt idx="719" c:formatCode="0.00">
                  <c:v>1940.95833333327</c:v>
                </c:pt>
                <c:pt idx="720" c:formatCode="0.00">
                  <c:v>1941.0416666666</c:v>
                </c:pt>
                <c:pt idx="721" c:formatCode="0.00">
                  <c:v>1941.12499999994</c:v>
                </c:pt>
                <c:pt idx="722" c:formatCode="0.00">
                  <c:v>1941.20833333327</c:v>
                </c:pt>
                <c:pt idx="723" c:formatCode="0.00">
                  <c:v>1941.2916666666</c:v>
                </c:pt>
                <c:pt idx="724" c:formatCode="0.00">
                  <c:v>1941.37499999994</c:v>
                </c:pt>
                <c:pt idx="725" c:formatCode="0.00">
                  <c:v>1941.45833333327</c:v>
                </c:pt>
                <c:pt idx="726" c:formatCode="0.00">
                  <c:v>1941.5416666666</c:v>
                </c:pt>
                <c:pt idx="727" c:formatCode="0.00">
                  <c:v>1941.62499999994</c:v>
                </c:pt>
                <c:pt idx="728" c:formatCode="0.00">
                  <c:v>1941.70833333327</c:v>
                </c:pt>
                <c:pt idx="729" c:formatCode="0.00">
                  <c:v>1941.7916666666</c:v>
                </c:pt>
                <c:pt idx="730" c:formatCode="0.00">
                  <c:v>1941.87499999994</c:v>
                </c:pt>
                <c:pt idx="731" c:formatCode="0.00">
                  <c:v>1941.95833333327</c:v>
                </c:pt>
                <c:pt idx="732" c:formatCode="0.00">
                  <c:v>1942.0416666666</c:v>
                </c:pt>
                <c:pt idx="733" c:formatCode="0.00">
                  <c:v>1942.12499999994</c:v>
                </c:pt>
                <c:pt idx="734" c:formatCode="0.00">
                  <c:v>1942.20833333327</c:v>
                </c:pt>
                <c:pt idx="735" c:formatCode="0.00">
                  <c:v>1942.2916666666</c:v>
                </c:pt>
                <c:pt idx="736" c:formatCode="0.00">
                  <c:v>1942.37499999994</c:v>
                </c:pt>
                <c:pt idx="737" c:formatCode="0.00">
                  <c:v>1942.45833333327</c:v>
                </c:pt>
                <c:pt idx="738" c:formatCode="0.00">
                  <c:v>1942.5416666666</c:v>
                </c:pt>
                <c:pt idx="739" c:formatCode="0.00">
                  <c:v>1942.62499999993</c:v>
                </c:pt>
                <c:pt idx="740" c:formatCode="0.00">
                  <c:v>1942.70833333327</c:v>
                </c:pt>
                <c:pt idx="741" c:formatCode="0.00">
                  <c:v>1942.7916666666</c:v>
                </c:pt>
                <c:pt idx="742" c:formatCode="0.00">
                  <c:v>1942.87499999993</c:v>
                </c:pt>
                <c:pt idx="743" c:formatCode="0.00">
                  <c:v>1942.95833333327</c:v>
                </c:pt>
                <c:pt idx="744" c:formatCode="0.00">
                  <c:v>1943.0416666666</c:v>
                </c:pt>
                <c:pt idx="745" c:formatCode="0.00">
                  <c:v>1943.12499999993</c:v>
                </c:pt>
                <c:pt idx="746" c:formatCode="0.00">
                  <c:v>1943.20833333327</c:v>
                </c:pt>
                <c:pt idx="747" c:formatCode="0.00">
                  <c:v>1943.2916666666</c:v>
                </c:pt>
                <c:pt idx="748" c:formatCode="0.00">
                  <c:v>1943.37499999993</c:v>
                </c:pt>
                <c:pt idx="749" c:formatCode="0.00">
                  <c:v>1943.45833333327</c:v>
                </c:pt>
                <c:pt idx="750" c:formatCode="0.00">
                  <c:v>1943.5416666666</c:v>
                </c:pt>
                <c:pt idx="751" c:formatCode="0.00">
                  <c:v>1943.62499999993</c:v>
                </c:pt>
                <c:pt idx="752" c:formatCode="0.00">
                  <c:v>1943.70833333327</c:v>
                </c:pt>
                <c:pt idx="753" c:formatCode="0.00">
                  <c:v>1943.7916666666</c:v>
                </c:pt>
                <c:pt idx="754" c:formatCode="0.00">
                  <c:v>1943.87499999993</c:v>
                </c:pt>
                <c:pt idx="755" c:formatCode="0.00">
                  <c:v>1943.95833333327</c:v>
                </c:pt>
                <c:pt idx="756" c:formatCode="0.00">
                  <c:v>1944.0416666666</c:v>
                </c:pt>
                <c:pt idx="757" c:formatCode="0.00">
                  <c:v>1944.12499999993</c:v>
                </c:pt>
                <c:pt idx="758" c:formatCode="0.00">
                  <c:v>1944.20833333327</c:v>
                </c:pt>
                <c:pt idx="759" c:formatCode="0.00">
                  <c:v>1944.2916666666</c:v>
                </c:pt>
                <c:pt idx="760" c:formatCode="0.00">
                  <c:v>1944.37499999993</c:v>
                </c:pt>
                <c:pt idx="761" c:formatCode="0.00">
                  <c:v>1944.45833333327</c:v>
                </c:pt>
                <c:pt idx="762" c:formatCode="0.00">
                  <c:v>1944.5416666666</c:v>
                </c:pt>
                <c:pt idx="763" c:formatCode="0.00">
                  <c:v>1944.62499999993</c:v>
                </c:pt>
                <c:pt idx="764" c:formatCode="0.00">
                  <c:v>1944.70833333327</c:v>
                </c:pt>
                <c:pt idx="765" c:formatCode="0.00">
                  <c:v>1944.7916666666</c:v>
                </c:pt>
                <c:pt idx="766" c:formatCode="0.00">
                  <c:v>1944.87499999993</c:v>
                </c:pt>
                <c:pt idx="767" c:formatCode="0.00">
                  <c:v>1944.95833333327</c:v>
                </c:pt>
                <c:pt idx="768" c:formatCode="0.00">
                  <c:v>1945.0416666666</c:v>
                </c:pt>
                <c:pt idx="769" c:formatCode="0.00">
                  <c:v>1945.12499999993</c:v>
                </c:pt>
                <c:pt idx="770" c:formatCode="0.00">
                  <c:v>1945.20833333327</c:v>
                </c:pt>
                <c:pt idx="771" c:formatCode="0.00">
                  <c:v>1945.2916666666</c:v>
                </c:pt>
                <c:pt idx="772" c:formatCode="0.00">
                  <c:v>1945.37499999993</c:v>
                </c:pt>
                <c:pt idx="773" c:formatCode="0.00">
                  <c:v>1945.45833333327</c:v>
                </c:pt>
                <c:pt idx="774" c:formatCode="0.00">
                  <c:v>1945.5416666666</c:v>
                </c:pt>
                <c:pt idx="775" c:formatCode="0.00">
                  <c:v>1945.62499999993</c:v>
                </c:pt>
                <c:pt idx="776" c:formatCode="0.00">
                  <c:v>1945.70833333327</c:v>
                </c:pt>
                <c:pt idx="777" c:formatCode="0.00">
                  <c:v>1945.7916666666</c:v>
                </c:pt>
                <c:pt idx="778" c:formatCode="0.00">
                  <c:v>1945.87499999993</c:v>
                </c:pt>
                <c:pt idx="779" c:formatCode="0.00">
                  <c:v>1945.95833333327</c:v>
                </c:pt>
                <c:pt idx="780" c:formatCode="0.00">
                  <c:v>1946.0416666666</c:v>
                </c:pt>
                <c:pt idx="781" c:formatCode="0.00">
                  <c:v>1946.12499999993</c:v>
                </c:pt>
                <c:pt idx="782" c:formatCode="0.00">
                  <c:v>1946.20833333327</c:v>
                </c:pt>
                <c:pt idx="783" c:formatCode="0.00">
                  <c:v>1946.2916666666</c:v>
                </c:pt>
                <c:pt idx="784" c:formatCode="0.00">
                  <c:v>1946.37499999993</c:v>
                </c:pt>
                <c:pt idx="785" c:formatCode="0.00">
                  <c:v>1946.45833333326</c:v>
                </c:pt>
                <c:pt idx="786" c:formatCode="0.00">
                  <c:v>1946.5416666666</c:v>
                </c:pt>
                <c:pt idx="787" c:formatCode="0.00">
                  <c:v>1946.62499999993</c:v>
                </c:pt>
                <c:pt idx="788" c:formatCode="0.00">
                  <c:v>1946.70833333326</c:v>
                </c:pt>
                <c:pt idx="789" c:formatCode="0.00">
                  <c:v>1946.7916666666</c:v>
                </c:pt>
                <c:pt idx="790" c:formatCode="0.00">
                  <c:v>1946.87499999993</c:v>
                </c:pt>
                <c:pt idx="791" c:formatCode="0.00">
                  <c:v>1946.95833333326</c:v>
                </c:pt>
                <c:pt idx="792" c:formatCode="0.00">
                  <c:v>1947.0416666666</c:v>
                </c:pt>
                <c:pt idx="793" c:formatCode="0.00">
                  <c:v>1947.12499999993</c:v>
                </c:pt>
                <c:pt idx="794" c:formatCode="0.00">
                  <c:v>1947.20833333326</c:v>
                </c:pt>
                <c:pt idx="795" c:formatCode="0.00">
                  <c:v>1947.2916666666</c:v>
                </c:pt>
                <c:pt idx="796" c:formatCode="0.00">
                  <c:v>1947.37499999993</c:v>
                </c:pt>
                <c:pt idx="797" c:formatCode="0.00">
                  <c:v>1947.45833333326</c:v>
                </c:pt>
                <c:pt idx="798" c:formatCode="0.00">
                  <c:v>1947.5416666666</c:v>
                </c:pt>
                <c:pt idx="799" c:formatCode="0.00">
                  <c:v>1947.62499999993</c:v>
                </c:pt>
                <c:pt idx="800" c:formatCode="0.00">
                  <c:v>1947.70833333326</c:v>
                </c:pt>
                <c:pt idx="801" c:formatCode="0.00">
                  <c:v>1947.7916666666</c:v>
                </c:pt>
                <c:pt idx="802" c:formatCode="0.00">
                  <c:v>1947.87499999993</c:v>
                </c:pt>
                <c:pt idx="803" c:formatCode="0.00">
                  <c:v>1947.95833333326</c:v>
                </c:pt>
                <c:pt idx="804" c:formatCode="0.00">
                  <c:v>1948.0416666666</c:v>
                </c:pt>
                <c:pt idx="805" c:formatCode="0.00">
                  <c:v>1948.12499999993</c:v>
                </c:pt>
                <c:pt idx="806" c:formatCode="0.00">
                  <c:v>1948.20833333326</c:v>
                </c:pt>
                <c:pt idx="807" c:formatCode="0.00">
                  <c:v>1948.2916666666</c:v>
                </c:pt>
                <c:pt idx="808" c:formatCode="0.00">
                  <c:v>1948.37499999993</c:v>
                </c:pt>
                <c:pt idx="809" c:formatCode="0.00">
                  <c:v>1948.45833333326</c:v>
                </c:pt>
                <c:pt idx="810" c:formatCode="0.00">
                  <c:v>1948.5416666666</c:v>
                </c:pt>
                <c:pt idx="811" c:formatCode="0.00">
                  <c:v>1948.62499999993</c:v>
                </c:pt>
                <c:pt idx="812" c:formatCode="0.00">
                  <c:v>1948.70833333326</c:v>
                </c:pt>
                <c:pt idx="813" c:formatCode="0.00">
                  <c:v>1948.7916666666</c:v>
                </c:pt>
                <c:pt idx="814" c:formatCode="0.00">
                  <c:v>1948.87499999993</c:v>
                </c:pt>
                <c:pt idx="815" c:formatCode="0.00">
                  <c:v>1948.95833333326</c:v>
                </c:pt>
                <c:pt idx="816" c:formatCode="0.00">
                  <c:v>1949.0416666666</c:v>
                </c:pt>
                <c:pt idx="817" c:formatCode="0.00">
                  <c:v>1949.12499999993</c:v>
                </c:pt>
                <c:pt idx="818" c:formatCode="0.00">
                  <c:v>1949.20833333326</c:v>
                </c:pt>
                <c:pt idx="819" c:formatCode="0.00">
                  <c:v>1949.2916666666</c:v>
                </c:pt>
                <c:pt idx="820" c:formatCode="0.00">
                  <c:v>1949.37499999993</c:v>
                </c:pt>
                <c:pt idx="821" c:formatCode="0.00">
                  <c:v>1949.45833333326</c:v>
                </c:pt>
                <c:pt idx="822" c:formatCode="0.00">
                  <c:v>1949.5416666666</c:v>
                </c:pt>
                <c:pt idx="823" c:formatCode="0.00">
                  <c:v>1949.62499999993</c:v>
                </c:pt>
                <c:pt idx="824" c:formatCode="0.00">
                  <c:v>1949.70833333326</c:v>
                </c:pt>
                <c:pt idx="825" c:formatCode="0.00">
                  <c:v>1949.7916666666</c:v>
                </c:pt>
                <c:pt idx="826" c:formatCode="0.00">
                  <c:v>1949.87499999993</c:v>
                </c:pt>
                <c:pt idx="827" c:formatCode="0.00">
                  <c:v>1949.95833333326</c:v>
                </c:pt>
                <c:pt idx="828" c:formatCode="0.00">
                  <c:v>1950.04166666659</c:v>
                </c:pt>
                <c:pt idx="829" c:formatCode="0.00">
                  <c:v>1950.12499999993</c:v>
                </c:pt>
                <c:pt idx="830" c:formatCode="0.00">
                  <c:v>1950.20833333326</c:v>
                </c:pt>
                <c:pt idx="831" c:formatCode="0.00">
                  <c:v>1950.29166666659</c:v>
                </c:pt>
                <c:pt idx="832" c:formatCode="0.00">
                  <c:v>1950.37499999993</c:v>
                </c:pt>
                <c:pt idx="833" c:formatCode="0.00">
                  <c:v>1950.45833333326</c:v>
                </c:pt>
                <c:pt idx="834" c:formatCode="0.00">
                  <c:v>1950.54166666659</c:v>
                </c:pt>
                <c:pt idx="835" c:formatCode="0.00">
                  <c:v>1950.62499999993</c:v>
                </c:pt>
                <c:pt idx="836" c:formatCode="0.00">
                  <c:v>1950.70833333326</c:v>
                </c:pt>
                <c:pt idx="837" c:formatCode="0.00">
                  <c:v>1950.79166666659</c:v>
                </c:pt>
                <c:pt idx="838" c:formatCode="0.00">
                  <c:v>1950.87499999993</c:v>
                </c:pt>
                <c:pt idx="839" c:formatCode="0.00">
                  <c:v>1950.95833333326</c:v>
                </c:pt>
                <c:pt idx="840" c:formatCode="0.00">
                  <c:v>1951.04166666659</c:v>
                </c:pt>
                <c:pt idx="841" c:formatCode="0.00">
                  <c:v>1951.12499999993</c:v>
                </c:pt>
                <c:pt idx="842" c:formatCode="0.00">
                  <c:v>1951.20833333326</c:v>
                </c:pt>
                <c:pt idx="843" c:formatCode="0.00">
                  <c:v>1951.29166666659</c:v>
                </c:pt>
                <c:pt idx="844" c:formatCode="0.00">
                  <c:v>1951.37499999993</c:v>
                </c:pt>
                <c:pt idx="845" c:formatCode="0.00">
                  <c:v>1951.45833333326</c:v>
                </c:pt>
                <c:pt idx="846" c:formatCode="0.00">
                  <c:v>1951.54166666659</c:v>
                </c:pt>
                <c:pt idx="847" c:formatCode="0.00">
                  <c:v>1951.62499999993</c:v>
                </c:pt>
                <c:pt idx="848" c:formatCode="0.00">
                  <c:v>1951.70833333326</c:v>
                </c:pt>
                <c:pt idx="849" c:formatCode="0.00">
                  <c:v>1951.79166666659</c:v>
                </c:pt>
                <c:pt idx="850" c:formatCode="0.00">
                  <c:v>1951.87499999993</c:v>
                </c:pt>
                <c:pt idx="851" c:formatCode="0.00">
                  <c:v>1951.95833333326</c:v>
                </c:pt>
                <c:pt idx="852" c:formatCode="0.00">
                  <c:v>1952.04166666659</c:v>
                </c:pt>
                <c:pt idx="853" c:formatCode="0.00">
                  <c:v>1952.12499999993</c:v>
                </c:pt>
                <c:pt idx="854" c:formatCode="0.00">
                  <c:v>1952.20833333326</c:v>
                </c:pt>
                <c:pt idx="855" c:formatCode="0.00">
                  <c:v>1952.29166666659</c:v>
                </c:pt>
                <c:pt idx="856" c:formatCode="0.00">
                  <c:v>1952.37499999993</c:v>
                </c:pt>
                <c:pt idx="857" c:formatCode="0.00">
                  <c:v>1952.45833333326</c:v>
                </c:pt>
                <c:pt idx="858" c:formatCode="0.00">
                  <c:v>1952.54166666659</c:v>
                </c:pt>
                <c:pt idx="859" c:formatCode="0.00">
                  <c:v>1952.62499999993</c:v>
                </c:pt>
                <c:pt idx="860" c:formatCode="0.00">
                  <c:v>1952.70833333326</c:v>
                </c:pt>
                <c:pt idx="861" c:formatCode="0.00">
                  <c:v>1952.79166666659</c:v>
                </c:pt>
                <c:pt idx="862" c:formatCode="0.00">
                  <c:v>1952.87499999993</c:v>
                </c:pt>
                <c:pt idx="863" c:formatCode="0.00">
                  <c:v>1952.95833333326</c:v>
                </c:pt>
                <c:pt idx="864" c:formatCode="0.00">
                  <c:v>1953.04166666659</c:v>
                </c:pt>
                <c:pt idx="865" c:formatCode="0.00">
                  <c:v>1953.12499999993</c:v>
                </c:pt>
                <c:pt idx="866" c:formatCode="0.00">
                  <c:v>1953.20833333326</c:v>
                </c:pt>
                <c:pt idx="867" c:formatCode="0.00">
                  <c:v>1953.29166666659</c:v>
                </c:pt>
                <c:pt idx="868" c:formatCode="0.00">
                  <c:v>1953.37499999993</c:v>
                </c:pt>
                <c:pt idx="869" c:formatCode="0.00">
                  <c:v>1953.45833333326</c:v>
                </c:pt>
                <c:pt idx="870" c:formatCode="0.00">
                  <c:v>1953.54166666659</c:v>
                </c:pt>
                <c:pt idx="871" c:formatCode="0.00">
                  <c:v>1953.62499999992</c:v>
                </c:pt>
                <c:pt idx="872" c:formatCode="0.00">
                  <c:v>1953.70833333326</c:v>
                </c:pt>
                <c:pt idx="873" c:formatCode="0.00">
                  <c:v>1953.79166666659</c:v>
                </c:pt>
                <c:pt idx="874" c:formatCode="0.00">
                  <c:v>1953.87499999992</c:v>
                </c:pt>
                <c:pt idx="875" c:formatCode="0.00">
                  <c:v>1953.95833333326</c:v>
                </c:pt>
                <c:pt idx="876" c:formatCode="0.00">
                  <c:v>1954.04166666659</c:v>
                </c:pt>
                <c:pt idx="877" c:formatCode="0.00">
                  <c:v>1954.12499999992</c:v>
                </c:pt>
                <c:pt idx="878" c:formatCode="0.00">
                  <c:v>1954.20833333326</c:v>
                </c:pt>
                <c:pt idx="879" c:formatCode="0.00">
                  <c:v>1954.29166666659</c:v>
                </c:pt>
                <c:pt idx="880" c:formatCode="0.00">
                  <c:v>1954.37499999992</c:v>
                </c:pt>
                <c:pt idx="881" c:formatCode="0.00">
                  <c:v>1954.45833333326</c:v>
                </c:pt>
                <c:pt idx="882" c:formatCode="0.00">
                  <c:v>1954.54166666659</c:v>
                </c:pt>
                <c:pt idx="883" c:formatCode="0.00">
                  <c:v>1954.62499999992</c:v>
                </c:pt>
                <c:pt idx="884" c:formatCode="0.00">
                  <c:v>1954.70833333326</c:v>
                </c:pt>
                <c:pt idx="885" c:formatCode="0.00">
                  <c:v>1954.79166666659</c:v>
                </c:pt>
                <c:pt idx="886" c:formatCode="0.00">
                  <c:v>1954.87499999992</c:v>
                </c:pt>
                <c:pt idx="887" c:formatCode="0.00">
                  <c:v>1954.95833333326</c:v>
                </c:pt>
                <c:pt idx="888" c:formatCode="0.00">
                  <c:v>1955.04166666659</c:v>
                </c:pt>
                <c:pt idx="889" c:formatCode="0.00">
                  <c:v>1955.12499999992</c:v>
                </c:pt>
                <c:pt idx="890" c:formatCode="0.00">
                  <c:v>1955.20833333326</c:v>
                </c:pt>
                <c:pt idx="891" c:formatCode="0.00">
                  <c:v>1955.29166666659</c:v>
                </c:pt>
                <c:pt idx="892" c:formatCode="0.00">
                  <c:v>1955.37499999992</c:v>
                </c:pt>
                <c:pt idx="893" c:formatCode="0.00">
                  <c:v>1955.45833333326</c:v>
                </c:pt>
                <c:pt idx="894" c:formatCode="0.00">
                  <c:v>1955.54166666659</c:v>
                </c:pt>
                <c:pt idx="895" c:formatCode="0.00">
                  <c:v>1955.62499999992</c:v>
                </c:pt>
                <c:pt idx="896" c:formatCode="0.00">
                  <c:v>1955.70833333326</c:v>
                </c:pt>
                <c:pt idx="897" c:formatCode="0.00">
                  <c:v>1955.79166666659</c:v>
                </c:pt>
                <c:pt idx="898" c:formatCode="0.00">
                  <c:v>1955.87499999992</c:v>
                </c:pt>
                <c:pt idx="899" c:formatCode="0.00">
                  <c:v>1955.95833333326</c:v>
                </c:pt>
                <c:pt idx="900" c:formatCode="0.00">
                  <c:v>1956.04166666659</c:v>
                </c:pt>
                <c:pt idx="901" c:formatCode="0.00">
                  <c:v>1956.12499999992</c:v>
                </c:pt>
                <c:pt idx="902" c:formatCode="0.00">
                  <c:v>1956.20833333326</c:v>
                </c:pt>
                <c:pt idx="903" c:formatCode="0.00">
                  <c:v>1956.29166666659</c:v>
                </c:pt>
                <c:pt idx="904" c:formatCode="0.00">
                  <c:v>1956.37499999992</c:v>
                </c:pt>
                <c:pt idx="905" c:formatCode="0.00">
                  <c:v>1956.45833333326</c:v>
                </c:pt>
                <c:pt idx="906" c:formatCode="0.00">
                  <c:v>1956.54166666659</c:v>
                </c:pt>
                <c:pt idx="907" c:formatCode="0.00">
                  <c:v>1956.62499999992</c:v>
                </c:pt>
                <c:pt idx="908" c:formatCode="0.00">
                  <c:v>1956.70833333326</c:v>
                </c:pt>
                <c:pt idx="909" c:formatCode="0.00">
                  <c:v>1956.79166666659</c:v>
                </c:pt>
                <c:pt idx="910" c:formatCode="0.00">
                  <c:v>1956.87499999992</c:v>
                </c:pt>
                <c:pt idx="911" c:formatCode="0.00">
                  <c:v>1956.95833333326</c:v>
                </c:pt>
                <c:pt idx="912" c:formatCode="0.00">
                  <c:v>1957.04166666659</c:v>
                </c:pt>
                <c:pt idx="913" c:formatCode="0.00">
                  <c:v>1957.12499999992</c:v>
                </c:pt>
                <c:pt idx="914" c:formatCode="0.00">
                  <c:v>1957.20833333326</c:v>
                </c:pt>
                <c:pt idx="915" c:formatCode="0.00">
                  <c:v>1957.29166666659</c:v>
                </c:pt>
                <c:pt idx="916" c:formatCode="0.00">
                  <c:v>1957.37499999992</c:v>
                </c:pt>
                <c:pt idx="917" c:formatCode="0.00">
                  <c:v>1957.45833333325</c:v>
                </c:pt>
                <c:pt idx="918" c:formatCode="0.00">
                  <c:v>1957.54166666659</c:v>
                </c:pt>
                <c:pt idx="919" c:formatCode="0.00">
                  <c:v>1957.62499999992</c:v>
                </c:pt>
                <c:pt idx="920" c:formatCode="0.00">
                  <c:v>1957.70833333325</c:v>
                </c:pt>
                <c:pt idx="921" c:formatCode="0.00">
                  <c:v>1957.79166666659</c:v>
                </c:pt>
                <c:pt idx="922" c:formatCode="0.00">
                  <c:v>1957.87499999992</c:v>
                </c:pt>
                <c:pt idx="923" c:formatCode="0.00">
                  <c:v>1957.95833333325</c:v>
                </c:pt>
                <c:pt idx="924" c:formatCode="0.00">
                  <c:v>1958.04166666659</c:v>
                </c:pt>
                <c:pt idx="925" c:formatCode="0.00">
                  <c:v>1958.12499999992</c:v>
                </c:pt>
                <c:pt idx="926" c:formatCode="0.00">
                  <c:v>1958.20833333325</c:v>
                </c:pt>
                <c:pt idx="927" c:formatCode="0.00">
                  <c:v>1958.29166666659</c:v>
                </c:pt>
                <c:pt idx="928" c:formatCode="0.00">
                  <c:v>1958.37499999992</c:v>
                </c:pt>
                <c:pt idx="929" c:formatCode="0.00">
                  <c:v>1958.45833333325</c:v>
                </c:pt>
                <c:pt idx="930" c:formatCode="0.00">
                  <c:v>1958.54166666659</c:v>
                </c:pt>
                <c:pt idx="931" c:formatCode="0.00">
                  <c:v>1958.62499999992</c:v>
                </c:pt>
                <c:pt idx="932" c:formatCode="0.00">
                  <c:v>1958.70833333325</c:v>
                </c:pt>
                <c:pt idx="933" c:formatCode="0.00">
                  <c:v>1958.79166666659</c:v>
                </c:pt>
                <c:pt idx="934" c:formatCode="0.00">
                  <c:v>1958.87499999992</c:v>
                </c:pt>
                <c:pt idx="935" c:formatCode="0.00">
                  <c:v>1958.95833333325</c:v>
                </c:pt>
                <c:pt idx="936" c:formatCode="0.00">
                  <c:v>1959.04166666659</c:v>
                </c:pt>
                <c:pt idx="937" c:formatCode="0.00">
                  <c:v>1959.12499999992</c:v>
                </c:pt>
                <c:pt idx="938" c:formatCode="0.00">
                  <c:v>1959.20833333325</c:v>
                </c:pt>
                <c:pt idx="939" c:formatCode="0.00">
                  <c:v>1959.29166666659</c:v>
                </c:pt>
                <c:pt idx="940" c:formatCode="0.00">
                  <c:v>1959.37499999992</c:v>
                </c:pt>
                <c:pt idx="941" c:formatCode="0.00">
                  <c:v>1959.45833333325</c:v>
                </c:pt>
                <c:pt idx="942" c:formatCode="0.00">
                  <c:v>1959.54166666659</c:v>
                </c:pt>
                <c:pt idx="943" c:formatCode="0.00">
                  <c:v>1959.62499999992</c:v>
                </c:pt>
                <c:pt idx="944" c:formatCode="0.00">
                  <c:v>1959.70833333325</c:v>
                </c:pt>
                <c:pt idx="945" c:formatCode="0.00">
                  <c:v>1959.79166666659</c:v>
                </c:pt>
                <c:pt idx="946" c:formatCode="0.00">
                  <c:v>1959.87499999992</c:v>
                </c:pt>
                <c:pt idx="947" c:formatCode="0.00">
                  <c:v>1959.95833333325</c:v>
                </c:pt>
                <c:pt idx="948" c:formatCode="0.00">
                  <c:v>1960.04166666659</c:v>
                </c:pt>
                <c:pt idx="949" c:formatCode="0.00">
                  <c:v>1960.12499999992</c:v>
                </c:pt>
                <c:pt idx="950" c:formatCode="0.00">
                  <c:v>1960.20833333325</c:v>
                </c:pt>
                <c:pt idx="951" c:formatCode="0.00">
                  <c:v>1960.29166666659</c:v>
                </c:pt>
                <c:pt idx="952" c:formatCode="0.00">
                  <c:v>1960.37499999992</c:v>
                </c:pt>
                <c:pt idx="953" c:formatCode="0.00">
                  <c:v>1960.45833333325</c:v>
                </c:pt>
                <c:pt idx="954" c:formatCode="0.00">
                  <c:v>1960.54166666659</c:v>
                </c:pt>
                <c:pt idx="955" c:formatCode="0.00">
                  <c:v>1960.62499999992</c:v>
                </c:pt>
                <c:pt idx="956" c:formatCode="0.00">
                  <c:v>1960.70833333325</c:v>
                </c:pt>
                <c:pt idx="957" c:formatCode="0.00">
                  <c:v>1960.79166666659</c:v>
                </c:pt>
                <c:pt idx="958" c:formatCode="0.00">
                  <c:v>1960.87499999992</c:v>
                </c:pt>
                <c:pt idx="959" c:formatCode="0.00">
                  <c:v>1960.95833333325</c:v>
                </c:pt>
                <c:pt idx="960" c:formatCode="0.00">
                  <c:v>1961.04166666658</c:v>
                </c:pt>
                <c:pt idx="961" c:formatCode="0.00">
                  <c:v>1961.12499999992</c:v>
                </c:pt>
                <c:pt idx="962" c:formatCode="0.00">
                  <c:v>1961.20833333325</c:v>
                </c:pt>
                <c:pt idx="963" c:formatCode="0.00">
                  <c:v>1961.29166666658</c:v>
                </c:pt>
                <c:pt idx="964" c:formatCode="0.00">
                  <c:v>1961.37499999992</c:v>
                </c:pt>
                <c:pt idx="965" c:formatCode="0.00">
                  <c:v>1961.45833333325</c:v>
                </c:pt>
                <c:pt idx="966" c:formatCode="0.00">
                  <c:v>1961.54166666658</c:v>
                </c:pt>
                <c:pt idx="967" c:formatCode="0.00">
                  <c:v>1961.62499999992</c:v>
                </c:pt>
                <c:pt idx="968" c:formatCode="0.00">
                  <c:v>1961.70833333325</c:v>
                </c:pt>
                <c:pt idx="969" c:formatCode="0.00">
                  <c:v>1961.79166666658</c:v>
                </c:pt>
                <c:pt idx="970" c:formatCode="0.00">
                  <c:v>1961.87499999992</c:v>
                </c:pt>
                <c:pt idx="971" c:formatCode="0.00">
                  <c:v>1961.95833333325</c:v>
                </c:pt>
                <c:pt idx="972" c:formatCode="0.00">
                  <c:v>1962.04166666658</c:v>
                </c:pt>
                <c:pt idx="973" c:formatCode="0.00">
                  <c:v>1962.12499999992</c:v>
                </c:pt>
                <c:pt idx="974" c:formatCode="0.00">
                  <c:v>1962.20833333325</c:v>
                </c:pt>
                <c:pt idx="975" c:formatCode="0.00">
                  <c:v>1962.29166666658</c:v>
                </c:pt>
                <c:pt idx="976" c:formatCode="0.00">
                  <c:v>1962.37499999992</c:v>
                </c:pt>
                <c:pt idx="977" c:formatCode="0.00">
                  <c:v>1962.45833333325</c:v>
                </c:pt>
                <c:pt idx="978" c:formatCode="0.00">
                  <c:v>1962.54166666658</c:v>
                </c:pt>
                <c:pt idx="979" c:formatCode="0.00">
                  <c:v>1962.62499999992</c:v>
                </c:pt>
                <c:pt idx="980" c:formatCode="0.00">
                  <c:v>1962.70833333325</c:v>
                </c:pt>
                <c:pt idx="981" c:formatCode="0.00">
                  <c:v>1962.79166666658</c:v>
                </c:pt>
                <c:pt idx="982" c:formatCode="0.00">
                  <c:v>1962.87499999992</c:v>
                </c:pt>
                <c:pt idx="983" c:formatCode="0.00">
                  <c:v>1962.95833333325</c:v>
                </c:pt>
                <c:pt idx="984" c:formatCode="0.00">
                  <c:v>1963.04166666658</c:v>
                </c:pt>
                <c:pt idx="985" c:formatCode="0.00">
                  <c:v>1963.12499999992</c:v>
                </c:pt>
                <c:pt idx="986" c:formatCode="0.00">
                  <c:v>1963.20833333325</c:v>
                </c:pt>
                <c:pt idx="987" c:formatCode="0.00">
                  <c:v>1963.29166666658</c:v>
                </c:pt>
                <c:pt idx="988" c:formatCode="0.00">
                  <c:v>1963.37499999992</c:v>
                </c:pt>
                <c:pt idx="989" c:formatCode="0.00">
                  <c:v>1963.45833333325</c:v>
                </c:pt>
                <c:pt idx="990" c:formatCode="0.00">
                  <c:v>1963.54166666658</c:v>
                </c:pt>
                <c:pt idx="991" c:formatCode="0.00">
                  <c:v>1963.62499999992</c:v>
                </c:pt>
                <c:pt idx="992" c:formatCode="0.00">
                  <c:v>1963.70833333325</c:v>
                </c:pt>
                <c:pt idx="993" c:formatCode="0.00">
                  <c:v>1963.79166666658</c:v>
                </c:pt>
                <c:pt idx="994" c:formatCode="0.00">
                  <c:v>1963.87499999992</c:v>
                </c:pt>
                <c:pt idx="995" c:formatCode="0.00">
                  <c:v>1963.95833333325</c:v>
                </c:pt>
                <c:pt idx="996" c:formatCode="0.00">
                  <c:v>1964.04166666658</c:v>
                </c:pt>
                <c:pt idx="997" c:formatCode="0.00">
                  <c:v>1964.12499999992</c:v>
                </c:pt>
                <c:pt idx="998" c:formatCode="0.00">
                  <c:v>1964.20833333325</c:v>
                </c:pt>
                <c:pt idx="999" c:formatCode="0.00">
                  <c:v>1964.29166666658</c:v>
                </c:pt>
                <c:pt idx="1000" c:formatCode="0.00">
                  <c:v>1964.37499999992</c:v>
                </c:pt>
                <c:pt idx="1001" c:formatCode="0.00">
                  <c:v>1964.45833333325</c:v>
                </c:pt>
                <c:pt idx="1002" c:formatCode="0.00">
                  <c:v>1964.54166666658</c:v>
                </c:pt>
                <c:pt idx="1003" c:formatCode="0.00">
                  <c:v>1964.62499999991</c:v>
                </c:pt>
                <c:pt idx="1004" c:formatCode="0.00">
                  <c:v>1964.70833333325</c:v>
                </c:pt>
                <c:pt idx="1005" c:formatCode="0.00">
                  <c:v>1964.79166666658</c:v>
                </c:pt>
                <c:pt idx="1006" c:formatCode="0.00">
                  <c:v>1964.87499999991</c:v>
                </c:pt>
                <c:pt idx="1007" c:formatCode="0.00">
                  <c:v>1964.95833333325</c:v>
                </c:pt>
                <c:pt idx="1008" c:formatCode="0.00">
                  <c:v>1965.04166666658</c:v>
                </c:pt>
                <c:pt idx="1009" c:formatCode="0.00">
                  <c:v>1965.12499999991</c:v>
                </c:pt>
                <c:pt idx="1010" c:formatCode="0.00">
                  <c:v>1965.20833333325</c:v>
                </c:pt>
                <c:pt idx="1011" c:formatCode="0.00">
                  <c:v>1965.29166666658</c:v>
                </c:pt>
                <c:pt idx="1012" c:formatCode="0.00">
                  <c:v>1965.37499999991</c:v>
                </c:pt>
                <c:pt idx="1013" c:formatCode="0.00">
                  <c:v>1965.45833333325</c:v>
                </c:pt>
                <c:pt idx="1014" c:formatCode="0.00">
                  <c:v>1965.54166666658</c:v>
                </c:pt>
                <c:pt idx="1015" c:formatCode="0.00">
                  <c:v>1965.62499999991</c:v>
                </c:pt>
                <c:pt idx="1016" c:formatCode="0.00">
                  <c:v>1965.70833333325</c:v>
                </c:pt>
                <c:pt idx="1017" c:formatCode="0.00">
                  <c:v>1965.79166666658</c:v>
                </c:pt>
                <c:pt idx="1018" c:formatCode="0.00">
                  <c:v>1965.87499999991</c:v>
                </c:pt>
                <c:pt idx="1019" c:formatCode="0.00">
                  <c:v>1965.95833333325</c:v>
                </c:pt>
                <c:pt idx="1020" c:formatCode="0.00">
                  <c:v>1966.04166666658</c:v>
                </c:pt>
                <c:pt idx="1021" c:formatCode="0.00">
                  <c:v>1966.12499999991</c:v>
                </c:pt>
                <c:pt idx="1022" c:formatCode="0.00">
                  <c:v>1966.20833333325</c:v>
                </c:pt>
                <c:pt idx="1023" c:formatCode="0.00">
                  <c:v>1966.29166666658</c:v>
                </c:pt>
                <c:pt idx="1024" c:formatCode="0.00">
                  <c:v>1966.37499999991</c:v>
                </c:pt>
                <c:pt idx="1025" c:formatCode="0.00">
                  <c:v>1966.45833333325</c:v>
                </c:pt>
                <c:pt idx="1026" c:formatCode="0.00">
                  <c:v>1966.54166666658</c:v>
                </c:pt>
                <c:pt idx="1027" c:formatCode="0.00">
                  <c:v>1966.62499999991</c:v>
                </c:pt>
                <c:pt idx="1028" c:formatCode="0.00">
                  <c:v>1966.70833333325</c:v>
                </c:pt>
                <c:pt idx="1029" c:formatCode="0.00">
                  <c:v>1966.79166666658</c:v>
                </c:pt>
                <c:pt idx="1030" c:formatCode="0.00">
                  <c:v>1966.87499999991</c:v>
                </c:pt>
                <c:pt idx="1031" c:formatCode="0.00">
                  <c:v>1966.95833333325</c:v>
                </c:pt>
                <c:pt idx="1032" c:formatCode="0.00">
                  <c:v>1967.04166666658</c:v>
                </c:pt>
                <c:pt idx="1033" c:formatCode="0.00">
                  <c:v>1967.12499999991</c:v>
                </c:pt>
                <c:pt idx="1034" c:formatCode="0.00">
                  <c:v>1967.20833333325</c:v>
                </c:pt>
                <c:pt idx="1035" c:formatCode="0.00">
                  <c:v>1967.29166666658</c:v>
                </c:pt>
                <c:pt idx="1036" c:formatCode="0.00">
                  <c:v>1967.37499999991</c:v>
                </c:pt>
                <c:pt idx="1037" c:formatCode="0.00">
                  <c:v>1967.45833333325</c:v>
                </c:pt>
                <c:pt idx="1038" c:formatCode="0.00">
                  <c:v>1967.54166666658</c:v>
                </c:pt>
                <c:pt idx="1039" c:formatCode="0.00">
                  <c:v>1967.62499999991</c:v>
                </c:pt>
                <c:pt idx="1040" c:formatCode="0.00">
                  <c:v>1967.70833333325</c:v>
                </c:pt>
                <c:pt idx="1041" c:formatCode="0.00">
                  <c:v>1967.79166666658</c:v>
                </c:pt>
                <c:pt idx="1042" c:formatCode="0.00">
                  <c:v>1967.87499999991</c:v>
                </c:pt>
                <c:pt idx="1043" c:formatCode="0.00">
                  <c:v>1967.95833333325</c:v>
                </c:pt>
                <c:pt idx="1044" c:formatCode="0.00">
                  <c:v>1968.04166666658</c:v>
                </c:pt>
                <c:pt idx="1045" c:formatCode="0.00">
                  <c:v>1968.12499999991</c:v>
                </c:pt>
                <c:pt idx="1046" c:formatCode="0.00">
                  <c:v>1968.20833333325</c:v>
                </c:pt>
                <c:pt idx="1047" c:formatCode="0.00">
                  <c:v>1968.29166666658</c:v>
                </c:pt>
                <c:pt idx="1048" c:formatCode="0.00">
                  <c:v>1968.37499999991</c:v>
                </c:pt>
                <c:pt idx="1049" c:formatCode="0.00">
                  <c:v>1968.45833333324</c:v>
                </c:pt>
                <c:pt idx="1050" c:formatCode="0.00">
                  <c:v>1968.54166666658</c:v>
                </c:pt>
                <c:pt idx="1051" c:formatCode="0.00">
                  <c:v>1968.62499999991</c:v>
                </c:pt>
                <c:pt idx="1052" c:formatCode="0.00">
                  <c:v>1968.70833333324</c:v>
                </c:pt>
                <c:pt idx="1053" c:formatCode="0.00">
                  <c:v>1968.79166666658</c:v>
                </c:pt>
                <c:pt idx="1054" c:formatCode="0.00">
                  <c:v>1968.87499999991</c:v>
                </c:pt>
                <c:pt idx="1055" c:formatCode="0.00">
                  <c:v>1968.95833333324</c:v>
                </c:pt>
                <c:pt idx="1056" c:formatCode="0.00">
                  <c:v>1969.04166666658</c:v>
                </c:pt>
                <c:pt idx="1057" c:formatCode="0.00">
                  <c:v>1969.12499999991</c:v>
                </c:pt>
                <c:pt idx="1058" c:formatCode="0.00">
                  <c:v>1969.20833333324</c:v>
                </c:pt>
                <c:pt idx="1059" c:formatCode="0.00">
                  <c:v>1969.29166666658</c:v>
                </c:pt>
                <c:pt idx="1060" c:formatCode="0.00">
                  <c:v>1969.37499999991</c:v>
                </c:pt>
                <c:pt idx="1061" c:formatCode="0.00">
                  <c:v>1969.45833333324</c:v>
                </c:pt>
                <c:pt idx="1062" c:formatCode="0.00">
                  <c:v>1969.54166666658</c:v>
                </c:pt>
                <c:pt idx="1063" c:formatCode="0.00">
                  <c:v>1969.62499999991</c:v>
                </c:pt>
                <c:pt idx="1064" c:formatCode="0.00">
                  <c:v>1969.70833333324</c:v>
                </c:pt>
                <c:pt idx="1065" c:formatCode="0.00">
                  <c:v>1969.79166666658</c:v>
                </c:pt>
                <c:pt idx="1066" c:formatCode="0.00">
                  <c:v>1969.87499999991</c:v>
                </c:pt>
                <c:pt idx="1067" c:formatCode="0.00">
                  <c:v>1969.95833333324</c:v>
                </c:pt>
                <c:pt idx="1068" c:formatCode="0.00">
                  <c:v>1970.04166666658</c:v>
                </c:pt>
                <c:pt idx="1069" c:formatCode="0.00">
                  <c:v>1970.12499999991</c:v>
                </c:pt>
                <c:pt idx="1070" c:formatCode="0.00">
                  <c:v>1970.20833333324</c:v>
                </c:pt>
                <c:pt idx="1071" c:formatCode="0.00">
                  <c:v>1970.29166666658</c:v>
                </c:pt>
                <c:pt idx="1072" c:formatCode="0.00">
                  <c:v>1970.37499999991</c:v>
                </c:pt>
                <c:pt idx="1073" c:formatCode="0.00">
                  <c:v>1970.45833333324</c:v>
                </c:pt>
                <c:pt idx="1074" c:formatCode="0.00">
                  <c:v>1970.54166666658</c:v>
                </c:pt>
                <c:pt idx="1075" c:formatCode="0.00">
                  <c:v>1970.62499999991</c:v>
                </c:pt>
                <c:pt idx="1076" c:formatCode="0.00">
                  <c:v>1970.70833333324</c:v>
                </c:pt>
                <c:pt idx="1077" c:formatCode="0.00">
                  <c:v>1970.79166666658</c:v>
                </c:pt>
                <c:pt idx="1078" c:formatCode="0.00">
                  <c:v>1970.87499999991</c:v>
                </c:pt>
                <c:pt idx="1079" c:formatCode="0.00">
                  <c:v>1970.95833333324</c:v>
                </c:pt>
                <c:pt idx="1080" c:formatCode="0.00">
                  <c:v>1971.04166666658</c:v>
                </c:pt>
                <c:pt idx="1081" c:formatCode="0.00">
                  <c:v>1971.12499999991</c:v>
                </c:pt>
                <c:pt idx="1082" c:formatCode="0.00">
                  <c:v>1971.20833333324</c:v>
                </c:pt>
                <c:pt idx="1083" c:formatCode="0.00">
                  <c:v>1971.29166666658</c:v>
                </c:pt>
                <c:pt idx="1084" c:formatCode="0.00">
                  <c:v>1971.37499999991</c:v>
                </c:pt>
                <c:pt idx="1085" c:formatCode="0.00">
                  <c:v>1971.45833333324</c:v>
                </c:pt>
                <c:pt idx="1086" c:formatCode="0.00">
                  <c:v>1971.54166666658</c:v>
                </c:pt>
                <c:pt idx="1087" c:formatCode="0.00">
                  <c:v>1971.62499999991</c:v>
                </c:pt>
                <c:pt idx="1088" c:formatCode="0.00">
                  <c:v>1971.70833333324</c:v>
                </c:pt>
                <c:pt idx="1089" c:formatCode="0.00">
                  <c:v>1971.79166666658</c:v>
                </c:pt>
                <c:pt idx="1090" c:formatCode="0.00">
                  <c:v>1971.87499999991</c:v>
                </c:pt>
                <c:pt idx="1091" c:formatCode="0.00">
                  <c:v>1971.95833333324</c:v>
                </c:pt>
                <c:pt idx="1092" c:formatCode="0.00">
                  <c:v>1972.04166666657</c:v>
                </c:pt>
                <c:pt idx="1093" c:formatCode="0.00">
                  <c:v>1972.12499999991</c:v>
                </c:pt>
                <c:pt idx="1094" c:formatCode="0.00">
                  <c:v>1972.20833333324</c:v>
                </c:pt>
                <c:pt idx="1095" c:formatCode="0.00">
                  <c:v>1972.29166666657</c:v>
                </c:pt>
                <c:pt idx="1096" c:formatCode="0.00">
                  <c:v>1972.37499999991</c:v>
                </c:pt>
                <c:pt idx="1097" c:formatCode="0.00">
                  <c:v>1972.45833333324</c:v>
                </c:pt>
                <c:pt idx="1098" c:formatCode="0.00">
                  <c:v>1972.54166666657</c:v>
                </c:pt>
                <c:pt idx="1099" c:formatCode="0.00">
                  <c:v>1972.62499999991</c:v>
                </c:pt>
                <c:pt idx="1100" c:formatCode="0.00">
                  <c:v>1972.70833333324</c:v>
                </c:pt>
                <c:pt idx="1101" c:formatCode="0.00">
                  <c:v>1972.79166666657</c:v>
                </c:pt>
                <c:pt idx="1102" c:formatCode="0.00">
                  <c:v>1972.87499999991</c:v>
                </c:pt>
                <c:pt idx="1103" c:formatCode="0.00">
                  <c:v>1972.95833333324</c:v>
                </c:pt>
                <c:pt idx="1104" c:formatCode="0.00">
                  <c:v>1973.04166666657</c:v>
                </c:pt>
                <c:pt idx="1105" c:formatCode="0.00">
                  <c:v>1973.12499999991</c:v>
                </c:pt>
                <c:pt idx="1106" c:formatCode="0.00">
                  <c:v>1973.20833333324</c:v>
                </c:pt>
                <c:pt idx="1107" c:formatCode="0.00">
                  <c:v>1973.29166666657</c:v>
                </c:pt>
                <c:pt idx="1108" c:formatCode="0.00">
                  <c:v>1973.37499999991</c:v>
                </c:pt>
                <c:pt idx="1109" c:formatCode="0.00">
                  <c:v>1973.45833333324</c:v>
                </c:pt>
                <c:pt idx="1110" c:formatCode="0.00">
                  <c:v>1973.54166666657</c:v>
                </c:pt>
                <c:pt idx="1111" c:formatCode="0.00">
                  <c:v>1973.62499999991</c:v>
                </c:pt>
                <c:pt idx="1112" c:formatCode="0.00">
                  <c:v>1973.70833333324</c:v>
                </c:pt>
                <c:pt idx="1113" c:formatCode="0.00">
                  <c:v>1973.79166666657</c:v>
                </c:pt>
                <c:pt idx="1114" c:formatCode="0.00">
                  <c:v>1973.87499999991</c:v>
                </c:pt>
                <c:pt idx="1115" c:formatCode="0.00">
                  <c:v>1973.95833333324</c:v>
                </c:pt>
                <c:pt idx="1116" c:formatCode="0.00">
                  <c:v>1974.04166666657</c:v>
                </c:pt>
                <c:pt idx="1117" c:formatCode="0.00">
                  <c:v>1974.12499999991</c:v>
                </c:pt>
                <c:pt idx="1118" c:formatCode="0.00">
                  <c:v>1974.20833333324</c:v>
                </c:pt>
                <c:pt idx="1119" c:formatCode="0.00">
                  <c:v>1974.29166666657</c:v>
                </c:pt>
                <c:pt idx="1120" c:formatCode="0.00">
                  <c:v>1974.37499999991</c:v>
                </c:pt>
                <c:pt idx="1121" c:formatCode="0.00">
                  <c:v>1974.45833333324</c:v>
                </c:pt>
                <c:pt idx="1122" c:formatCode="0.00">
                  <c:v>1974.54166666657</c:v>
                </c:pt>
                <c:pt idx="1123" c:formatCode="0.00">
                  <c:v>1974.62499999991</c:v>
                </c:pt>
                <c:pt idx="1124" c:formatCode="0.00">
                  <c:v>1974.70833333324</c:v>
                </c:pt>
                <c:pt idx="1125" c:formatCode="0.00">
                  <c:v>1974.79166666657</c:v>
                </c:pt>
                <c:pt idx="1126" c:formatCode="0.00">
                  <c:v>1974.87499999991</c:v>
                </c:pt>
                <c:pt idx="1127" c:formatCode="0.00">
                  <c:v>1974.95833333324</c:v>
                </c:pt>
                <c:pt idx="1128" c:formatCode="0.00">
                  <c:v>1975.04166666657</c:v>
                </c:pt>
                <c:pt idx="1129" c:formatCode="0.00">
                  <c:v>1975.12499999991</c:v>
                </c:pt>
                <c:pt idx="1130" c:formatCode="0.00">
                  <c:v>1975.20833333324</c:v>
                </c:pt>
                <c:pt idx="1131" c:formatCode="0.00">
                  <c:v>1975.29166666657</c:v>
                </c:pt>
                <c:pt idx="1132" c:formatCode="0.00">
                  <c:v>1975.37499999991</c:v>
                </c:pt>
                <c:pt idx="1133" c:formatCode="0.00">
                  <c:v>1975.45833333324</c:v>
                </c:pt>
                <c:pt idx="1134" c:formatCode="0.00">
                  <c:v>1975.54166666657</c:v>
                </c:pt>
                <c:pt idx="1135" c:formatCode="0.00">
                  <c:v>1975.6249999999</c:v>
                </c:pt>
                <c:pt idx="1136" c:formatCode="0.00">
                  <c:v>1975.70833333324</c:v>
                </c:pt>
                <c:pt idx="1137" c:formatCode="0.00">
                  <c:v>1975.79166666657</c:v>
                </c:pt>
                <c:pt idx="1138" c:formatCode="0.00">
                  <c:v>1975.8749999999</c:v>
                </c:pt>
                <c:pt idx="1139" c:formatCode="0.00">
                  <c:v>1975.95833333324</c:v>
                </c:pt>
                <c:pt idx="1140" c:formatCode="0.00">
                  <c:v>1976.04166666657</c:v>
                </c:pt>
                <c:pt idx="1141" c:formatCode="0.00">
                  <c:v>1976.1249999999</c:v>
                </c:pt>
                <c:pt idx="1142" c:formatCode="0.00">
                  <c:v>1976.20833333324</c:v>
                </c:pt>
                <c:pt idx="1143" c:formatCode="0.00">
                  <c:v>1976.29166666657</c:v>
                </c:pt>
                <c:pt idx="1144" c:formatCode="0.00">
                  <c:v>1976.3749999999</c:v>
                </c:pt>
                <c:pt idx="1145" c:formatCode="0.00">
                  <c:v>1976.45833333324</c:v>
                </c:pt>
                <c:pt idx="1146" c:formatCode="0.00">
                  <c:v>1976.54166666657</c:v>
                </c:pt>
                <c:pt idx="1147" c:formatCode="0.00">
                  <c:v>1976.6249999999</c:v>
                </c:pt>
                <c:pt idx="1148" c:formatCode="0.00">
                  <c:v>1976.70833333324</c:v>
                </c:pt>
                <c:pt idx="1149" c:formatCode="0.00">
                  <c:v>1976.79166666657</c:v>
                </c:pt>
                <c:pt idx="1150" c:formatCode="0.00">
                  <c:v>1976.8749999999</c:v>
                </c:pt>
                <c:pt idx="1151" c:formatCode="0.00">
                  <c:v>1976.95833333324</c:v>
                </c:pt>
                <c:pt idx="1152" c:formatCode="0.00">
                  <c:v>1977.04166666657</c:v>
                </c:pt>
                <c:pt idx="1153" c:formatCode="0.00">
                  <c:v>1977.1249999999</c:v>
                </c:pt>
                <c:pt idx="1154" c:formatCode="0.00">
                  <c:v>1977.20833333324</c:v>
                </c:pt>
                <c:pt idx="1155" c:formatCode="0.00">
                  <c:v>1977.29166666657</c:v>
                </c:pt>
                <c:pt idx="1156" c:formatCode="0.00">
                  <c:v>1977.3749999999</c:v>
                </c:pt>
                <c:pt idx="1157" c:formatCode="0.00">
                  <c:v>1977.45833333324</c:v>
                </c:pt>
                <c:pt idx="1158" c:formatCode="0.00">
                  <c:v>1977.54166666657</c:v>
                </c:pt>
                <c:pt idx="1159" c:formatCode="0.00">
                  <c:v>1977.6249999999</c:v>
                </c:pt>
                <c:pt idx="1160" c:formatCode="0.00">
                  <c:v>1977.70833333324</c:v>
                </c:pt>
                <c:pt idx="1161" c:formatCode="0.00">
                  <c:v>1977.79166666657</c:v>
                </c:pt>
                <c:pt idx="1162" c:formatCode="0.00">
                  <c:v>1977.8749999999</c:v>
                </c:pt>
                <c:pt idx="1163" c:formatCode="0.00">
                  <c:v>1977.95833333324</c:v>
                </c:pt>
                <c:pt idx="1164" c:formatCode="0.00">
                  <c:v>1978.04166666657</c:v>
                </c:pt>
                <c:pt idx="1165" c:formatCode="0.00">
                  <c:v>1978.1249999999</c:v>
                </c:pt>
                <c:pt idx="1166" c:formatCode="0.00">
                  <c:v>1978.20833333324</c:v>
                </c:pt>
                <c:pt idx="1167" c:formatCode="0.00">
                  <c:v>1978.29166666657</c:v>
                </c:pt>
                <c:pt idx="1168" c:formatCode="0.00">
                  <c:v>1978.3749999999</c:v>
                </c:pt>
                <c:pt idx="1169" c:formatCode="0.00">
                  <c:v>1978.45833333324</c:v>
                </c:pt>
                <c:pt idx="1170" c:formatCode="0.00">
                  <c:v>1978.54166666657</c:v>
                </c:pt>
                <c:pt idx="1171" c:formatCode="0.00">
                  <c:v>1978.6249999999</c:v>
                </c:pt>
                <c:pt idx="1172" c:formatCode="0.00">
                  <c:v>1978.70833333324</c:v>
                </c:pt>
                <c:pt idx="1173" c:formatCode="0.00">
                  <c:v>1978.79166666657</c:v>
                </c:pt>
                <c:pt idx="1174" c:formatCode="0.00">
                  <c:v>1978.8749999999</c:v>
                </c:pt>
                <c:pt idx="1175" c:formatCode="0.00">
                  <c:v>1978.95833333324</c:v>
                </c:pt>
                <c:pt idx="1176" c:formatCode="0.00">
                  <c:v>1979.04166666657</c:v>
                </c:pt>
                <c:pt idx="1177" c:formatCode="0.00">
                  <c:v>1979.1249999999</c:v>
                </c:pt>
                <c:pt idx="1178" c:formatCode="0.00">
                  <c:v>1979.20833333324</c:v>
                </c:pt>
                <c:pt idx="1179" c:formatCode="0.00">
                  <c:v>1979.29166666657</c:v>
                </c:pt>
                <c:pt idx="1180" c:formatCode="0.00">
                  <c:v>1979.3749999999</c:v>
                </c:pt>
                <c:pt idx="1181" c:formatCode="0.00">
                  <c:v>1979.45833333323</c:v>
                </c:pt>
                <c:pt idx="1182" c:formatCode="0.00">
                  <c:v>1979.54166666657</c:v>
                </c:pt>
                <c:pt idx="1183" c:formatCode="0.00">
                  <c:v>1979.6249999999</c:v>
                </c:pt>
                <c:pt idx="1184" c:formatCode="0.00">
                  <c:v>1979.70833333323</c:v>
                </c:pt>
                <c:pt idx="1185" c:formatCode="0.00">
                  <c:v>1979.79166666657</c:v>
                </c:pt>
                <c:pt idx="1186" c:formatCode="0.00">
                  <c:v>1979.8749999999</c:v>
                </c:pt>
                <c:pt idx="1187" c:formatCode="0.00">
                  <c:v>1979.95833333323</c:v>
                </c:pt>
                <c:pt idx="1188" c:formatCode="0.00">
                  <c:v>1980.04166666657</c:v>
                </c:pt>
                <c:pt idx="1189" c:formatCode="0.00">
                  <c:v>1980.1249999999</c:v>
                </c:pt>
                <c:pt idx="1190" c:formatCode="0.00">
                  <c:v>1980.20833333323</c:v>
                </c:pt>
                <c:pt idx="1191" c:formatCode="0.00">
                  <c:v>1980.29166666657</c:v>
                </c:pt>
                <c:pt idx="1192" c:formatCode="0.00">
                  <c:v>1980.3749999999</c:v>
                </c:pt>
                <c:pt idx="1193" c:formatCode="0.00">
                  <c:v>1980.45833333323</c:v>
                </c:pt>
                <c:pt idx="1194" c:formatCode="0.00">
                  <c:v>1980.54166666657</c:v>
                </c:pt>
                <c:pt idx="1195" c:formatCode="0.00">
                  <c:v>1980.6249999999</c:v>
                </c:pt>
                <c:pt idx="1196" c:formatCode="0.00">
                  <c:v>1980.70833333323</c:v>
                </c:pt>
                <c:pt idx="1197" c:formatCode="0.00">
                  <c:v>1980.79166666657</c:v>
                </c:pt>
                <c:pt idx="1198" c:formatCode="0.00">
                  <c:v>1980.8749999999</c:v>
                </c:pt>
                <c:pt idx="1199" c:formatCode="0.00">
                  <c:v>1980.95833333323</c:v>
                </c:pt>
                <c:pt idx="1200" c:formatCode="0.00">
                  <c:v>1981.04166666657</c:v>
                </c:pt>
                <c:pt idx="1201" c:formatCode="0.00">
                  <c:v>1981.1249999999</c:v>
                </c:pt>
                <c:pt idx="1202" c:formatCode="0.00">
                  <c:v>1981.20833333323</c:v>
                </c:pt>
                <c:pt idx="1203" c:formatCode="0.00">
                  <c:v>1981.29166666657</c:v>
                </c:pt>
                <c:pt idx="1204" c:formatCode="0.00">
                  <c:v>1981.3749999999</c:v>
                </c:pt>
                <c:pt idx="1205" c:formatCode="0.00">
                  <c:v>1981.45833333323</c:v>
                </c:pt>
                <c:pt idx="1206" c:formatCode="0.00">
                  <c:v>1981.54166666657</c:v>
                </c:pt>
                <c:pt idx="1207" c:formatCode="0.00">
                  <c:v>1981.6249999999</c:v>
                </c:pt>
                <c:pt idx="1208" c:formatCode="0.00">
                  <c:v>1981.70833333323</c:v>
                </c:pt>
                <c:pt idx="1209" c:formatCode="0.00">
                  <c:v>1981.79166666657</c:v>
                </c:pt>
                <c:pt idx="1210" c:formatCode="0.00">
                  <c:v>1981.8749999999</c:v>
                </c:pt>
                <c:pt idx="1211" c:formatCode="0.00">
                  <c:v>1981.95833333323</c:v>
                </c:pt>
                <c:pt idx="1212" c:formatCode="0.00">
                  <c:v>1982.04166666657</c:v>
                </c:pt>
                <c:pt idx="1213" c:formatCode="0.00">
                  <c:v>1982.1249999999</c:v>
                </c:pt>
                <c:pt idx="1214" c:formatCode="0.00">
                  <c:v>1982.20833333323</c:v>
                </c:pt>
                <c:pt idx="1215" c:formatCode="0.00">
                  <c:v>1982.29166666657</c:v>
                </c:pt>
                <c:pt idx="1216" c:formatCode="0.00">
                  <c:v>1982.3749999999</c:v>
                </c:pt>
                <c:pt idx="1217" c:formatCode="0.00">
                  <c:v>1982.45833333323</c:v>
                </c:pt>
                <c:pt idx="1218" c:formatCode="0.00">
                  <c:v>1982.54166666657</c:v>
                </c:pt>
                <c:pt idx="1219" c:formatCode="0.00">
                  <c:v>1982.6249999999</c:v>
                </c:pt>
                <c:pt idx="1220" c:formatCode="0.00">
                  <c:v>1982.70833333323</c:v>
                </c:pt>
                <c:pt idx="1221" c:formatCode="0.00">
                  <c:v>1982.79166666657</c:v>
                </c:pt>
                <c:pt idx="1222" c:formatCode="0.00">
                  <c:v>1982.8749999999</c:v>
                </c:pt>
                <c:pt idx="1223" c:formatCode="0.00">
                  <c:v>1982.95833333323</c:v>
                </c:pt>
                <c:pt idx="1224" c:formatCode="0.00">
                  <c:v>1983.04166666656</c:v>
                </c:pt>
                <c:pt idx="1225" c:formatCode="0.00">
                  <c:v>1983.1249999999</c:v>
                </c:pt>
                <c:pt idx="1226" c:formatCode="0.00">
                  <c:v>1983.20833333323</c:v>
                </c:pt>
                <c:pt idx="1227" c:formatCode="0.00">
                  <c:v>1983.29166666656</c:v>
                </c:pt>
                <c:pt idx="1228" c:formatCode="0.00">
                  <c:v>1983.3749999999</c:v>
                </c:pt>
                <c:pt idx="1229" c:formatCode="0.00">
                  <c:v>1983.45833333323</c:v>
                </c:pt>
                <c:pt idx="1230" c:formatCode="0.00">
                  <c:v>1983.54166666656</c:v>
                </c:pt>
                <c:pt idx="1231" c:formatCode="0.00">
                  <c:v>1983.6249999999</c:v>
                </c:pt>
                <c:pt idx="1232" c:formatCode="0.00">
                  <c:v>1983.70833333323</c:v>
                </c:pt>
                <c:pt idx="1233" c:formatCode="0.00">
                  <c:v>1983.79166666656</c:v>
                </c:pt>
                <c:pt idx="1234" c:formatCode="0.00">
                  <c:v>1983.8749999999</c:v>
                </c:pt>
                <c:pt idx="1235" c:formatCode="0.00">
                  <c:v>1983.95833333323</c:v>
                </c:pt>
                <c:pt idx="1236" c:formatCode="0.00">
                  <c:v>1984.04166666656</c:v>
                </c:pt>
                <c:pt idx="1237" c:formatCode="0.00">
                  <c:v>1984.1249999999</c:v>
                </c:pt>
                <c:pt idx="1238" c:formatCode="0.00">
                  <c:v>1984.20833333323</c:v>
                </c:pt>
                <c:pt idx="1239" c:formatCode="0.00">
                  <c:v>1984.29166666656</c:v>
                </c:pt>
                <c:pt idx="1240" c:formatCode="0.00">
                  <c:v>1984.3749999999</c:v>
                </c:pt>
                <c:pt idx="1241" c:formatCode="0.00">
                  <c:v>1984.45833333323</c:v>
                </c:pt>
                <c:pt idx="1242" c:formatCode="0.00">
                  <c:v>1984.54166666656</c:v>
                </c:pt>
                <c:pt idx="1243" c:formatCode="0.00">
                  <c:v>1984.6249999999</c:v>
                </c:pt>
                <c:pt idx="1244" c:formatCode="0.00">
                  <c:v>1984.70833333323</c:v>
                </c:pt>
                <c:pt idx="1245" c:formatCode="0.00">
                  <c:v>1984.79166666656</c:v>
                </c:pt>
                <c:pt idx="1246" c:formatCode="0.00">
                  <c:v>1984.8749999999</c:v>
                </c:pt>
                <c:pt idx="1247" c:formatCode="0.00">
                  <c:v>1984.95833333323</c:v>
                </c:pt>
                <c:pt idx="1248" c:formatCode="0.00">
                  <c:v>1985.04166666656</c:v>
                </c:pt>
                <c:pt idx="1249" c:formatCode="0.00">
                  <c:v>1985.1249999999</c:v>
                </c:pt>
                <c:pt idx="1250" c:formatCode="0.00">
                  <c:v>1985.20833333323</c:v>
                </c:pt>
                <c:pt idx="1251" c:formatCode="0.00">
                  <c:v>1985.29166666656</c:v>
                </c:pt>
                <c:pt idx="1252" c:formatCode="0.00">
                  <c:v>1985.3749999999</c:v>
                </c:pt>
                <c:pt idx="1253" c:formatCode="0.00">
                  <c:v>1985.45833333323</c:v>
                </c:pt>
                <c:pt idx="1254" c:formatCode="0.00">
                  <c:v>1985.54166666656</c:v>
                </c:pt>
                <c:pt idx="1255" c:formatCode="0.00">
                  <c:v>1985.6249999999</c:v>
                </c:pt>
                <c:pt idx="1256" c:formatCode="0.00">
                  <c:v>1985.70833333323</c:v>
                </c:pt>
                <c:pt idx="1257" c:formatCode="0.00">
                  <c:v>1985.79166666656</c:v>
                </c:pt>
                <c:pt idx="1258" c:formatCode="0.00">
                  <c:v>1985.8749999999</c:v>
                </c:pt>
                <c:pt idx="1259" c:formatCode="0.00">
                  <c:v>1985.95833333323</c:v>
                </c:pt>
                <c:pt idx="1260" c:formatCode="0.00">
                  <c:v>1986.04166666656</c:v>
                </c:pt>
                <c:pt idx="1261" c:formatCode="0.00">
                  <c:v>1986.1249999999</c:v>
                </c:pt>
                <c:pt idx="1262" c:formatCode="0.00">
                  <c:v>1986.20833333323</c:v>
                </c:pt>
                <c:pt idx="1263" c:formatCode="0.00">
                  <c:v>1986.29166666656</c:v>
                </c:pt>
                <c:pt idx="1264" c:formatCode="0.00">
                  <c:v>1986.3749999999</c:v>
                </c:pt>
                <c:pt idx="1265" c:formatCode="0.00">
                  <c:v>1986.45833333323</c:v>
                </c:pt>
                <c:pt idx="1266" c:formatCode="0.00">
                  <c:v>1986.54166666656</c:v>
                </c:pt>
                <c:pt idx="1267" c:formatCode="0.00">
                  <c:v>1986.62499999989</c:v>
                </c:pt>
                <c:pt idx="1268" c:formatCode="0.00">
                  <c:v>1986.70833333323</c:v>
                </c:pt>
                <c:pt idx="1269" c:formatCode="0.00">
                  <c:v>1986.79166666656</c:v>
                </c:pt>
                <c:pt idx="1270" c:formatCode="0.00">
                  <c:v>1986.87499999989</c:v>
                </c:pt>
                <c:pt idx="1271" c:formatCode="0.00">
                  <c:v>1986.95833333323</c:v>
                </c:pt>
                <c:pt idx="1272" c:formatCode="0.00">
                  <c:v>1987.04166666656</c:v>
                </c:pt>
                <c:pt idx="1273" c:formatCode="0.00">
                  <c:v>1987.12499999989</c:v>
                </c:pt>
                <c:pt idx="1274" c:formatCode="0.00">
                  <c:v>1987.20833333323</c:v>
                </c:pt>
                <c:pt idx="1275" c:formatCode="0.00">
                  <c:v>1987.29166666656</c:v>
                </c:pt>
                <c:pt idx="1276" c:formatCode="0.00">
                  <c:v>1987.37499999989</c:v>
                </c:pt>
                <c:pt idx="1277" c:formatCode="0.00">
                  <c:v>1987.45833333323</c:v>
                </c:pt>
                <c:pt idx="1278" c:formatCode="0.00">
                  <c:v>1987.54166666656</c:v>
                </c:pt>
                <c:pt idx="1279" c:formatCode="0.00">
                  <c:v>1987.62499999989</c:v>
                </c:pt>
                <c:pt idx="1280" c:formatCode="0.00">
                  <c:v>1987.70833333323</c:v>
                </c:pt>
                <c:pt idx="1281" c:formatCode="0.00">
                  <c:v>1987.79166666656</c:v>
                </c:pt>
                <c:pt idx="1282" c:formatCode="0.00">
                  <c:v>1987.87499999989</c:v>
                </c:pt>
                <c:pt idx="1283" c:formatCode="0.00">
                  <c:v>1987.95833333323</c:v>
                </c:pt>
                <c:pt idx="1284" c:formatCode="0.00">
                  <c:v>1988.04166666656</c:v>
                </c:pt>
                <c:pt idx="1285" c:formatCode="0.00">
                  <c:v>1988.12499999989</c:v>
                </c:pt>
                <c:pt idx="1286" c:formatCode="0.00">
                  <c:v>1988.20833333323</c:v>
                </c:pt>
                <c:pt idx="1287" c:formatCode="0.00">
                  <c:v>1988.29166666656</c:v>
                </c:pt>
                <c:pt idx="1288" c:formatCode="0.00">
                  <c:v>1988.37499999989</c:v>
                </c:pt>
                <c:pt idx="1289" c:formatCode="0.00">
                  <c:v>1988.45833333323</c:v>
                </c:pt>
                <c:pt idx="1290" c:formatCode="0.00">
                  <c:v>1988.54166666656</c:v>
                </c:pt>
                <c:pt idx="1291" c:formatCode="0.00">
                  <c:v>1988.62499999989</c:v>
                </c:pt>
                <c:pt idx="1292" c:formatCode="0.00">
                  <c:v>1988.70833333323</c:v>
                </c:pt>
                <c:pt idx="1293" c:formatCode="0.00">
                  <c:v>1988.79166666656</c:v>
                </c:pt>
                <c:pt idx="1294" c:formatCode="0.00">
                  <c:v>1988.87499999989</c:v>
                </c:pt>
                <c:pt idx="1295" c:formatCode="0.00">
                  <c:v>1988.95833333323</c:v>
                </c:pt>
                <c:pt idx="1296" c:formatCode="0.00">
                  <c:v>1989.04166666656</c:v>
                </c:pt>
                <c:pt idx="1297" c:formatCode="0.00">
                  <c:v>1989.12499999989</c:v>
                </c:pt>
                <c:pt idx="1298" c:formatCode="0.00">
                  <c:v>1989.20833333323</c:v>
                </c:pt>
                <c:pt idx="1299" c:formatCode="0.00">
                  <c:v>1989.29166666656</c:v>
                </c:pt>
                <c:pt idx="1300" c:formatCode="0.00">
                  <c:v>1989.37499999989</c:v>
                </c:pt>
                <c:pt idx="1301" c:formatCode="0.00">
                  <c:v>1989.45833333323</c:v>
                </c:pt>
                <c:pt idx="1302" c:formatCode="0.00">
                  <c:v>1989.54166666656</c:v>
                </c:pt>
                <c:pt idx="1303" c:formatCode="0.00">
                  <c:v>1989.62499999989</c:v>
                </c:pt>
                <c:pt idx="1304" c:formatCode="0.00">
                  <c:v>1989.70833333323</c:v>
                </c:pt>
                <c:pt idx="1305" c:formatCode="0.00">
                  <c:v>1989.79166666656</c:v>
                </c:pt>
                <c:pt idx="1306" c:formatCode="0.00">
                  <c:v>1989.87499999989</c:v>
                </c:pt>
                <c:pt idx="1307" c:formatCode="0.00">
                  <c:v>1989.95833333323</c:v>
                </c:pt>
                <c:pt idx="1308" c:formatCode="0.00">
                  <c:v>1990.04166666656</c:v>
                </c:pt>
                <c:pt idx="1309" c:formatCode="0.00">
                  <c:v>1990.12499999989</c:v>
                </c:pt>
                <c:pt idx="1310" c:formatCode="0.00">
                  <c:v>1990.20833333323</c:v>
                </c:pt>
                <c:pt idx="1311" c:formatCode="0.00">
                  <c:v>1990.29166666656</c:v>
                </c:pt>
                <c:pt idx="1312" c:formatCode="0.00">
                  <c:v>1990.37499999989</c:v>
                </c:pt>
                <c:pt idx="1313" c:formatCode="0.00">
                  <c:v>1990.45833333322</c:v>
                </c:pt>
                <c:pt idx="1314" c:formatCode="0.00">
                  <c:v>1990.54166666656</c:v>
                </c:pt>
                <c:pt idx="1315" c:formatCode="0.00">
                  <c:v>1990.62499999989</c:v>
                </c:pt>
                <c:pt idx="1316" c:formatCode="0.00">
                  <c:v>1990.70833333322</c:v>
                </c:pt>
                <c:pt idx="1317" c:formatCode="0.00">
                  <c:v>1990.79166666656</c:v>
                </c:pt>
                <c:pt idx="1318" c:formatCode="0.00">
                  <c:v>1990.87499999989</c:v>
                </c:pt>
                <c:pt idx="1319" c:formatCode="0.00">
                  <c:v>1990.95833333322</c:v>
                </c:pt>
                <c:pt idx="1320" c:formatCode="0.00">
                  <c:v>1991.04166666656</c:v>
                </c:pt>
                <c:pt idx="1321" c:formatCode="0.00">
                  <c:v>1991.12499999989</c:v>
                </c:pt>
                <c:pt idx="1322" c:formatCode="0.00">
                  <c:v>1991.20833333322</c:v>
                </c:pt>
                <c:pt idx="1323" c:formatCode="0.00">
                  <c:v>1991.29166666656</c:v>
                </c:pt>
                <c:pt idx="1324" c:formatCode="0.00">
                  <c:v>1991.37499999989</c:v>
                </c:pt>
                <c:pt idx="1325" c:formatCode="0.00">
                  <c:v>1991.45833333322</c:v>
                </c:pt>
                <c:pt idx="1326" c:formatCode="0.00">
                  <c:v>1991.54166666656</c:v>
                </c:pt>
                <c:pt idx="1327" c:formatCode="0.00">
                  <c:v>1991.62499999989</c:v>
                </c:pt>
                <c:pt idx="1328" c:formatCode="0.00">
                  <c:v>1991.70833333322</c:v>
                </c:pt>
                <c:pt idx="1329" c:formatCode="0.00">
                  <c:v>1991.79166666656</c:v>
                </c:pt>
                <c:pt idx="1330" c:formatCode="0.00">
                  <c:v>1991.87499999989</c:v>
                </c:pt>
                <c:pt idx="1331" c:formatCode="0.00">
                  <c:v>1991.95833333322</c:v>
                </c:pt>
                <c:pt idx="1332" c:formatCode="0.00">
                  <c:v>1992.04166666656</c:v>
                </c:pt>
                <c:pt idx="1333" c:formatCode="0.00">
                  <c:v>1992.12499999989</c:v>
                </c:pt>
                <c:pt idx="1334" c:formatCode="0.00">
                  <c:v>1992.20833333322</c:v>
                </c:pt>
                <c:pt idx="1335" c:formatCode="0.00">
                  <c:v>1992.29166666656</c:v>
                </c:pt>
                <c:pt idx="1336" c:formatCode="0.00">
                  <c:v>1992.37499999989</c:v>
                </c:pt>
                <c:pt idx="1337" c:formatCode="0.00">
                  <c:v>1992.45833333322</c:v>
                </c:pt>
                <c:pt idx="1338" c:formatCode="0.00">
                  <c:v>1992.54166666656</c:v>
                </c:pt>
                <c:pt idx="1339" c:formatCode="0.00">
                  <c:v>1992.62499999989</c:v>
                </c:pt>
                <c:pt idx="1340" c:formatCode="0.00">
                  <c:v>1992.70833333322</c:v>
                </c:pt>
                <c:pt idx="1341" c:formatCode="0.00">
                  <c:v>1992.79166666656</c:v>
                </c:pt>
                <c:pt idx="1342" c:formatCode="0.00">
                  <c:v>1992.87499999989</c:v>
                </c:pt>
                <c:pt idx="1343" c:formatCode="0.00">
                  <c:v>1992.95833333322</c:v>
                </c:pt>
                <c:pt idx="1344" c:formatCode="0.00">
                  <c:v>1993.04166666656</c:v>
                </c:pt>
                <c:pt idx="1345" c:formatCode="0.00">
                  <c:v>1993.12499999989</c:v>
                </c:pt>
                <c:pt idx="1346" c:formatCode="0.00">
                  <c:v>1993.20833333322</c:v>
                </c:pt>
                <c:pt idx="1347" c:formatCode="0.00">
                  <c:v>1993.29166666656</c:v>
                </c:pt>
                <c:pt idx="1348" c:formatCode="0.00">
                  <c:v>1993.37499999989</c:v>
                </c:pt>
                <c:pt idx="1349" c:formatCode="0.00">
                  <c:v>1993.45833333322</c:v>
                </c:pt>
                <c:pt idx="1350" c:formatCode="0.00">
                  <c:v>1993.54166666656</c:v>
                </c:pt>
                <c:pt idx="1351" c:formatCode="0.00">
                  <c:v>1993.62499999989</c:v>
                </c:pt>
                <c:pt idx="1352" c:formatCode="0.00">
                  <c:v>1993.70833333322</c:v>
                </c:pt>
                <c:pt idx="1353" c:formatCode="0.00">
                  <c:v>1993.79166666656</c:v>
                </c:pt>
                <c:pt idx="1354" c:formatCode="0.00">
                  <c:v>1993.87499999989</c:v>
                </c:pt>
                <c:pt idx="1355" c:formatCode="0.00">
                  <c:v>1993.95833333322</c:v>
                </c:pt>
                <c:pt idx="1356" c:formatCode="0.00">
                  <c:v>1994.04166666655</c:v>
                </c:pt>
                <c:pt idx="1357" c:formatCode="0.00">
                  <c:v>1994.12499999989</c:v>
                </c:pt>
                <c:pt idx="1358" c:formatCode="0.00">
                  <c:v>1994.20833333322</c:v>
                </c:pt>
                <c:pt idx="1359" c:formatCode="0.00">
                  <c:v>1994.29166666655</c:v>
                </c:pt>
                <c:pt idx="1360" c:formatCode="0.00">
                  <c:v>1994.37499999989</c:v>
                </c:pt>
                <c:pt idx="1361" c:formatCode="0.00">
                  <c:v>1994.45833333322</c:v>
                </c:pt>
                <c:pt idx="1362" c:formatCode="0.00">
                  <c:v>1994.54166666655</c:v>
                </c:pt>
                <c:pt idx="1363" c:formatCode="0.00">
                  <c:v>1994.62499999989</c:v>
                </c:pt>
                <c:pt idx="1364" c:formatCode="0.00">
                  <c:v>1994.70833333322</c:v>
                </c:pt>
                <c:pt idx="1365" c:formatCode="0.00">
                  <c:v>1994.79166666655</c:v>
                </c:pt>
                <c:pt idx="1366" c:formatCode="0.00">
                  <c:v>1994.87499999989</c:v>
                </c:pt>
                <c:pt idx="1367" c:formatCode="0.00">
                  <c:v>1994.95833333322</c:v>
                </c:pt>
                <c:pt idx="1368" c:formatCode="0.00">
                  <c:v>1995.04166666655</c:v>
                </c:pt>
                <c:pt idx="1369" c:formatCode="0.00">
                  <c:v>1995.12499999989</c:v>
                </c:pt>
                <c:pt idx="1370" c:formatCode="0.00">
                  <c:v>1995.20833333322</c:v>
                </c:pt>
                <c:pt idx="1371" c:formatCode="0.00">
                  <c:v>1995.29166666655</c:v>
                </c:pt>
                <c:pt idx="1372" c:formatCode="0.00">
                  <c:v>1995.37499999989</c:v>
                </c:pt>
                <c:pt idx="1373" c:formatCode="0.00">
                  <c:v>1995.45833333322</c:v>
                </c:pt>
                <c:pt idx="1374" c:formatCode="0.00">
                  <c:v>1995.54166666655</c:v>
                </c:pt>
                <c:pt idx="1375" c:formatCode="0.00">
                  <c:v>1995.62499999989</c:v>
                </c:pt>
                <c:pt idx="1376" c:formatCode="0.00">
                  <c:v>1995.70833333322</c:v>
                </c:pt>
                <c:pt idx="1377" c:formatCode="0.00">
                  <c:v>1995.79166666655</c:v>
                </c:pt>
                <c:pt idx="1378" c:formatCode="0.00">
                  <c:v>1995.87499999989</c:v>
                </c:pt>
                <c:pt idx="1379" c:formatCode="0.00">
                  <c:v>1995.95833333322</c:v>
                </c:pt>
                <c:pt idx="1380" c:formatCode="0.00">
                  <c:v>1996.04166666655</c:v>
                </c:pt>
                <c:pt idx="1381" c:formatCode="0.00">
                  <c:v>1996.12499999989</c:v>
                </c:pt>
                <c:pt idx="1382" c:formatCode="0.00">
                  <c:v>1996.20833333322</c:v>
                </c:pt>
                <c:pt idx="1383" c:formatCode="0.00">
                  <c:v>1996.29166666655</c:v>
                </c:pt>
                <c:pt idx="1384" c:formatCode="0.00">
                  <c:v>1996.37499999989</c:v>
                </c:pt>
                <c:pt idx="1385" c:formatCode="0.00">
                  <c:v>1996.45833333322</c:v>
                </c:pt>
                <c:pt idx="1386" c:formatCode="0.00">
                  <c:v>1996.54166666655</c:v>
                </c:pt>
                <c:pt idx="1387" c:formatCode="0.00">
                  <c:v>1996.62499999989</c:v>
                </c:pt>
                <c:pt idx="1388" c:formatCode="0.00">
                  <c:v>1996.70833333322</c:v>
                </c:pt>
                <c:pt idx="1389" c:formatCode="0.00">
                  <c:v>1996.79166666655</c:v>
                </c:pt>
                <c:pt idx="1390" c:formatCode="0.00">
                  <c:v>1996.87499999989</c:v>
                </c:pt>
                <c:pt idx="1391" c:formatCode="0.00">
                  <c:v>1996.95833333322</c:v>
                </c:pt>
                <c:pt idx="1392" c:formatCode="0.00">
                  <c:v>1997.04166666655</c:v>
                </c:pt>
                <c:pt idx="1393" c:formatCode="0.00">
                  <c:v>1997.12499999989</c:v>
                </c:pt>
                <c:pt idx="1394" c:formatCode="0.00">
                  <c:v>1997.20833333322</c:v>
                </c:pt>
                <c:pt idx="1395" c:formatCode="0.00">
                  <c:v>1997.29166666655</c:v>
                </c:pt>
                <c:pt idx="1396" c:formatCode="0.00">
                  <c:v>1997.37499999989</c:v>
                </c:pt>
                <c:pt idx="1397" c:formatCode="0.00">
                  <c:v>1997.45833333322</c:v>
                </c:pt>
                <c:pt idx="1398" c:formatCode="0.00">
                  <c:v>1997.54166666655</c:v>
                </c:pt>
                <c:pt idx="1399" c:formatCode="0.00">
                  <c:v>1997.62499999988</c:v>
                </c:pt>
                <c:pt idx="1400" c:formatCode="0.00">
                  <c:v>1997.70833333322</c:v>
                </c:pt>
                <c:pt idx="1401" c:formatCode="0.00">
                  <c:v>1997.79166666655</c:v>
                </c:pt>
                <c:pt idx="1402" c:formatCode="0.00">
                  <c:v>1997.87499999988</c:v>
                </c:pt>
                <c:pt idx="1403" c:formatCode="0.00">
                  <c:v>1997.95833333322</c:v>
                </c:pt>
                <c:pt idx="1404" c:formatCode="0.00">
                  <c:v>1998.04166666655</c:v>
                </c:pt>
                <c:pt idx="1405" c:formatCode="0.00">
                  <c:v>1998.12499999988</c:v>
                </c:pt>
                <c:pt idx="1406" c:formatCode="0.00">
                  <c:v>1998.20833333322</c:v>
                </c:pt>
                <c:pt idx="1407" c:formatCode="0.00">
                  <c:v>1998.29166666655</c:v>
                </c:pt>
                <c:pt idx="1408" c:formatCode="0.00">
                  <c:v>1998.37499999988</c:v>
                </c:pt>
                <c:pt idx="1409" c:formatCode="0.00">
                  <c:v>1998.45833333322</c:v>
                </c:pt>
                <c:pt idx="1410" c:formatCode="0.00">
                  <c:v>1998.54166666655</c:v>
                </c:pt>
                <c:pt idx="1411" c:formatCode="0.00">
                  <c:v>1998.62499999988</c:v>
                </c:pt>
                <c:pt idx="1412" c:formatCode="0.00">
                  <c:v>1998.70833333322</c:v>
                </c:pt>
                <c:pt idx="1413" c:formatCode="0.00">
                  <c:v>1998.79166666655</c:v>
                </c:pt>
                <c:pt idx="1414" c:formatCode="0.00">
                  <c:v>1998.87499999988</c:v>
                </c:pt>
                <c:pt idx="1415" c:formatCode="0.00">
                  <c:v>1998.95833333322</c:v>
                </c:pt>
                <c:pt idx="1416" c:formatCode="0.00">
                  <c:v>1999.04166666655</c:v>
                </c:pt>
                <c:pt idx="1417" c:formatCode="0.00">
                  <c:v>1999.12499999988</c:v>
                </c:pt>
                <c:pt idx="1418" c:formatCode="0.00">
                  <c:v>1999.20833333322</c:v>
                </c:pt>
                <c:pt idx="1419" c:formatCode="0.00">
                  <c:v>1999.29166666655</c:v>
                </c:pt>
                <c:pt idx="1420" c:formatCode="0.00">
                  <c:v>1999.37499999988</c:v>
                </c:pt>
                <c:pt idx="1421" c:formatCode="0.00">
                  <c:v>1999.45833333322</c:v>
                </c:pt>
                <c:pt idx="1422" c:formatCode="0.00">
                  <c:v>1999.54166666655</c:v>
                </c:pt>
                <c:pt idx="1423" c:formatCode="0.00">
                  <c:v>1999.62499999988</c:v>
                </c:pt>
                <c:pt idx="1424" c:formatCode="0.00">
                  <c:v>1999.70833333322</c:v>
                </c:pt>
                <c:pt idx="1425" c:formatCode="0.00">
                  <c:v>1999.79166666655</c:v>
                </c:pt>
                <c:pt idx="1426" c:formatCode="0.00">
                  <c:v>1999.87499999988</c:v>
                </c:pt>
                <c:pt idx="1427" c:formatCode="0.00">
                  <c:v>1999.95833333322</c:v>
                </c:pt>
                <c:pt idx="1428" c:formatCode="0.00">
                  <c:v>2000.04166666655</c:v>
                </c:pt>
                <c:pt idx="1429" c:formatCode="0.00">
                  <c:v>2000.12499999988</c:v>
                </c:pt>
                <c:pt idx="1430" c:formatCode="0.00">
                  <c:v>2000.20833333322</c:v>
                </c:pt>
                <c:pt idx="1431" c:formatCode="0.00">
                  <c:v>2000.29166666655</c:v>
                </c:pt>
                <c:pt idx="1432" c:formatCode="0.00">
                  <c:v>2000.37499999988</c:v>
                </c:pt>
                <c:pt idx="1433" c:formatCode="0.00">
                  <c:v>2000.45833333322</c:v>
                </c:pt>
                <c:pt idx="1434" c:formatCode="0.00">
                  <c:v>2000.54166666655</c:v>
                </c:pt>
                <c:pt idx="1435" c:formatCode="0.00">
                  <c:v>2000.62499999988</c:v>
                </c:pt>
                <c:pt idx="1436" c:formatCode="0.00">
                  <c:v>2000.70833333322</c:v>
                </c:pt>
                <c:pt idx="1437" c:formatCode="0.00">
                  <c:v>2000.79166666655</c:v>
                </c:pt>
                <c:pt idx="1438" c:formatCode="0.00">
                  <c:v>2000.87499999988</c:v>
                </c:pt>
                <c:pt idx="1439" c:formatCode="0.00">
                  <c:v>2000.95833333322</c:v>
                </c:pt>
                <c:pt idx="1440" c:formatCode="0.00">
                  <c:v>2001.04166666655</c:v>
                </c:pt>
                <c:pt idx="1441" c:formatCode="0.00">
                  <c:v>2001.12499999988</c:v>
                </c:pt>
                <c:pt idx="1442" c:formatCode="0.00">
                  <c:v>2001.20833333322</c:v>
                </c:pt>
                <c:pt idx="1443" c:formatCode="0.00">
                  <c:v>2001.29166666655</c:v>
                </c:pt>
                <c:pt idx="1444" c:formatCode="0.00">
                  <c:v>2001.37499999988</c:v>
                </c:pt>
                <c:pt idx="1445" c:formatCode="0.00">
                  <c:v>2001.45833333321</c:v>
                </c:pt>
                <c:pt idx="1446" c:formatCode="0.00">
                  <c:v>2001.54166666655</c:v>
                </c:pt>
                <c:pt idx="1447" c:formatCode="0.00">
                  <c:v>2001.62499999988</c:v>
                </c:pt>
                <c:pt idx="1448" c:formatCode="0.00">
                  <c:v>2001.70833333321</c:v>
                </c:pt>
                <c:pt idx="1449" c:formatCode="0.00">
                  <c:v>2001.79166666655</c:v>
                </c:pt>
                <c:pt idx="1450" c:formatCode="0.00">
                  <c:v>2001.87499999988</c:v>
                </c:pt>
                <c:pt idx="1451" c:formatCode="0.00">
                  <c:v>2001.95833333321</c:v>
                </c:pt>
                <c:pt idx="1452" c:formatCode="0.00">
                  <c:v>2002.04166666655</c:v>
                </c:pt>
                <c:pt idx="1453" c:formatCode="0.00">
                  <c:v>2002.12499999988</c:v>
                </c:pt>
                <c:pt idx="1454" c:formatCode="0.00">
                  <c:v>2002.20833333321</c:v>
                </c:pt>
                <c:pt idx="1455" c:formatCode="0.00">
                  <c:v>2002.29166666655</c:v>
                </c:pt>
                <c:pt idx="1456" c:formatCode="0.00">
                  <c:v>2002.37499999988</c:v>
                </c:pt>
                <c:pt idx="1457" c:formatCode="0.00">
                  <c:v>2002.45833333321</c:v>
                </c:pt>
                <c:pt idx="1458" c:formatCode="0.00">
                  <c:v>2002.54166666655</c:v>
                </c:pt>
                <c:pt idx="1459" c:formatCode="0.00">
                  <c:v>2002.62499999988</c:v>
                </c:pt>
                <c:pt idx="1460" c:formatCode="0.00">
                  <c:v>2002.70833333321</c:v>
                </c:pt>
                <c:pt idx="1461" c:formatCode="0.00">
                  <c:v>2002.79166666655</c:v>
                </c:pt>
                <c:pt idx="1462" c:formatCode="0.00">
                  <c:v>2002.87499999988</c:v>
                </c:pt>
                <c:pt idx="1463" c:formatCode="0.00">
                  <c:v>2002.95833333321</c:v>
                </c:pt>
                <c:pt idx="1464" c:formatCode="0.00">
                  <c:v>2003.04166666655</c:v>
                </c:pt>
                <c:pt idx="1465" c:formatCode="0.00">
                  <c:v>2003.12499999988</c:v>
                </c:pt>
                <c:pt idx="1466" c:formatCode="0.00">
                  <c:v>2003.20833333321</c:v>
                </c:pt>
                <c:pt idx="1467" c:formatCode="0.00">
                  <c:v>2003.29166666655</c:v>
                </c:pt>
                <c:pt idx="1468" c:formatCode="0.00">
                  <c:v>2003.37499999988</c:v>
                </c:pt>
                <c:pt idx="1469" c:formatCode="0.00">
                  <c:v>2003.45833333321</c:v>
                </c:pt>
                <c:pt idx="1470" c:formatCode="0.00">
                  <c:v>2003.54166666655</c:v>
                </c:pt>
                <c:pt idx="1471" c:formatCode="0.00">
                  <c:v>2003.62499999988</c:v>
                </c:pt>
                <c:pt idx="1472" c:formatCode="0.00">
                  <c:v>2003.70833333321</c:v>
                </c:pt>
                <c:pt idx="1473" c:formatCode="0.00">
                  <c:v>2003.79166666655</c:v>
                </c:pt>
                <c:pt idx="1474" c:formatCode="0.00">
                  <c:v>2003.87499999988</c:v>
                </c:pt>
                <c:pt idx="1475" c:formatCode="0.00">
                  <c:v>2003.95833333321</c:v>
                </c:pt>
                <c:pt idx="1476" c:formatCode="0.00">
                  <c:v>2004.04166666655</c:v>
                </c:pt>
                <c:pt idx="1477" c:formatCode="0.00">
                  <c:v>2004.12499999988</c:v>
                </c:pt>
                <c:pt idx="1478" c:formatCode="0.00">
                  <c:v>2004.20833333321</c:v>
                </c:pt>
                <c:pt idx="1479" c:formatCode="0.00">
                  <c:v>2004.29166666655</c:v>
                </c:pt>
                <c:pt idx="1480" c:formatCode="0.00">
                  <c:v>2004.37499999988</c:v>
                </c:pt>
                <c:pt idx="1481" c:formatCode="0.00">
                  <c:v>2004.45833333321</c:v>
                </c:pt>
                <c:pt idx="1482" c:formatCode="0.00">
                  <c:v>2004.54166666655</c:v>
                </c:pt>
                <c:pt idx="1483" c:formatCode="0.00">
                  <c:v>2004.62499999988</c:v>
                </c:pt>
                <c:pt idx="1484" c:formatCode="0.00">
                  <c:v>2004.70833333321</c:v>
                </c:pt>
                <c:pt idx="1485" c:formatCode="0.00">
                  <c:v>2004.79166666655</c:v>
                </c:pt>
                <c:pt idx="1486" c:formatCode="0.00">
                  <c:v>2004.87499999988</c:v>
                </c:pt>
                <c:pt idx="1487" c:formatCode="0.00">
                  <c:v>2004.95833333321</c:v>
                </c:pt>
                <c:pt idx="1488" c:formatCode="0.00">
                  <c:v>2005.04166666654</c:v>
                </c:pt>
                <c:pt idx="1489" c:formatCode="0.00">
                  <c:v>2005.12499999988</c:v>
                </c:pt>
                <c:pt idx="1490" c:formatCode="0.00">
                  <c:v>2005.20833333321</c:v>
                </c:pt>
                <c:pt idx="1491" c:formatCode="0.00">
                  <c:v>2005.29166666654</c:v>
                </c:pt>
                <c:pt idx="1492" c:formatCode="0.00">
                  <c:v>2005.37499999988</c:v>
                </c:pt>
                <c:pt idx="1493" c:formatCode="0.00">
                  <c:v>2005.45833333321</c:v>
                </c:pt>
                <c:pt idx="1494" c:formatCode="0.00">
                  <c:v>2005.54166666654</c:v>
                </c:pt>
                <c:pt idx="1495" c:formatCode="0.00">
                  <c:v>2005.62499999988</c:v>
                </c:pt>
                <c:pt idx="1496" c:formatCode="0.00">
                  <c:v>2005.70833333321</c:v>
                </c:pt>
                <c:pt idx="1497" c:formatCode="0.00">
                  <c:v>2005.79166666654</c:v>
                </c:pt>
                <c:pt idx="1498" c:formatCode="0.00">
                  <c:v>2005.87499999988</c:v>
                </c:pt>
                <c:pt idx="1499" c:formatCode="0.00">
                  <c:v>2005.95833333321</c:v>
                </c:pt>
                <c:pt idx="1500" c:formatCode="0.00">
                  <c:v>2006.04166666654</c:v>
                </c:pt>
                <c:pt idx="1501" c:formatCode="0.00">
                  <c:v>2006.12499999988</c:v>
                </c:pt>
                <c:pt idx="1502" c:formatCode="0.00">
                  <c:v>2006.20833333321</c:v>
                </c:pt>
                <c:pt idx="1503" c:formatCode="0.00">
                  <c:v>2006.29166666654</c:v>
                </c:pt>
                <c:pt idx="1504" c:formatCode="0.00">
                  <c:v>2006.37499999988</c:v>
                </c:pt>
                <c:pt idx="1505" c:formatCode="0.00">
                  <c:v>2006.45833333321</c:v>
                </c:pt>
                <c:pt idx="1506" c:formatCode="0.00">
                  <c:v>2006.54166666654</c:v>
                </c:pt>
                <c:pt idx="1507" c:formatCode="0.00">
                  <c:v>2006.62499999988</c:v>
                </c:pt>
                <c:pt idx="1508" c:formatCode="0.00">
                  <c:v>2006.70833333321</c:v>
                </c:pt>
                <c:pt idx="1509" c:formatCode="0.00">
                  <c:v>2006.79166666654</c:v>
                </c:pt>
                <c:pt idx="1510" c:formatCode="0.00">
                  <c:v>2006.87499999988</c:v>
                </c:pt>
                <c:pt idx="1511" c:formatCode="0.00">
                  <c:v>2006.95833333321</c:v>
                </c:pt>
                <c:pt idx="1512" c:formatCode="0.00">
                  <c:v>2007.04166666654</c:v>
                </c:pt>
                <c:pt idx="1513" c:formatCode="0.00">
                  <c:v>2007.12499999988</c:v>
                </c:pt>
                <c:pt idx="1514" c:formatCode="0.00">
                  <c:v>2007.20833333321</c:v>
                </c:pt>
                <c:pt idx="1515" c:formatCode="0.00">
                  <c:v>2007.29166666654</c:v>
                </c:pt>
                <c:pt idx="1516" c:formatCode="0.00">
                  <c:v>2007.37499999988</c:v>
                </c:pt>
                <c:pt idx="1517" c:formatCode="0.00">
                  <c:v>2007.45833333321</c:v>
                </c:pt>
                <c:pt idx="1518" c:formatCode="0.00">
                  <c:v>2007.54166666654</c:v>
                </c:pt>
                <c:pt idx="1519" c:formatCode="0.00">
                  <c:v>2007.62499999988</c:v>
                </c:pt>
                <c:pt idx="1520" c:formatCode="0.00">
                  <c:v>2007.70833333321</c:v>
                </c:pt>
                <c:pt idx="1521" c:formatCode="0.00">
                  <c:v>2007.79166666654</c:v>
                </c:pt>
                <c:pt idx="1522" c:formatCode="0.00">
                  <c:v>2007.87499999988</c:v>
                </c:pt>
                <c:pt idx="1523" c:formatCode="0.00">
                  <c:v>2007.95833333321</c:v>
                </c:pt>
                <c:pt idx="1524" c:formatCode="0.00">
                  <c:v>2008.04166666654</c:v>
                </c:pt>
                <c:pt idx="1525" c:formatCode="0.00">
                  <c:v>2008.12499999988</c:v>
                </c:pt>
                <c:pt idx="1526" c:formatCode="0.00">
                  <c:v>2008.20833333321</c:v>
                </c:pt>
                <c:pt idx="1527" c:formatCode="0.00">
                  <c:v>2008.29166666654</c:v>
                </c:pt>
                <c:pt idx="1528" c:formatCode="0.00">
                  <c:v>2008.37499999988</c:v>
                </c:pt>
                <c:pt idx="1529" c:formatCode="0.00">
                  <c:v>2008.45833333321</c:v>
                </c:pt>
                <c:pt idx="1530" c:formatCode="0.00">
                  <c:v>2008.54166666654</c:v>
                </c:pt>
                <c:pt idx="1531" c:formatCode="0.00">
                  <c:v>2008.62499999987</c:v>
                </c:pt>
                <c:pt idx="1532" c:formatCode="0.00">
                  <c:v>2008.70833333321</c:v>
                </c:pt>
                <c:pt idx="1533" c:formatCode="0.00">
                  <c:v>2008.79166666654</c:v>
                </c:pt>
                <c:pt idx="1534" c:formatCode="0.00">
                  <c:v>2008.87499999987</c:v>
                </c:pt>
                <c:pt idx="1535" c:formatCode="0.00">
                  <c:v>2008.95833333321</c:v>
                </c:pt>
                <c:pt idx="1536" c:formatCode="0.00">
                  <c:v>2009.04166666654</c:v>
                </c:pt>
                <c:pt idx="1537" c:formatCode="0.00">
                  <c:v>2009.12499999987</c:v>
                </c:pt>
                <c:pt idx="1538" c:formatCode="0.00">
                  <c:v>2009.20833333321</c:v>
                </c:pt>
                <c:pt idx="1539" c:formatCode="0.00">
                  <c:v>2009.29166666654</c:v>
                </c:pt>
                <c:pt idx="1540" c:formatCode="0.00">
                  <c:v>2009.37499999987</c:v>
                </c:pt>
                <c:pt idx="1541" c:formatCode="0.00">
                  <c:v>2009.45833333321</c:v>
                </c:pt>
                <c:pt idx="1542" c:formatCode="0.00">
                  <c:v>2009.54166666654</c:v>
                </c:pt>
                <c:pt idx="1543" c:formatCode="0.00">
                  <c:v>2009.62499999987</c:v>
                </c:pt>
                <c:pt idx="1544" c:formatCode="0.00">
                  <c:v>2009.70833333321</c:v>
                </c:pt>
                <c:pt idx="1545" c:formatCode="0.00">
                  <c:v>2009.79166666654</c:v>
                </c:pt>
                <c:pt idx="1546" c:formatCode="0.00">
                  <c:v>2009.87499999987</c:v>
                </c:pt>
                <c:pt idx="1547" c:formatCode="0.00">
                  <c:v>2009.95833333321</c:v>
                </c:pt>
                <c:pt idx="1548" c:formatCode="0.00">
                  <c:v>2010.04166666654</c:v>
                </c:pt>
                <c:pt idx="1549" c:formatCode="0.00">
                  <c:v>2010.12499999987</c:v>
                </c:pt>
                <c:pt idx="1550" c:formatCode="0.00">
                  <c:v>2010.20833333321</c:v>
                </c:pt>
                <c:pt idx="1551" c:formatCode="0.00">
                  <c:v>2010.29166666654</c:v>
                </c:pt>
                <c:pt idx="1552" c:formatCode="0.00">
                  <c:v>2010.37499999987</c:v>
                </c:pt>
                <c:pt idx="1553" c:formatCode="0.00">
                  <c:v>2010.45833333321</c:v>
                </c:pt>
                <c:pt idx="1554" c:formatCode="0.00">
                  <c:v>2010.54166666654</c:v>
                </c:pt>
                <c:pt idx="1555" c:formatCode="0.00">
                  <c:v>2010.62499999987</c:v>
                </c:pt>
                <c:pt idx="1556" c:formatCode="0.00">
                  <c:v>2010.70833333321</c:v>
                </c:pt>
                <c:pt idx="1557" c:formatCode="0.00">
                  <c:v>2010.79166666654</c:v>
                </c:pt>
                <c:pt idx="1558" c:formatCode="0.00">
                  <c:v>2010.87499999987</c:v>
                </c:pt>
                <c:pt idx="1559" c:formatCode="0.00">
                  <c:v>2010.95833333321</c:v>
                </c:pt>
                <c:pt idx="1560" c:formatCode="0.00">
                  <c:v>2011.04166666654</c:v>
                </c:pt>
                <c:pt idx="1561" c:formatCode="0.00">
                  <c:v>2011.12499999987</c:v>
                </c:pt>
                <c:pt idx="1562" c:formatCode="0.00">
                  <c:v>2011.20833333321</c:v>
                </c:pt>
                <c:pt idx="1563" c:formatCode="0.00">
                  <c:v>2011.29166666654</c:v>
                </c:pt>
                <c:pt idx="1564" c:formatCode="0.00">
                  <c:v>2011.37499999987</c:v>
                </c:pt>
                <c:pt idx="1565" c:formatCode="0.00">
                  <c:v>2011.45833333321</c:v>
                </c:pt>
                <c:pt idx="1566" c:formatCode="0.00">
                  <c:v>2011.54166666654</c:v>
                </c:pt>
                <c:pt idx="1567" c:formatCode="0.00">
                  <c:v>2011.62499999987</c:v>
                </c:pt>
                <c:pt idx="1568" c:formatCode="0.00">
                  <c:v>2011.70833333321</c:v>
                </c:pt>
                <c:pt idx="1569" c:formatCode="0.00">
                  <c:v>2011.79166666654</c:v>
                </c:pt>
                <c:pt idx="1570" c:formatCode="0.00">
                  <c:v>2011.87499999987</c:v>
                </c:pt>
                <c:pt idx="1571" c:formatCode="0.00">
                  <c:v>2011.95833333321</c:v>
                </c:pt>
                <c:pt idx="1572" c:formatCode="0.00">
                  <c:v>2012.04166666654</c:v>
                </c:pt>
                <c:pt idx="1573" c:formatCode="0.00">
                  <c:v>2012.12499999987</c:v>
                </c:pt>
                <c:pt idx="1574" c:formatCode="0.00">
                  <c:v>2012.20833333321</c:v>
                </c:pt>
                <c:pt idx="1575" c:formatCode="0.00">
                  <c:v>2012.29166666654</c:v>
                </c:pt>
                <c:pt idx="1576" c:formatCode="0.00">
                  <c:v>2012.37499999987</c:v>
                </c:pt>
                <c:pt idx="1577" c:formatCode="0.00">
                  <c:v>2012.4583333332</c:v>
                </c:pt>
                <c:pt idx="1578" c:formatCode="0.00">
                  <c:v>2012.54166666654</c:v>
                </c:pt>
                <c:pt idx="1579" c:formatCode="0.00">
                  <c:v>2012.62499999987</c:v>
                </c:pt>
                <c:pt idx="1580" c:formatCode="0.00">
                  <c:v>2012.7083333332</c:v>
                </c:pt>
                <c:pt idx="1581" c:formatCode="0.00">
                  <c:v>2012.79166666654</c:v>
                </c:pt>
                <c:pt idx="1582" c:formatCode="0.00">
                  <c:v>2012.87499999987</c:v>
                </c:pt>
                <c:pt idx="1583" c:formatCode="0.00">
                  <c:v>2012.9583333332</c:v>
                </c:pt>
                <c:pt idx="1584" c:formatCode="0.00">
                  <c:v>2013.04166666654</c:v>
                </c:pt>
                <c:pt idx="1585" c:formatCode="0.00">
                  <c:v>2013.12499999987</c:v>
                </c:pt>
                <c:pt idx="1586" c:formatCode="0.00">
                  <c:v>2013.2083333332</c:v>
                </c:pt>
                <c:pt idx="1587" c:formatCode="0.00">
                  <c:v>2013.29166666654</c:v>
                </c:pt>
                <c:pt idx="1588" c:formatCode="0.00">
                  <c:v>2013.37499999987</c:v>
                </c:pt>
                <c:pt idx="1589" c:formatCode="0.00">
                  <c:v>2013.4583333332</c:v>
                </c:pt>
                <c:pt idx="1590" c:formatCode="0.00">
                  <c:v>2013.54166666654</c:v>
                </c:pt>
                <c:pt idx="1591" c:formatCode="0.00">
                  <c:v>2013.62499999987</c:v>
                </c:pt>
                <c:pt idx="1592" c:formatCode="0.00">
                  <c:v>2013.7083333332</c:v>
                </c:pt>
                <c:pt idx="1593" c:formatCode="0.00">
                  <c:v>2013.79166666654</c:v>
                </c:pt>
                <c:pt idx="1594" c:formatCode="0.00">
                  <c:v>2013.87499999987</c:v>
                </c:pt>
                <c:pt idx="1595" c:formatCode="0.00">
                  <c:v>2013.9583333332</c:v>
                </c:pt>
                <c:pt idx="1596" c:formatCode="0.00">
                  <c:v>2014.04166666654</c:v>
                </c:pt>
                <c:pt idx="1597" c:formatCode="0.00">
                  <c:v>2014.12499999987</c:v>
                </c:pt>
                <c:pt idx="1598" c:formatCode="0.00">
                  <c:v>2014.2083333332</c:v>
                </c:pt>
                <c:pt idx="1599" c:formatCode="0.00">
                  <c:v>2014.29166666654</c:v>
                </c:pt>
                <c:pt idx="1600" c:formatCode="0.00">
                  <c:v>2014.37499999987</c:v>
                </c:pt>
                <c:pt idx="1601" c:formatCode="0.00">
                  <c:v>2014.4583333332</c:v>
                </c:pt>
                <c:pt idx="1602" c:formatCode="0.00">
                  <c:v>2014.54166666654</c:v>
                </c:pt>
                <c:pt idx="1603" c:formatCode="0.00">
                  <c:v>2014.62499999987</c:v>
                </c:pt>
                <c:pt idx="1604" c:formatCode="0.00">
                  <c:v>2014.7083333332</c:v>
                </c:pt>
                <c:pt idx="1605" c:formatCode="0.00">
                  <c:v>2014.79166666654</c:v>
                </c:pt>
                <c:pt idx="1606" c:formatCode="0.00">
                  <c:v>2014.87499999987</c:v>
                </c:pt>
                <c:pt idx="1607" c:formatCode="0.00">
                  <c:v>2014.9583333332</c:v>
                </c:pt>
                <c:pt idx="1608" c:formatCode="0.00">
                  <c:v>2015.04166666654</c:v>
                </c:pt>
                <c:pt idx="1609" c:formatCode="0.00">
                  <c:v>2015.12499999987</c:v>
                </c:pt>
                <c:pt idx="1610" c:formatCode="0.00">
                  <c:v>2015.2083333332</c:v>
                </c:pt>
                <c:pt idx="1611" c:formatCode="0.00">
                  <c:v>2015.29166666654</c:v>
                </c:pt>
                <c:pt idx="1612" c:formatCode="0.00">
                  <c:v>2015.37499999987</c:v>
                </c:pt>
                <c:pt idx="1613" c:formatCode="0.00">
                  <c:v>2015.4583333332</c:v>
                </c:pt>
                <c:pt idx="1614" c:formatCode="0.00">
                  <c:v>2015.54166666654</c:v>
                </c:pt>
                <c:pt idx="1615" c:formatCode="0.00">
                  <c:v>2015.62499999987</c:v>
                </c:pt>
                <c:pt idx="1616" c:formatCode="0.00">
                  <c:v>2015.7083333332</c:v>
                </c:pt>
                <c:pt idx="1617" c:formatCode="0.00">
                  <c:v>2015.79166666654</c:v>
                </c:pt>
                <c:pt idx="1618" c:formatCode="0.00">
                  <c:v>2015.87499999987</c:v>
                </c:pt>
                <c:pt idx="1619" c:formatCode="0.00">
                  <c:v>2015.9583333332</c:v>
                </c:pt>
                <c:pt idx="1620" c:formatCode="0.00">
                  <c:v>2016.04166666653</c:v>
                </c:pt>
                <c:pt idx="1621" c:formatCode="0.00">
                  <c:v>2016.12499999987</c:v>
                </c:pt>
                <c:pt idx="1622" c:formatCode="0.00">
                  <c:v>2016.2083333332</c:v>
                </c:pt>
                <c:pt idx="1623" c:formatCode="0.00">
                  <c:v>2016.29166666653</c:v>
                </c:pt>
                <c:pt idx="1624" c:formatCode="0.00">
                  <c:v>2016.37499999987</c:v>
                </c:pt>
                <c:pt idx="1625" c:formatCode="0.00">
                  <c:v>2016.4583333332</c:v>
                </c:pt>
                <c:pt idx="1626" c:formatCode="0.00">
                  <c:v>2016.54166666653</c:v>
                </c:pt>
                <c:pt idx="1627" c:formatCode="0.00">
                  <c:v>2016.62499999987</c:v>
                </c:pt>
                <c:pt idx="1628" c:formatCode="0.00">
                  <c:v>2016.7083333332</c:v>
                </c:pt>
                <c:pt idx="1629" c:formatCode="0.00">
                  <c:v>2016.79166666653</c:v>
                </c:pt>
                <c:pt idx="1630" c:formatCode="0.00">
                  <c:v>2016.87499999987</c:v>
                </c:pt>
                <c:pt idx="1631" c:formatCode="0.00">
                  <c:v>2016.9583333332</c:v>
                </c:pt>
                <c:pt idx="1632" c:formatCode="0.00">
                  <c:v>2017.04166666653</c:v>
                </c:pt>
                <c:pt idx="1633" c:formatCode="0.00">
                  <c:v>2017.12499999987</c:v>
                </c:pt>
                <c:pt idx="1634" c:formatCode="0.00">
                  <c:v>2017.2083333332</c:v>
                </c:pt>
                <c:pt idx="1635" c:formatCode="0.00">
                  <c:v>2017.29166666653</c:v>
                </c:pt>
                <c:pt idx="1636" c:formatCode="0.00">
                  <c:v>2017.37499999987</c:v>
                </c:pt>
                <c:pt idx="1637" c:formatCode="0.00">
                  <c:v>2017.4583333332</c:v>
                </c:pt>
                <c:pt idx="1638" c:formatCode="0.00">
                  <c:v>2017.54166666653</c:v>
                </c:pt>
                <c:pt idx="1639" c:formatCode="0.00">
                  <c:v>2017.62499999987</c:v>
                </c:pt>
                <c:pt idx="1640" c:formatCode="0.00">
                  <c:v>2017.7083333332</c:v>
                </c:pt>
                <c:pt idx="1641" c:formatCode="0.00">
                  <c:v>2017.79166666653</c:v>
                </c:pt>
                <c:pt idx="1642" c:formatCode="0.00">
                  <c:v>2017.87499999987</c:v>
                </c:pt>
                <c:pt idx="1643" c:formatCode="0.00">
                  <c:v>2017.9583333332</c:v>
                </c:pt>
                <c:pt idx="1644" c:formatCode="0.00">
                  <c:v>2018.04166666653</c:v>
                </c:pt>
                <c:pt idx="1645" c:formatCode="0.00">
                  <c:v>2018.12499999987</c:v>
                </c:pt>
                <c:pt idx="1646" c:formatCode="0.00">
                  <c:v>2018.2083333332</c:v>
                </c:pt>
                <c:pt idx="1647" c:formatCode="0.00">
                  <c:v>2018.29166666653</c:v>
                </c:pt>
                <c:pt idx="1648" c:formatCode="0.00">
                  <c:v>2018.37499999987</c:v>
                </c:pt>
                <c:pt idx="1649" c:formatCode="0.00">
                  <c:v>2018.4583333332</c:v>
                </c:pt>
                <c:pt idx="1650" c:formatCode="0.00">
                  <c:v>2018.54166666653</c:v>
                </c:pt>
                <c:pt idx="1651" c:formatCode="0.00">
                  <c:v>2018.62499999987</c:v>
                </c:pt>
                <c:pt idx="1652" c:formatCode="0.00">
                  <c:v>2018.7083333332</c:v>
                </c:pt>
                <c:pt idx="1653" c:formatCode="0.00">
                  <c:v>2018.79166666653</c:v>
                </c:pt>
                <c:pt idx="1654" c:formatCode="0.00">
                  <c:v>2018.87499999987</c:v>
                </c:pt>
                <c:pt idx="1655" c:formatCode="0.00">
                  <c:v>2018.9583333332</c:v>
                </c:pt>
                <c:pt idx="1656" c:formatCode="0.00">
                  <c:v>2019.04166666653</c:v>
                </c:pt>
                <c:pt idx="1657" c:formatCode="0.00">
                  <c:v>2019.12499999987</c:v>
                </c:pt>
                <c:pt idx="1658" c:formatCode="0.00">
                  <c:v>2019.2083333332</c:v>
                </c:pt>
                <c:pt idx="1659" c:formatCode="0.00">
                  <c:v>2019.29166666653</c:v>
                </c:pt>
                <c:pt idx="1660" c:formatCode="0.00">
                  <c:v>2019.37499999987</c:v>
                </c:pt>
                <c:pt idx="1661" c:formatCode="0.00">
                  <c:v>2019.4583333332</c:v>
                </c:pt>
                <c:pt idx="1662" c:formatCode="0.00">
                  <c:v>2019.54166666653</c:v>
                </c:pt>
                <c:pt idx="1663" c:formatCode="0.00">
                  <c:v>2019.62499999986</c:v>
                </c:pt>
                <c:pt idx="1664" c:formatCode="0.00">
                  <c:v>2019.7083333332</c:v>
                </c:pt>
                <c:pt idx="1665" c:formatCode="0.00">
                  <c:v>2019.79166666653</c:v>
                </c:pt>
                <c:pt idx="1666" c:formatCode="0.00">
                  <c:v>2019.87499999986</c:v>
                </c:pt>
                <c:pt idx="1667" c:formatCode="0.00">
                  <c:v>2019.9583333332</c:v>
                </c:pt>
                <c:pt idx="1668" c:formatCode="0.00">
                  <c:v>2020.04166666653</c:v>
                </c:pt>
                <c:pt idx="1669" c:formatCode="0.00">
                  <c:v>2020.12499999986</c:v>
                </c:pt>
                <c:pt idx="1670" c:formatCode="0.00">
                  <c:v>2020.2083333332</c:v>
                </c:pt>
                <c:pt idx="1671" c:formatCode="0.00">
                  <c:v>2020.29166666653</c:v>
                </c:pt>
                <c:pt idx="1672" c:formatCode="0.00">
                  <c:v>2020.37499999986</c:v>
                </c:pt>
                <c:pt idx="1673" c:formatCode="0.00">
                  <c:v>2020.4583333332</c:v>
                </c:pt>
                <c:pt idx="1674" c:formatCode="0.00">
                  <c:v>2020.54166666653</c:v>
                </c:pt>
                <c:pt idx="1675" c:formatCode="0.00">
                  <c:v>2020.62499999986</c:v>
                </c:pt>
                <c:pt idx="1676" c:formatCode="0.00">
                  <c:v>2020.7083333332</c:v>
                </c:pt>
                <c:pt idx="1677" c:formatCode="0.00">
                  <c:v>2020.79166666653</c:v>
                </c:pt>
                <c:pt idx="1678" c:formatCode="0.00">
                  <c:v>2020.87499999986</c:v>
                </c:pt>
                <c:pt idx="1679" c:formatCode="0.00">
                  <c:v>2020.9583333332</c:v>
                </c:pt>
                <c:pt idx="1680" c:formatCode="0.00">
                  <c:v>2021.04166666653</c:v>
                </c:pt>
                <c:pt idx="1681" c:formatCode="0.00">
                  <c:v>2021.12499999986</c:v>
                </c:pt>
                <c:pt idx="1682" c:formatCode="0.00">
                  <c:v>2021.2083333332</c:v>
                </c:pt>
                <c:pt idx="1683" c:formatCode="0.00">
                  <c:v>2021.29166666653</c:v>
                </c:pt>
                <c:pt idx="1684" c:formatCode="0.00">
                  <c:v>2021.37499999986</c:v>
                </c:pt>
                <c:pt idx="1685" c:formatCode="0.00">
                  <c:v>2021.4583333332</c:v>
                </c:pt>
                <c:pt idx="1686" c:formatCode="0.00">
                  <c:v>2021.54166666653</c:v>
                </c:pt>
                <c:pt idx="1687" c:formatCode="0.00">
                  <c:v>2021.62499999986</c:v>
                </c:pt>
                <c:pt idx="1688" c:formatCode="0.00">
                  <c:v>2021.7083333332</c:v>
                </c:pt>
                <c:pt idx="1689" c:formatCode="0.00">
                  <c:v>2021.79166666653</c:v>
                </c:pt>
                <c:pt idx="1690" c:formatCode="0.00">
                  <c:v>2021.87499999986</c:v>
                </c:pt>
                <c:pt idx="1691" c:formatCode="0.00">
                  <c:v>2021.9583333332</c:v>
                </c:pt>
                <c:pt idx="1692" c:formatCode="0.00">
                  <c:v>2022.04166666653</c:v>
                </c:pt>
                <c:pt idx="1693" c:formatCode="0.00">
                  <c:v>2022.12499999986</c:v>
                </c:pt>
                <c:pt idx="1694" c:formatCode="0.00">
                  <c:v>2022.2083333332</c:v>
                </c:pt>
                <c:pt idx="1695" c:formatCode="0.00">
                  <c:v>2022.29166666653</c:v>
                </c:pt>
                <c:pt idx="1696" c:formatCode="0.00">
                  <c:v>2022.37499999986</c:v>
                </c:pt>
                <c:pt idx="1697" c:formatCode="0.00">
                  <c:v>2022.4583333332</c:v>
                </c:pt>
                <c:pt idx="1698" c:formatCode="0.00">
                  <c:v>2022.54166666653</c:v>
                </c:pt>
                <c:pt idx="1699" c:formatCode="0.00">
                  <c:v>2022.62499999986</c:v>
                </c:pt>
                <c:pt idx="1700" c:formatCode="0.00">
                  <c:v>2022.7083333332</c:v>
                </c:pt>
                <c:pt idx="1701" c:formatCode="0.00">
                  <c:v>2022.79166666653</c:v>
                </c:pt>
                <c:pt idx="1702" c:formatCode="0.00">
                  <c:v>2022.87499999986</c:v>
                </c:pt>
                <c:pt idx="1703" c:formatCode="0.00">
                  <c:v>2022.9583333332</c:v>
                </c:pt>
                <c:pt idx="1704" c:formatCode="0.00">
                  <c:v>2023.04166666653</c:v>
                </c:pt>
                <c:pt idx="1705" c:formatCode="0.00">
                  <c:v>2023.12499999986</c:v>
                </c:pt>
                <c:pt idx="1706" c:formatCode="0.00">
                  <c:v>2023.2083333332</c:v>
                </c:pt>
                <c:pt idx="1707" c:formatCode="0.00">
                  <c:v>2023.29166666653</c:v>
                </c:pt>
                <c:pt idx="1708" c:formatCode="0.00">
                  <c:v>2023.37499999986</c:v>
                </c:pt>
                <c:pt idx="1709" c:formatCode="0.00">
                  <c:v>2023.45833333319</c:v>
                </c:pt>
                <c:pt idx="1710" c:formatCode="0.00">
                  <c:v>2023.54166666653</c:v>
                </c:pt>
                <c:pt idx="1711" c:formatCode="0.00">
                  <c:v>2023.62499999986</c:v>
                </c:pt>
                <c:pt idx="1712" c:formatCode="0.00">
                  <c:v>2023.70833333319</c:v>
                </c:pt>
                <c:pt idx="1713" c:formatCode="0.00">
                  <c:v>2023.79166666653</c:v>
                </c:pt>
                <c:pt idx="1714" c:formatCode="0.00">
                  <c:v>2023.87499999986</c:v>
                </c:pt>
                <c:pt idx="1715" c:formatCode="0.00">
                  <c:v>2023.95833333319</c:v>
                </c:pt>
                <c:pt idx="1716" c:formatCode="0.00">
                  <c:v>2024.04166666653</c:v>
                </c:pt>
                <c:pt idx="1717" c:formatCode="0.00">
                  <c:v>2024.12499999986</c:v>
                </c:pt>
                <c:pt idx="1718" c:formatCode="0.00">
                  <c:v>2024.20833333319</c:v>
                </c:pt>
                <c:pt idx="1719" c:formatCode="0.00">
                  <c:v>2024.29166666653</c:v>
                </c:pt>
                <c:pt idx="1720" c:formatCode="0.00">
                  <c:v>2024.37499999986</c:v>
                </c:pt>
                <c:pt idx="1721" c:formatCode="0.00">
                  <c:v>2024.45833333319</c:v>
                </c:pt>
                <c:pt idx="1722" c:formatCode="0.00">
                  <c:v>2024.54166666653</c:v>
                </c:pt>
                <c:pt idx="1723" c:formatCode="0.00">
                  <c:v>2024.62499999986</c:v>
                </c:pt>
                <c:pt idx="1724" c:formatCode="0.00">
                  <c:v>2024.70833333319</c:v>
                </c:pt>
                <c:pt idx="1725" c:formatCode="0.00">
                  <c:v>2024.79166666653</c:v>
                </c:pt>
                <c:pt idx="1726" c:formatCode="0.00">
                  <c:v>2024.87499999986</c:v>
                </c:pt>
                <c:pt idx="1727" c:formatCode="0.00">
                  <c:v>2024.95833333319</c:v>
                </c:pt>
                <c:pt idx="1728" c:formatCode="0.00">
                  <c:v>2025.04166666653</c:v>
                </c:pt>
                <c:pt idx="1729" c:formatCode="0.00">
                  <c:v>2025.12499999986</c:v>
                </c:pt>
              </c:numCache>
            </c:numRef>
          </c:cat>
          <c:val>
            <c:numRef>
              <c:f>Data!$V$129:$V$1865</c:f>
              <c:numCache>
                <c:formatCode>0.00%</c:formatCode>
                <c:ptCount val="1737"/>
                <c:pt idx="0">
                  <c:v>-0.0111146894437124</c:v>
                </c:pt>
                <c:pt idx="1">
                  <c:v>-0.00942472973588737</c:v>
                </c:pt>
                <c:pt idx="2">
                  <c:v>-0.0124619327045532</c:v>
                </c:pt>
                <c:pt idx="3">
                  <c:v>-0.00866462751871766</c:v>
                </c:pt>
                <c:pt idx="4">
                  <c:v>-0.013628105807868</c:v>
                </c:pt>
                <c:pt idx="5">
                  <c:v>-0.0170020171563301</c:v>
                </c:pt>
                <c:pt idx="6">
                  <c:v>-0.0150167426337202</c:v>
                </c:pt>
                <c:pt idx="7">
                  <c:v>-0.00905872289145493</c:v>
                </c:pt>
                <c:pt idx="8">
                  <c:v>-0.00169392663859136</c:v>
                </c:pt>
                <c:pt idx="9">
                  <c:v>-7.51510249519249e-6</c:v>
                </c:pt>
                <c:pt idx="10">
                  <c:v>-0.00234520346458833</c:v>
                </c:pt>
                <c:pt idx="11">
                  <c:v>0.0039538273020463</c:v>
                </c:pt>
                <c:pt idx="12">
                  <c:v>0.00748332466526369</c:v>
                </c:pt>
                <c:pt idx="13">
                  <c:v>0.0100582596291379</c:v>
                </c:pt>
                <c:pt idx="14">
                  <c:v>0.0114149167654689</c:v>
                </c:pt>
                <c:pt idx="15">
                  <c:v>0.0112170661993163</c:v>
                </c:pt>
                <c:pt idx="16">
                  <c:v>0.01252166299476</c:v>
                </c:pt>
                <c:pt idx="17">
                  <c:v>0.0124861393772511</c:v>
                </c:pt>
                <c:pt idx="18">
                  <c:v>0.00649659638266264</c:v>
                </c:pt>
                <c:pt idx="19">
                  <c:v>0.00485754806851912</c:v>
                </c:pt>
                <c:pt idx="20">
                  <c:v>0.00111998735203489</c:v>
                </c:pt>
                <c:pt idx="21">
                  <c:v>0.00622248378518475</c:v>
                </c:pt>
                <c:pt idx="22">
                  <c:v>0.0105050539277896</c:v>
                </c:pt>
                <c:pt idx="23">
                  <c:v>0.00876043576099472</c:v>
                </c:pt>
                <c:pt idx="24">
                  <c:v>0.0111863256264582</c:v>
                </c:pt>
                <c:pt idx="25">
                  <c:v>0.0115275832824679</c:v>
                </c:pt>
                <c:pt idx="26">
                  <c:v>0.00614665150275551</c:v>
                </c:pt>
                <c:pt idx="27">
                  <c:v>0.00382482331499623</c:v>
                </c:pt>
                <c:pt idx="28">
                  <c:v>-0.00427663256996547</c:v>
                </c:pt>
                <c:pt idx="29">
                  <c:v>-0.0103774645723735</c:v>
                </c:pt>
                <c:pt idx="30">
                  <c:v>-0.0190265042623607</c:v>
                </c:pt>
                <c:pt idx="31">
                  <c:v>-0.0168055007137395</c:v>
                </c:pt>
                <c:pt idx="32">
                  <c:v>-0.0107329266007308</c:v>
                </c:pt>
                <c:pt idx="33">
                  <c:v>-0.00483181735645877</c:v>
                </c:pt>
                <c:pt idx="34">
                  <c:v>-0.00485580759467963</c:v>
                </c:pt>
                <c:pt idx="35">
                  <c:v>-0.00636874664678277</c:v>
                </c:pt>
                <c:pt idx="36">
                  <c:v>-0.00543834051058534</c:v>
                </c:pt>
                <c:pt idx="37">
                  <c:v>-0.00697492602034666</c:v>
                </c:pt>
                <c:pt idx="38">
                  <c:v>-0.00365582509144313</c:v>
                </c:pt>
                <c:pt idx="39">
                  <c:v>0.00250186230537564</c:v>
                </c:pt>
                <c:pt idx="40">
                  <c:v>0.00724080249844983</c:v>
                </c:pt>
                <c:pt idx="41">
                  <c:v>0.00997873887883793</c:v>
                </c:pt>
                <c:pt idx="42">
                  <c:v>0.00744945443404843</c:v>
                </c:pt>
                <c:pt idx="43">
                  <c:v>0.00462144021182032</c:v>
                </c:pt>
                <c:pt idx="44">
                  <c:v>0.0094497463561134</c:v>
                </c:pt>
                <c:pt idx="45">
                  <c:v>0.00933872723849261</c:v>
                </c:pt>
                <c:pt idx="46">
                  <c:v>0.011209562650476</c:v>
                </c:pt>
                <c:pt idx="47">
                  <c:v>0.0101664040051717</c:v>
                </c:pt>
                <c:pt idx="48">
                  <c:v>0.0111097661896919</c:v>
                </c:pt>
                <c:pt idx="49">
                  <c:v>0.00641731119373778</c:v>
                </c:pt>
                <c:pt idx="50">
                  <c:v>0.00621804905960244</c:v>
                </c:pt>
                <c:pt idx="51">
                  <c:v>0.0109653742282092</c:v>
                </c:pt>
                <c:pt idx="52">
                  <c:v>0.017875621994133</c:v>
                </c:pt>
                <c:pt idx="53">
                  <c:v>0.0203853164539818</c:v>
                </c:pt>
                <c:pt idx="54">
                  <c:v>0.0170301531100117</c:v>
                </c:pt>
                <c:pt idx="55">
                  <c:v>0.0128809729825721</c:v>
                </c:pt>
                <c:pt idx="56">
                  <c:v>0.0149643560734594</c:v>
                </c:pt>
                <c:pt idx="57">
                  <c:v>0.007531784850348</c:v>
                </c:pt>
                <c:pt idx="58">
                  <c:v>-0.00255215056769131</c:v>
                </c:pt>
                <c:pt idx="59">
                  <c:v>-0.00794111708428247</c:v>
                </c:pt>
                <c:pt idx="60">
                  <c:v>-0.0089687521350581</c:v>
                </c:pt>
                <c:pt idx="61">
                  <c:v>-0.00695025305038022</c:v>
                </c:pt>
                <c:pt idx="62">
                  <c:v>-0.0067016546944858</c:v>
                </c:pt>
                <c:pt idx="63">
                  <c:v>-0.00462633250142153</c:v>
                </c:pt>
                <c:pt idx="64">
                  <c:v>-0.00333056973410839</c:v>
                </c:pt>
                <c:pt idx="65">
                  <c:v>-0.0102211495957245</c:v>
                </c:pt>
                <c:pt idx="66">
                  <c:v>-0.0190265764377122</c:v>
                </c:pt>
                <c:pt idx="67">
                  <c:v>-0.0261015427639382</c:v>
                </c:pt>
                <c:pt idx="68">
                  <c:v>-0.0236955837264672</c:v>
                </c:pt>
                <c:pt idx="69">
                  <c:v>-0.0241391777260018</c:v>
                </c:pt>
                <c:pt idx="70">
                  <c:v>-0.0200143469332177</c:v>
                </c:pt>
                <c:pt idx="71">
                  <c:v>-0.0213916608860736</c:v>
                </c:pt>
                <c:pt idx="72">
                  <c:v>-0.0206214141902603</c:v>
                </c:pt>
                <c:pt idx="73">
                  <c:v>-0.021003986126684</c:v>
                </c:pt>
                <c:pt idx="74">
                  <c:v>-0.0232763367375173</c:v>
                </c:pt>
                <c:pt idx="75">
                  <c:v>-0.0290212807328483</c:v>
                </c:pt>
                <c:pt idx="76">
                  <c:v>-0.0304176336068522</c:v>
                </c:pt>
                <c:pt idx="77">
                  <c:v>-0.0227531863251884</c:v>
                </c:pt>
                <c:pt idx="78">
                  <c:v>-0.0157538955971934</c:v>
                </c:pt>
                <c:pt idx="79">
                  <c:v>-0.00662678606144151</c:v>
                </c:pt>
                <c:pt idx="80">
                  <c:v>-0.00047437785872062</c:v>
                </c:pt>
                <c:pt idx="81">
                  <c:v>-0.000540583237472081</c:v>
                </c:pt>
                <c:pt idx="82">
                  <c:v>-0.0065342052705184</c:v>
                </c:pt>
                <c:pt idx="83">
                  <c:v>-0.00390782329889272</c:v>
                </c:pt>
                <c:pt idx="84">
                  <c:v>-0.00205628270426272</c:v>
                </c:pt>
                <c:pt idx="85">
                  <c:v>-0.00174491474333371</c:v>
                </c:pt>
                <c:pt idx="86">
                  <c:v>-0.00262082892362936</c:v>
                </c:pt>
                <c:pt idx="87">
                  <c:v>-0.00491986864204219</c:v>
                </c:pt>
                <c:pt idx="88">
                  <c:v>0.000288636223006566</c:v>
                </c:pt>
                <c:pt idx="89">
                  <c:v>0.00759524850044957</c:v>
                </c:pt>
                <c:pt idx="90">
                  <c:v>0.00523350577427406</c:v>
                </c:pt>
                <c:pt idx="91">
                  <c:v>0.00681943698818199</c:v>
                </c:pt>
                <c:pt idx="92">
                  <c:v>0.00395941820131207</c:v>
                </c:pt>
                <c:pt idx="93">
                  <c:v>0.00226803124275277</c:v>
                </c:pt>
                <c:pt idx="94">
                  <c:v>0.00789476604748196</c:v>
                </c:pt>
                <c:pt idx="95">
                  <c:v>0.0163246449696424</c:v>
                </c:pt>
                <c:pt idx="96">
                  <c:v>0.0219938145328604</c:v>
                </c:pt>
                <c:pt idx="97">
                  <c:v>0.0246660919293997</c:v>
                </c:pt>
                <c:pt idx="98">
                  <c:v>0.0284016001640703</c:v>
                </c:pt>
                <c:pt idx="99">
                  <c:v>0.029888145515701</c:v>
                </c:pt>
                <c:pt idx="100">
                  <c:v>0.0223905519640044</c:v>
                </c:pt>
                <c:pt idx="101">
                  <c:v>0.0181616029435101</c:v>
                </c:pt>
                <c:pt idx="102">
                  <c:v>0.0239479533647449</c:v>
                </c:pt>
                <c:pt idx="103">
                  <c:v>0.02520229257329</c:v>
                </c:pt>
                <c:pt idx="104">
                  <c:v>0.0214489109046121</c:v>
                </c:pt>
                <c:pt idx="105">
                  <c:v>0.022879040411151</c:v>
                </c:pt>
                <c:pt idx="106">
                  <c:v>0.0258326206111896</c:v>
                </c:pt>
                <c:pt idx="107">
                  <c:v>0.018983536379505</c:v>
                </c:pt>
                <c:pt idx="108">
                  <c:v>0.0191820913273983</c:v>
                </c:pt>
                <c:pt idx="109">
                  <c:v>0.0220208859808337</c:v>
                </c:pt>
                <c:pt idx="110">
                  <c:v>0.0234689476114747</c:v>
                </c:pt>
                <c:pt idx="111">
                  <c:v>0.0224526989992033</c:v>
                </c:pt>
                <c:pt idx="112">
                  <c:v>0.0128779989153163</c:v>
                </c:pt>
                <c:pt idx="113">
                  <c:v>0.0103517385975773</c:v>
                </c:pt>
                <c:pt idx="114">
                  <c:v>0.0109885855548173</c:v>
                </c:pt>
                <c:pt idx="115">
                  <c:v>0.0148742714018384</c:v>
                </c:pt>
                <c:pt idx="116">
                  <c:v>0.0140370093217443</c:v>
                </c:pt>
                <c:pt idx="117">
                  <c:v>0.0226298034513572</c:v>
                </c:pt>
                <c:pt idx="118">
                  <c:v>0.0386038482926141</c:v>
                </c:pt>
                <c:pt idx="119">
                  <c:v>0.0473894826142205</c:v>
                </c:pt>
                <c:pt idx="120">
                  <c:v>0.0447020032801824</c:v>
                </c:pt>
                <c:pt idx="121">
                  <c:v>0.0462988545233045</c:v>
                </c:pt>
                <c:pt idx="122">
                  <c:v>0.0523074658936038</c:v>
                </c:pt>
                <c:pt idx="123">
                  <c:v>0.0577637582688475</c:v>
                </c:pt>
                <c:pt idx="124">
                  <c:v>0.0525258828955779</c:v>
                </c:pt>
                <c:pt idx="125">
                  <c:v>0.0651434886602731</c:v>
                </c:pt>
                <c:pt idx="126">
                  <c:v>0.059215945740893</c:v>
                </c:pt>
                <c:pt idx="127">
                  <c:v>0.0570966978350909</c:v>
                </c:pt>
                <c:pt idx="128">
                  <c:v>0.0480158847538554</c:v>
                </c:pt>
                <c:pt idx="129">
                  <c:v>0.0468908812242719</c:v>
                </c:pt>
                <c:pt idx="130">
                  <c:v>0.0508012065650867</c:v>
                </c:pt>
                <c:pt idx="131">
                  <c:v>0.0458513083711052</c:v>
                </c:pt>
                <c:pt idx="132">
                  <c:v>0.0461973548020216</c:v>
                </c:pt>
                <c:pt idx="133">
                  <c:v>0.0469323544981393</c:v>
                </c:pt>
                <c:pt idx="134">
                  <c:v>0.0457866075907862</c:v>
                </c:pt>
                <c:pt idx="135">
                  <c:v>0.0494581693262923</c:v>
                </c:pt>
                <c:pt idx="136">
                  <c:v>0.049139426340437</c:v>
                </c:pt>
                <c:pt idx="137">
                  <c:v>0.0490170638444631</c:v>
                </c:pt>
                <c:pt idx="138">
                  <c:v>0.0515333520880206</c:v>
                </c:pt>
                <c:pt idx="139">
                  <c:v>0.0529405506979297</c:v>
                </c:pt>
                <c:pt idx="140">
                  <c:v>0.0558153801726573</c:v>
                </c:pt>
                <c:pt idx="141">
                  <c:v>0.0498433204512803</c:v>
                </c:pt>
                <c:pt idx="142">
                  <c:v>0.0462981612609288</c:v>
                </c:pt>
                <c:pt idx="143">
                  <c:v>0.0449613014720767</c:v>
                </c:pt>
                <c:pt idx="144">
                  <c:v>0.0484705852254075</c:v>
                </c:pt>
                <c:pt idx="145">
                  <c:v>0.0499378314061845</c:v>
                </c:pt>
                <c:pt idx="146">
                  <c:v>0.0497620997531403</c:v>
                </c:pt>
                <c:pt idx="147">
                  <c:v>0.0453345424065854</c:v>
                </c:pt>
                <c:pt idx="148">
                  <c:v>0.0533659093223844</c:v>
                </c:pt>
                <c:pt idx="149">
                  <c:v>0.0524389500462745</c:v>
                </c:pt>
                <c:pt idx="150">
                  <c:v>0.0578541191392981</c:v>
                </c:pt>
                <c:pt idx="151">
                  <c:v>0.0567740926301155</c:v>
                </c:pt>
                <c:pt idx="152">
                  <c:v>0.0470380203288403</c:v>
                </c:pt>
                <c:pt idx="153">
                  <c:v>0.0406301078173588</c:v>
                </c:pt>
                <c:pt idx="154">
                  <c:v>0.039411870410065</c:v>
                </c:pt>
                <c:pt idx="155">
                  <c:v>0.0480739923628766</c:v>
                </c:pt>
                <c:pt idx="156">
                  <c:v>0.0518884790732301</c:v>
                </c:pt>
                <c:pt idx="157">
                  <c:v>0.0475551712039408</c:v>
                </c:pt>
                <c:pt idx="158">
                  <c:v>0.0442962895022605</c:v>
                </c:pt>
                <c:pt idx="159">
                  <c:v>0.045763517066679</c:v>
                </c:pt>
                <c:pt idx="160">
                  <c:v>0.0478589696872305</c:v>
                </c:pt>
                <c:pt idx="161">
                  <c:v>0.0497020596090452</c:v>
                </c:pt>
                <c:pt idx="162">
                  <c:v>0.0564651396176701</c:v>
                </c:pt>
                <c:pt idx="163">
                  <c:v>0.056372350859357</c:v>
                </c:pt>
                <c:pt idx="164">
                  <c:v>0.0595264293842932</c:v>
                </c:pt>
                <c:pt idx="165">
                  <c:v>0.0690699306537526</c:v>
                </c:pt>
                <c:pt idx="166">
                  <c:v>0.0747522548880066</c:v>
                </c:pt>
                <c:pt idx="167">
                  <c:v>0.0768296062655618</c:v>
                </c:pt>
                <c:pt idx="168">
                  <c:v>0.0805609161453267</c:v>
                </c:pt>
                <c:pt idx="169">
                  <c:v>0.0865392682516679</c:v>
                </c:pt>
                <c:pt idx="170">
                  <c:v>0.0894470993374645</c:v>
                </c:pt>
                <c:pt idx="171">
                  <c:v>0.0836226647291058</c:v>
                </c:pt>
                <c:pt idx="172">
                  <c:v>0.0722750216345895</c:v>
                </c:pt>
                <c:pt idx="173">
                  <c:v>0.0713622541297143</c:v>
                </c:pt>
                <c:pt idx="174">
                  <c:v>0.0739873837136584</c:v>
                </c:pt>
                <c:pt idx="175">
                  <c:v>0.0759938089397489</c:v>
                </c:pt>
                <c:pt idx="176">
                  <c:v>0.0755809480619387</c:v>
                </c:pt>
                <c:pt idx="177">
                  <c:v>0.0785287712967069</c:v>
                </c:pt>
                <c:pt idx="178">
                  <c:v>0.0814191439246477</c:v>
                </c:pt>
                <c:pt idx="179">
                  <c:v>0.0903374392173457</c:v>
                </c:pt>
                <c:pt idx="180">
                  <c:v>0.0950296527889893</c:v>
                </c:pt>
                <c:pt idx="181">
                  <c:v>0.089817355930224</c:v>
                </c:pt>
                <c:pt idx="182">
                  <c:v>0.0890965515887705</c:v>
                </c:pt>
                <c:pt idx="183">
                  <c:v>0.0867454273593025</c:v>
                </c:pt>
                <c:pt idx="184">
                  <c:v>0.0843715070077575</c:v>
                </c:pt>
                <c:pt idx="185">
                  <c:v>0.0879300130646534</c:v>
                </c:pt>
                <c:pt idx="186">
                  <c:v>0.0929694330905035</c:v>
                </c:pt>
                <c:pt idx="187">
                  <c:v>0.107301990003225</c:v>
                </c:pt>
                <c:pt idx="188">
                  <c:v>0.105110550634386</c:v>
                </c:pt>
                <c:pt idx="189">
                  <c:v>0.0996460425941885</c:v>
                </c:pt>
                <c:pt idx="190">
                  <c:v>0.0950750753057437</c:v>
                </c:pt>
                <c:pt idx="191">
                  <c:v>0.0983318976173817</c:v>
                </c:pt>
                <c:pt idx="192">
                  <c:v>0.0952690650937542</c:v>
                </c:pt>
                <c:pt idx="193">
                  <c:v>0.0927845627832647</c:v>
                </c:pt>
                <c:pt idx="194">
                  <c:v>0.0816000398797889</c:v>
                </c:pt>
                <c:pt idx="195">
                  <c:v>0.0855897825053834</c:v>
                </c:pt>
                <c:pt idx="196">
                  <c:v>0.0811770537644557</c:v>
                </c:pt>
                <c:pt idx="197">
                  <c:v>0.0729857785539311</c:v>
                </c:pt>
                <c:pt idx="198">
                  <c:v>0.0725919101734956</c:v>
                </c:pt>
                <c:pt idx="199">
                  <c:v>0.0582668277791122</c:v>
                </c:pt>
                <c:pt idx="200">
                  <c:v>0.052650202369156</c:v>
                </c:pt>
                <c:pt idx="201">
                  <c:v>0.0442892223856697</c:v>
                </c:pt>
                <c:pt idx="202">
                  <c:v>0.0423088606886626</c:v>
                </c:pt>
                <c:pt idx="203">
                  <c:v>0.0457819127394739</c:v>
                </c:pt>
                <c:pt idx="204">
                  <c:v>0.0477401950116156</c:v>
                </c:pt>
                <c:pt idx="205">
                  <c:v>0.0444687138900965</c:v>
                </c:pt>
                <c:pt idx="206">
                  <c:v>0.0538260805067678</c:v>
                </c:pt>
                <c:pt idx="207">
                  <c:v>0.061392819081449</c:v>
                </c:pt>
                <c:pt idx="208">
                  <c:v>0.0608248856393059</c:v>
                </c:pt>
                <c:pt idx="209">
                  <c:v>0.0566923104065207</c:v>
                </c:pt>
                <c:pt idx="210">
                  <c:v>0.060130025283585</c:v>
                </c:pt>
                <c:pt idx="211">
                  <c:v>0.0608639453626236</c:v>
                </c:pt>
                <c:pt idx="212">
                  <c:v>0.0600689918722546</c:v>
                </c:pt>
                <c:pt idx="213">
                  <c:v>0.0636876148862513</c:v>
                </c:pt>
                <c:pt idx="214">
                  <c:v>0.0672605170386291</c:v>
                </c:pt>
                <c:pt idx="215">
                  <c:v>0.0633889482921717</c:v>
                </c:pt>
                <c:pt idx="216">
                  <c:v>0.0561802055403118</c:v>
                </c:pt>
                <c:pt idx="217">
                  <c:v>0.0494259176246297</c:v>
                </c:pt>
                <c:pt idx="218">
                  <c:v>0.0494980340090203</c:v>
                </c:pt>
                <c:pt idx="219">
                  <c:v>0.052896420113226</c:v>
                </c:pt>
                <c:pt idx="220">
                  <c:v>0.0609020890617862</c:v>
                </c:pt>
                <c:pt idx="221">
                  <c:v>0.0652988862519102</c:v>
                </c:pt>
                <c:pt idx="222">
                  <c:v>0.0633672905695231</c:v>
                </c:pt>
                <c:pt idx="223">
                  <c:v>0.0633430299362976</c:v>
                </c:pt>
                <c:pt idx="224">
                  <c:v>0.0648889852273253</c:v>
                </c:pt>
                <c:pt idx="225">
                  <c:v>0.0658575649196425</c:v>
                </c:pt>
                <c:pt idx="226">
                  <c:v>0.0634454453662341</c:v>
                </c:pt>
                <c:pt idx="227">
                  <c:v>0.0723609788943507</c:v>
                </c:pt>
                <c:pt idx="228">
                  <c:v>0.068763614220682</c:v>
                </c:pt>
                <c:pt idx="229">
                  <c:v>0.0631315563919204</c:v>
                </c:pt>
                <c:pt idx="230">
                  <c:v>0.0648499001120086</c:v>
                </c:pt>
                <c:pt idx="231">
                  <c:v>0.0609249528371625</c:v>
                </c:pt>
                <c:pt idx="232">
                  <c:v>0.0643653721960995</c:v>
                </c:pt>
                <c:pt idx="233">
                  <c:v>0.0623892400416182</c:v>
                </c:pt>
                <c:pt idx="234">
                  <c:v>0.0570335382396665</c:v>
                </c:pt>
                <c:pt idx="235">
                  <c:v>0.0582012622431232</c:v>
                </c:pt>
                <c:pt idx="236">
                  <c:v>0.0616436393105211</c:v>
                </c:pt>
                <c:pt idx="237">
                  <c:v>0.0627958989054895</c:v>
                </c:pt>
                <c:pt idx="238">
                  <c:v>0.0548176167355598</c:v>
                </c:pt>
                <c:pt idx="239">
                  <c:v>0.0456443326714659</c:v>
                </c:pt>
                <c:pt idx="240">
                  <c:v>0.0452884533583475</c:v>
                </c:pt>
                <c:pt idx="241">
                  <c:v>0.0444854171986704</c:v>
                </c:pt>
                <c:pt idx="242">
                  <c:v>0.0394676999048456</c:v>
                </c:pt>
                <c:pt idx="243">
                  <c:v>0.0306517512887585</c:v>
                </c:pt>
                <c:pt idx="244">
                  <c:v>0.0382757580436082</c:v>
                </c:pt>
                <c:pt idx="245">
                  <c:v>0.030401534926791</c:v>
                </c:pt>
                <c:pt idx="246">
                  <c:v>0.0372176826855428</c:v>
                </c:pt>
                <c:pt idx="247">
                  <c:v>0.0305846831594956</c:v>
                </c:pt>
                <c:pt idx="248">
                  <c:v>0.0252972516234879</c:v>
                </c:pt>
                <c:pt idx="249">
                  <c:v>0.0270810161700763</c:v>
                </c:pt>
                <c:pt idx="250">
                  <c:v>0.0290280774429481</c:v>
                </c:pt>
                <c:pt idx="251">
                  <c:v>0.0312437690913634</c:v>
                </c:pt>
                <c:pt idx="252">
                  <c:v>0.0290753306200775</c:v>
                </c:pt>
                <c:pt idx="253">
                  <c:v>0.027491009331454</c:v>
                </c:pt>
                <c:pt idx="254">
                  <c:v>0.0305015848371424</c:v>
                </c:pt>
                <c:pt idx="255">
                  <c:v>0.0303864188176339</c:v>
                </c:pt>
                <c:pt idx="256">
                  <c:v>0.0307945473761604</c:v>
                </c:pt>
                <c:pt idx="257">
                  <c:v>0.0317104992866077</c:v>
                </c:pt>
                <c:pt idx="258">
                  <c:v>0.0297230974931972</c:v>
                </c:pt>
                <c:pt idx="259">
                  <c:v>0.0295033342993036</c:v>
                </c:pt>
                <c:pt idx="260">
                  <c:v>0.0300285374916274</c:v>
                </c:pt>
                <c:pt idx="261">
                  <c:v>0.0336065424639269</c:v>
                </c:pt>
                <c:pt idx="262">
                  <c:v>0.0366375787909716</c:v>
                </c:pt>
                <c:pt idx="263">
                  <c:v>0.0355236274908626</c:v>
                </c:pt>
                <c:pt idx="264">
                  <c:v>0.0296481789179932</c:v>
                </c:pt>
                <c:pt idx="265">
                  <c:v>0.026252148926696</c:v>
                </c:pt>
                <c:pt idx="266">
                  <c:v>0.0280895293735839</c:v>
                </c:pt>
                <c:pt idx="267">
                  <c:v>0.0320592954156125</c:v>
                </c:pt>
                <c:pt idx="268">
                  <c:v>0.0309145365379115</c:v>
                </c:pt>
                <c:pt idx="269">
                  <c:v>0.0311791435427009</c:v>
                </c:pt>
                <c:pt idx="270">
                  <c:v>0.0371936457644482</c:v>
                </c:pt>
                <c:pt idx="271">
                  <c:v>0.0430952803068294</c:v>
                </c:pt>
                <c:pt idx="272">
                  <c:v>0.0463586811327665</c:v>
                </c:pt>
                <c:pt idx="273">
                  <c:v>0.0460747490824998</c:v>
                </c:pt>
                <c:pt idx="274">
                  <c:v>0.0426241449908018</c:v>
                </c:pt>
                <c:pt idx="275">
                  <c:v>0.0375132240776483</c:v>
                </c:pt>
                <c:pt idx="276">
                  <c:v>0.0397917989420944</c:v>
                </c:pt>
                <c:pt idx="277">
                  <c:v>0.0441528112462215</c:v>
                </c:pt>
                <c:pt idx="278">
                  <c:v>0.042376542425264</c:v>
                </c:pt>
                <c:pt idx="279">
                  <c:v>0.0372158444938728</c:v>
                </c:pt>
                <c:pt idx="280">
                  <c:v>0.0399479787996797</c:v>
                </c:pt>
                <c:pt idx="281">
                  <c:v>0.0392448661601685</c:v>
                </c:pt>
                <c:pt idx="282">
                  <c:v>0.0290244477776072</c:v>
                </c:pt>
                <c:pt idx="283">
                  <c:v>0.0255694750010591</c:v>
                </c:pt>
                <c:pt idx="284">
                  <c:v>0.0211653225676114</c:v>
                </c:pt>
                <c:pt idx="285">
                  <c:v>0.0153645048938722</c:v>
                </c:pt>
                <c:pt idx="286">
                  <c:v>0.010044026506254</c:v>
                </c:pt>
                <c:pt idx="287">
                  <c:v>0.00466673355307323</c:v>
                </c:pt>
                <c:pt idx="288">
                  <c:v>0.00435074904110633</c:v>
                </c:pt>
                <c:pt idx="289">
                  <c:v>-0.00136341848298382</c:v>
                </c:pt>
                <c:pt idx="290">
                  <c:v>-0.00160703550530172</c:v>
                </c:pt>
                <c:pt idx="291">
                  <c:v>0.00701532011524919</c:v>
                </c:pt>
                <c:pt idx="292">
                  <c:v>0.00972381761581342</c:v>
                </c:pt>
                <c:pt idx="293">
                  <c:v>0.00965742671898551</c:v>
                </c:pt>
                <c:pt idx="294">
                  <c:v>0.00610686436225438</c:v>
                </c:pt>
                <c:pt idx="295">
                  <c:v>0.00661137668947132</c:v>
                </c:pt>
                <c:pt idx="296">
                  <c:v>0.00996626278450585</c:v>
                </c:pt>
                <c:pt idx="297">
                  <c:v>0.014004247465498</c:v>
                </c:pt>
                <c:pt idx="298">
                  <c:v>0.0180376012572026</c:v>
                </c:pt>
                <c:pt idx="299">
                  <c:v>0.0157009205463594</c:v>
                </c:pt>
                <c:pt idx="300">
                  <c:v>0.0105190901030519</c:v>
                </c:pt>
                <c:pt idx="301">
                  <c:v>0.00983350960918417</c:v>
                </c:pt>
                <c:pt idx="302">
                  <c:v>0.0120511271323729</c:v>
                </c:pt>
                <c:pt idx="303">
                  <c:v>0.0123470563228245</c:v>
                </c:pt>
                <c:pt idx="304">
                  <c:v>0.0173665170043815</c:v>
                </c:pt>
                <c:pt idx="305">
                  <c:v>0.0170284923484831</c:v>
                </c:pt>
                <c:pt idx="306">
                  <c:v>0.0182413446736287</c:v>
                </c:pt>
                <c:pt idx="307">
                  <c:v>0.0117757555338904</c:v>
                </c:pt>
                <c:pt idx="308">
                  <c:v>0.0128008385194658</c:v>
                </c:pt>
                <c:pt idx="309">
                  <c:v>0.0190776878506216</c:v>
                </c:pt>
                <c:pt idx="310">
                  <c:v>0.0193424258996675</c:v>
                </c:pt>
                <c:pt idx="311">
                  <c:v>0.0161187636160753</c:v>
                </c:pt>
                <c:pt idx="312">
                  <c:v>0.0166679757107941</c:v>
                </c:pt>
                <c:pt idx="313">
                  <c:v>0.0141999111943445</c:v>
                </c:pt>
                <c:pt idx="314">
                  <c:v>0.028116836720449</c:v>
                </c:pt>
                <c:pt idx="315">
                  <c:v>0.026112935092697</c:v>
                </c:pt>
                <c:pt idx="316">
                  <c:v>0.0264004615057281</c:v>
                </c:pt>
                <c:pt idx="317">
                  <c:v>0.0319934830401649</c:v>
                </c:pt>
                <c:pt idx="318">
                  <c:v>0.0254886683509676</c:v>
                </c:pt>
                <c:pt idx="319">
                  <c:v>0.0305761937271554</c:v>
                </c:pt>
                <c:pt idx="320">
                  <c:v>0.0267762372501938</c:v>
                </c:pt>
                <c:pt idx="321">
                  <c:v>0.03309074679276</c:v>
                </c:pt>
                <c:pt idx="322">
                  <c:v>0.0304955529265474</c:v>
                </c:pt>
                <c:pt idx="323">
                  <c:v>0.0221036552382342</c:v>
                </c:pt>
                <c:pt idx="324">
                  <c:v>0.0240165691260659</c:v>
                </c:pt>
                <c:pt idx="325">
                  <c:v>0.0309606397703118</c:v>
                </c:pt>
                <c:pt idx="326">
                  <c:v>0.0250541436629915</c:v>
                </c:pt>
                <c:pt idx="327">
                  <c:v>0.019016024138418</c:v>
                </c:pt>
                <c:pt idx="328">
                  <c:v>0.017089697545958</c:v>
                </c:pt>
                <c:pt idx="329">
                  <c:v>0.0172850041471939</c:v>
                </c:pt>
                <c:pt idx="330">
                  <c:v>0.0146859891745359</c:v>
                </c:pt>
                <c:pt idx="331">
                  <c:v>0.0116269069230711</c:v>
                </c:pt>
                <c:pt idx="332">
                  <c:v>0.0123755836039225</c:v>
                </c:pt>
                <c:pt idx="333">
                  <c:v>0.0154594029553716</c:v>
                </c:pt>
                <c:pt idx="334">
                  <c:v>0.011635707509559</c:v>
                </c:pt>
                <c:pt idx="335">
                  <c:v>0.00764783723152351</c:v>
                </c:pt>
                <c:pt idx="336">
                  <c:v>0.00688471008822511</c:v>
                </c:pt>
                <c:pt idx="337">
                  <c:v>0.0105027503622231</c:v>
                </c:pt>
                <c:pt idx="338">
                  <c:v>0.0124446115963486</c:v>
                </c:pt>
                <c:pt idx="339">
                  <c:v>0.0116641325887795</c:v>
                </c:pt>
                <c:pt idx="340">
                  <c:v>0.0153254213883127</c:v>
                </c:pt>
                <c:pt idx="341">
                  <c:v>0.0164969901202773</c:v>
                </c:pt>
                <c:pt idx="342">
                  <c:v>0.0184729575508608</c:v>
                </c:pt>
                <c:pt idx="343">
                  <c:v>0.00951448866838189</c:v>
                </c:pt>
                <c:pt idx="344">
                  <c:v>0.0112319280825274</c:v>
                </c:pt>
                <c:pt idx="345">
                  <c:v>0.0160028981589588</c:v>
                </c:pt>
                <c:pt idx="346">
                  <c:v>0.0137478301545105</c:v>
                </c:pt>
                <c:pt idx="347">
                  <c:v>0.00990214632297759</c:v>
                </c:pt>
                <c:pt idx="348">
                  <c:v>0.0112349904856986</c:v>
                </c:pt>
                <c:pt idx="349">
                  <c:v>0.00645248287835143</c:v>
                </c:pt>
                <c:pt idx="350">
                  <c:v>0.010786459971324</c:v>
                </c:pt>
                <c:pt idx="351">
                  <c:v>0.0124172469423564</c:v>
                </c:pt>
                <c:pt idx="352">
                  <c:v>0.00776603269764609</c:v>
                </c:pt>
                <c:pt idx="353">
                  <c:v>0.0108989434388834</c:v>
                </c:pt>
                <c:pt idx="354">
                  <c:v>0.0158788739633028</c:v>
                </c:pt>
                <c:pt idx="355">
                  <c:v>0.00973341504757885</c:v>
                </c:pt>
                <c:pt idx="356">
                  <c:v>0.0125316165229342</c:v>
                </c:pt>
                <c:pt idx="357">
                  <c:v>0.00831997221620895</c:v>
                </c:pt>
                <c:pt idx="358">
                  <c:v>0.00347039107152913</c:v>
                </c:pt>
                <c:pt idx="359">
                  <c:v>-0.00269837501032688</c:v>
                </c:pt>
                <c:pt idx="360">
                  <c:v>-0.000765131307009059</c:v>
                </c:pt>
                <c:pt idx="361">
                  <c:v>-0.00351962320080867</c:v>
                </c:pt>
                <c:pt idx="362">
                  <c:v>-0.00530280019494656</c:v>
                </c:pt>
                <c:pt idx="363">
                  <c:v>-0.00488900382690372</c:v>
                </c:pt>
                <c:pt idx="364">
                  <c:v>-0.00450817604835141</c:v>
                </c:pt>
                <c:pt idx="365">
                  <c:v>-0.0147956985830731</c:v>
                </c:pt>
                <c:pt idx="366">
                  <c:v>-0.015086580029011</c:v>
                </c:pt>
                <c:pt idx="367">
                  <c:v>-0.0120229370225852</c:v>
                </c:pt>
                <c:pt idx="368">
                  <c:v>-0.00469640738971344</c:v>
                </c:pt>
                <c:pt idx="369">
                  <c:v>-0.00438789070563272</c:v>
                </c:pt>
                <c:pt idx="370">
                  <c:v>-0.00358274710574669</c:v>
                </c:pt>
                <c:pt idx="371">
                  <c:v>-0.00109627184128225</c:v>
                </c:pt>
                <c:pt idx="372">
                  <c:v>-0.0018104197656722</c:v>
                </c:pt>
                <c:pt idx="373">
                  <c:v>0.000988962186092568</c:v>
                </c:pt>
                <c:pt idx="374">
                  <c:v>0.00163843712487433</c:v>
                </c:pt>
                <c:pt idx="375">
                  <c:v>0.00424213151189401</c:v>
                </c:pt>
                <c:pt idx="376">
                  <c:v>0.00793641579406112</c:v>
                </c:pt>
                <c:pt idx="377">
                  <c:v>0.00678851318101059</c:v>
                </c:pt>
                <c:pt idx="378">
                  <c:v>0.00718592528996553</c:v>
                </c:pt>
                <c:pt idx="379">
                  <c:v>0.00842101997830091</c:v>
                </c:pt>
                <c:pt idx="380">
                  <c:v>0.010289274198342</c:v>
                </c:pt>
                <c:pt idx="381">
                  <c:v>0.0124665684400055</c:v>
                </c:pt>
                <c:pt idx="382">
                  <c:v>0.00830039614669853</c:v>
                </c:pt>
                <c:pt idx="383">
                  <c:v>0.0115295894339541</c:v>
                </c:pt>
                <c:pt idx="384">
                  <c:v>0.0135731121020363</c:v>
                </c:pt>
                <c:pt idx="385">
                  <c:v>0.0214505513752496</c:v>
                </c:pt>
                <c:pt idx="386">
                  <c:v>0.0250190463179021</c:v>
                </c:pt>
                <c:pt idx="387">
                  <c:v>0.0215259599659957</c:v>
                </c:pt>
                <c:pt idx="388">
                  <c:v>0.0194412732421161</c:v>
                </c:pt>
                <c:pt idx="389">
                  <c:v>0.0207696726067854</c:v>
                </c:pt>
                <c:pt idx="390">
                  <c:v>0.0160199530816333</c:v>
                </c:pt>
                <c:pt idx="391">
                  <c:v>0.0139398031735509</c:v>
                </c:pt>
                <c:pt idx="392">
                  <c:v>0.0136854231161206</c:v>
                </c:pt>
                <c:pt idx="393">
                  <c:v>0.0154819324277047</c:v>
                </c:pt>
                <c:pt idx="394">
                  <c:v>0.0211069783547576</c:v>
                </c:pt>
                <c:pt idx="395">
                  <c:v>0.0246053322105555</c:v>
                </c:pt>
                <c:pt idx="396">
                  <c:v>0.0238232544006595</c:v>
                </c:pt>
                <c:pt idx="397">
                  <c:v>0.0228083182056515</c:v>
                </c:pt>
                <c:pt idx="398">
                  <c:v>0.0226604324403981</c:v>
                </c:pt>
                <c:pt idx="399">
                  <c:v>0.0226385401719158</c:v>
                </c:pt>
                <c:pt idx="400">
                  <c:v>0.0215727624076963</c:v>
                </c:pt>
                <c:pt idx="401">
                  <c:v>0.023858028477836</c:v>
                </c:pt>
                <c:pt idx="402">
                  <c:v>0.0341595687510201</c:v>
                </c:pt>
                <c:pt idx="403">
                  <c:v>0.037566161287839</c:v>
                </c:pt>
                <c:pt idx="404">
                  <c:v>0.036397382552925</c:v>
                </c:pt>
                <c:pt idx="405">
                  <c:v>0.0348647304836078</c:v>
                </c:pt>
                <c:pt idx="406">
                  <c:v>0.0403591945197158</c:v>
                </c:pt>
                <c:pt idx="407">
                  <c:v>0.050124358976564</c:v>
                </c:pt>
                <c:pt idx="408">
                  <c:v>0.0523309356564157</c:v>
                </c:pt>
                <c:pt idx="409">
                  <c:v>0.054597992985578</c:v>
                </c:pt>
                <c:pt idx="410">
                  <c:v>0.0491070938097733</c:v>
                </c:pt>
                <c:pt idx="411">
                  <c:v>0.0406089971666452</c:v>
                </c:pt>
                <c:pt idx="412">
                  <c:v>0.0463898502526838</c:v>
                </c:pt>
                <c:pt idx="413">
                  <c:v>0.0470497689969195</c:v>
                </c:pt>
                <c:pt idx="414">
                  <c:v>0.0502602473658923</c:v>
                </c:pt>
                <c:pt idx="415">
                  <c:v>0.0473755238005577</c:v>
                </c:pt>
                <c:pt idx="416">
                  <c:v>0.0460136935825773</c:v>
                </c:pt>
                <c:pt idx="417">
                  <c:v>0.043893986541653</c:v>
                </c:pt>
                <c:pt idx="418">
                  <c:v>0.0435361025562774</c:v>
                </c:pt>
                <c:pt idx="419">
                  <c:v>0.0450770505681773</c:v>
                </c:pt>
                <c:pt idx="420">
                  <c:v>0.0483928230262481</c:v>
                </c:pt>
                <c:pt idx="421">
                  <c:v>0.04969099884579</c:v>
                </c:pt>
                <c:pt idx="422">
                  <c:v>0.0424910397187191</c:v>
                </c:pt>
                <c:pt idx="423">
                  <c:v>0.0404121613386204</c:v>
                </c:pt>
                <c:pt idx="424">
                  <c:v>0.038642289957411</c:v>
                </c:pt>
                <c:pt idx="425">
                  <c:v>0.0422179528671448</c:v>
                </c:pt>
                <c:pt idx="426">
                  <c:v>0.0477038362045177</c:v>
                </c:pt>
                <c:pt idx="427">
                  <c:v>0.0507138331702948</c:v>
                </c:pt>
                <c:pt idx="428">
                  <c:v>0.0478119488190054</c:v>
                </c:pt>
                <c:pt idx="429">
                  <c:v>0.0419548590612828</c:v>
                </c:pt>
                <c:pt idx="430">
                  <c:v>0.0406613946281651</c:v>
                </c:pt>
                <c:pt idx="431">
                  <c:v>0.0470254034737543</c:v>
                </c:pt>
                <c:pt idx="432">
                  <c:v>0.0485649838544298</c:v>
                </c:pt>
                <c:pt idx="433">
                  <c:v>0.0566792397032068</c:v>
                </c:pt>
                <c:pt idx="434">
                  <c:v>0.0548055624743105</c:v>
                </c:pt>
                <c:pt idx="435">
                  <c:v>0.0590152210783923</c:v>
                </c:pt>
                <c:pt idx="436">
                  <c:v>0.066133865391879</c:v>
                </c:pt>
                <c:pt idx="437">
                  <c:v>0.0650359252955315</c:v>
                </c:pt>
                <c:pt idx="438">
                  <c:v>0.0701210108402117</c:v>
                </c:pt>
                <c:pt idx="439">
                  <c:v>0.0788463106598671</c:v>
                </c:pt>
                <c:pt idx="440">
                  <c:v>0.090095141879889</c:v>
                </c:pt>
                <c:pt idx="441">
                  <c:v>0.0941508609575101</c:v>
                </c:pt>
                <c:pt idx="442">
                  <c:v>0.105931567015498</c:v>
                </c:pt>
                <c:pt idx="443">
                  <c:v>0.11199395728898</c:v>
                </c:pt>
                <c:pt idx="444">
                  <c:v>0.105409147173566</c:v>
                </c:pt>
                <c:pt idx="445">
                  <c:v>0.100747917815236</c:v>
                </c:pt>
                <c:pt idx="446">
                  <c:v>0.108842157583056</c:v>
                </c:pt>
                <c:pt idx="447">
                  <c:v>0.11698726676223</c:v>
                </c:pt>
                <c:pt idx="448">
                  <c:v>0.116959751410863</c:v>
                </c:pt>
                <c:pt idx="449">
                  <c:v>0.111194026961474</c:v>
                </c:pt>
                <c:pt idx="450">
                  <c:v>0.111371529677371</c:v>
                </c:pt>
                <c:pt idx="451">
                  <c:v>0.114158389913072</c:v>
                </c:pt>
                <c:pt idx="452">
                  <c:v>0.122678216665413</c:v>
                </c:pt>
                <c:pt idx="453">
                  <c:v>0.120463615499364</c:v>
                </c:pt>
                <c:pt idx="454">
                  <c:v>0.125377967647277</c:v>
                </c:pt>
                <c:pt idx="455">
                  <c:v>0.128396303893889</c:v>
                </c:pt>
                <c:pt idx="456">
                  <c:v>0.137503044657701</c:v>
                </c:pt>
                <c:pt idx="457">
                  <c:v>0.136585846042601</c:v>
                </c:pt>
                <c:pt idx="458">
                  <c:v>0.134546954774919</c:v>
                </c:pt>
                <c:pt idx="459">
                  <c:v>0.12953929517589</c:v>
                </c:pt>
                <c:pt idx="460">
                  <c:v>0.122790895128084</c:v>
                </c:pt>
                <c:pt idx="461">
                  <c:v>0.121148407856675</c:v>
                </c:pt>
                <c:pt idx="462">
                  <c:v>0.126941872774986</c:v>
                </c:pt>
                <c:pt idx="463">
                  <c:v>0.141281951191575</c:v>
                </c:pt>
                <c:pt idx="464">
                  <c:v>0.143437532780129</c:v>
                </c:pt>
                <c:pt idx="465">
                  <c:v>0.123767783079812</c:v>
                </c:pt>
                <c:pt idx="466">
                  <c:v>0.0910807622456375</c:v>
                </c:pt>
                <c:pt idx="467">
                  <c:v>0.0987593549527239</c:v>
                </c:pt>
                <c:pt idx="468">
                  <c:v>0.101326074295247</c:v>
                </c:pt>
                <c:pt idx="469">
                  <c:v>0.118712664094641</c:v>
                </c:pt>
                <c:pt idx="470">
                  <c:v>0.115130596966557</c:v>
                </c:pt>
                <c:pt idx="471">
                  <c:v>0.123599878128353</c:v>
                </c:pt>
                <c:pt idx="472">
                  <c:v>0.124115686307332</c:v>
                </c:pt>
                <c:pt idx="473">
                  <c:v>0.113618415756676</c:v>
                </c:pt>
                <c:pt idx="474">
                  <c:v>0.111195236309023</c:v>
                </c:pt>
                <c:pt idx="475">
                  <c:v>0.114111097463951</c:v>
                </c:pt>
                <c:pt idx="476">
                  <c:v>0.109603504034089</c:v>
                </c:pt>
                <c:pt idx="477">
                  <c:v>0.0920774954515431</c:v>
                </c:pt>
                <c:pt idx="478">
                  <c:v>0.0894006907908957</c:v>
                </c:pt>
                <c:pt idx="479">
                  <c:v>0.0922579265816785</c:v>
                </c:pt>
                <c:pt idx="480">
                  <c:v>0.0906451977299378</c:v>
                </c:pt>
                <c:pt idx="481">
                  <c:v>0.100671087617345</c:v>
                </c:pt>
                <c:pt idx="482">
                  <c:v>0.106704448157389</c:v>
                </c:pt>
                <c:pt idx="483">
                  <c:v>0.0952625854443951</c:v>
                </c:pt>
                <c:pt idx="484">
                  <c:v>0.0808991051293246</c:v>
                </c:pt>
                <c:pt idx="485">
                  <c:v>0.0876395773044665</c:v>
                </c:pt>
                <c:pt idx="486">
                  <c:v>0.0926165082360952</c:v>
                </c:pt>
                <c:pt idx="487">
                  <c:v>0.0913218267518405</c:v>
                </c:pt>
                <c:pt idx="488">
                  <c:v>0.0709407083574289</c:v>
                </c:pt>
                <c:pt idx="489">
                  <c:v>0.0543447099257377</c:v>
                </c:pt>
                <c:pt idx="490">
                  <c:v>0.0510826536162179</c:v>
                </c:pt>
                <c:pt idx="491">
                  <c:v>0.0255817467094268</c:v>
                </c:pt>
                <c:pt idx="492">
                  <c:v>0.025065965552133</c:v>
                </c:pt>
                <c:pt idx="493">
                  <c:v>0.0218428736919625</c:v>
                </c:pt>
                <c:pt idx="494">
                  <c:v>0.0182398749094785</c:v>
                </c:pt>
                <c:pt idx="495">
                  <c:v>-0.0169199925679921</c:v>
                </c:pt>
                <c:pt idx="496">
                  <c:v>-0.0341712718779683</c:v>
                </c:pt>
                <c:pt idx="497">
                  <c:v>-0.0475708103076429</c:v>
                </c:pt>
                <c:pt idx="498">
                  <c:v>-0.0429730717415628</c:v>
                </c:pt>
                <c:pt idx="499">
                  <c:v>-0.00435759006469949</c:v>
                </c:pt>
                <c:pt idx="500">
                  <c:v>0.00265867529048158</c:v>
                </c:pt>
                <c:pt idx="501">
                  <c:v>-0.0154680023854281</c:v>
                </c:pt>
                <c:pt idx="502">
                  <c:v>-0.0112316086388689</c:v>
                </c:pt>
                <c:pt idx="503">
                  <c:v>-0.0146191225699128</c:v>
                </c:pt>
                <c:pt idx="504">
                  <c:v>-0.0120785963149703</c:v>
                </c:pt>
                <c:pt idx="505">
                  <c:v>-0.0294352292993469</c:v>
                </c:pt>
                <c:pt idx="506">
                  <c:v>-0.03110367982721</c:v>
                </c:pt>
                <c:pt idx="507">
                  <c:v>-0.0164971703175536</c:v>
                </c:pt>
                <c:pt idx="508">
                  <c:v>0.0159960410866853</c:v>
                </c:pt>
                <c:pt idx="509">
                  <c:v>0.0377188485526596</c:v>
                </c:pt>
                <c:pt idx="510">
                  <c:v>0.0500956995141519</c:v>
                </c:pt>
                <c:pt idx="511">
                  <c:v>0.0437130548251106</c:v>
                </c:pt>
                <c:pt idx="512">
                  <c:v>0.042069930991711</c:v>
                </c:pt>
                <c:pt idx="513">
                  <c:v>0.0323605504847411</c:v>
                </c:pt>
                <c:pt idx="514">
                  <c:v>0.0317270680360395</c:v>
                </c:pt>
                <c:pt idx="515">
                  <c:v>0.0301711532203468</c:v>
                </c:pt>
                <c:pt idx="516">
                  <c:v>0.0327407984935915</c:v>
                </c:pt>
                <c:pt idx="517">
                  <c:v>0.0398860144365816</c:v>
                </c:pt>
                <c:pt idx="518">
                  <c:v>0.0359709881548322</c:v>
                </c:pt>
                <c:pt idx="519">
                  <c:v>0.0401400962204803</c:v>
                </c:pt>
                <c:pt idx="520">
                  <c:v>0.0285088804950313</c:v>
                </c:pt>
                <c:pt idx="521">
                  <c:v>0.0276981065414299</c:v>
                </c:pt>
                <c:pt idx="522">
                  <c:v>0.0173411970690127</c:v>
                </c:pt>
                <c:pt idx="523">
                  <c:v>0.00926578170053882</c:v>
                </c:pt>
                <c:pt idx="524">
                  <c:v>0.00757288790676691</c:v>
                </c:pt>
                <c:pt idx="525">
                  <c:v>0.00973409824122262</c:v>
                </c:pt>
                <c:pt idx="526">
                  <c:v>0.00675825621219084</c:v>
                </c:pt>
                <c:pt idx="527">
                  <c:v>0.00175378994995068</c:v>
                </c:pt>
                <c:pt idx="528">
                  <c:v>-0.00262567929225677</c:v>
                </c:pt>
                <c:pt idx="529">
                  <c:v>-0.00668825148426677</c:v>
                </c:pt>
                <c:pt idx="530">
                  <c:v>-0.010710492513972</c:v>
                </c:pt>
                <c:pt idx="531">
                  <c:v>-0.00183809825047554</c:v>
                </c:pt>
                <c:pt idx="532">
                  <c:v>0.00290505987237655</c:v>
                </c:pt>
                <c:pt idx="533">
                  <c:v>0.00503398224473162</c:v>
                </c:pt>
                <c:pt idx="534">
                  <c:v>0.0076064411863257</c:v>
                </c:pt>
                <c:pt idx="535">
                  <c:v>0.0132249441690135</c:v>
                </c:pt>
                <c:pt idx="536">
                  <c:v>0.0130116399588636</c:v>
                </c:pt>
                <c:pt idx="537">
                  <c:v>0.0123567914584064</c:v>
                </c:pt>
                <c:pt idx="538">
                  <c:v>0.0187928997245195</c:v>
                </c:pt>
                <c:pt idx="539">
                  <c:v>0.0170286498519197</c:v>
                </c:pt>
                <c:pt idx="540">
                  <c:v>0.0212315155884657</c:v>
                </c:pt>
                <c:pt idx="541">
                  <c:v>0.0273974955209528</c:v>
                </c:pt>
                <c:pt idx="542">
                  <c:v>0.0376618740802392</c:v>
                </c:pt>
                <c:pt idx="543">
                  <c:v>0.0411512724109826</c:v>
                </c:pt>
                <c:pt idx="544">
                  <c:v>0.03452109143787</c:v>
                </c:pt>
                <c:pt idx="545">
                  <c:v>0.0341606037569668</c:v>
                </c:pt>
                <c:pt idx="546">
                  <c:v>0.0361028697608412</c:v>
                </c:pt>
                <c:pt idx="547">
                  <c:v>0.0341848580171265</c:v>
                </c:pt>
                <c:pt idx="548">
                  <c:v>0.0340182459668441</c:v>
                </c:pt>
                <c:pt idx="549">
                  <c:v>0.0423892365196239</c:v>
                </c:pt>
                <c:pt idx="550">
                  <c:v>0.0442443075584855</c:v>
                </c:pt>
                <c:pt idx="551">
                  <c:v>0.0400873973286164</c:v>
                </c:pt>
                <c:pt idx="552">
                  <c:v>0.0443684836295941</c:v>
                </c:pt>
                <c:pt idx="553">
                  <c:v>0.0453152685930982</c:v>
                </c:pt>
                <c:pt idx="554">
                  <c:v>0.0433368987780101</c:v>
                </c:pt>
                <c:pt idx="555">
                  <c:v>0.0338299144835823</c:v>
                </c:pt>
                <c:pt idx="556">
                  <c:v>0.0251470317521325</c:v>
                </c:pt>
                <c:pt idx="557">
                  <c:v>0.0196648697804587</c:v>
                </c:pt>
                <c:pt idx="558">
                  <c:v>0.0234688393191935</c:v>
                </c:pt>
                <c:pt idx="559">
                  <c:v>0.0189545779753537</c:v>
                </c:pt>
                <c:pt idx="560">
                  <c:v>-0.00311006458052243</c:v>
                </c:pt>
                <c:pt idx="561">
                  <c:v>-0.0178046591312693</c:v>
                </c:pt>
                <c:pt idx="562">
                  <c:v>-0.0294477398708772</c:v>
                </c:pt>
                <c:pt idx="563">
                  <c:v>-0.0332866406209467</c:v>
                </c:pt>
                <c:pt idx="564">
                  <c:v>-0.0308736445426236</c:v>
                </c:pt>
                <c:pt idx="565">
                  <c:v>-0.0321689580685403</c:v>
                </c:pt>
                <c:pt idx="566">
                  <c:v>-0.044503480218246</c:v>
                </c:pt>
                <c:pt idx="567">
                  <c:v>-0.054811531502839</c:v>
                </c:pt>
                <c:pt idx="568">
                  <c:v>-0.0570144351005379</c:v>
                </c:pt>
                <c:pt idx="569">
                  <c:v>-0.0496516014090729</c:v>
                </c:pt>
                <c:pt idx="570">
                  <c:v>-0.0320466064356424</c:v>
                </c:pt>
                <c:pt idx="571">
                  <c:v>-0.0348775844730054</c:v>
                </c:pt>
                <c:pt idx="572">
                  <c:v>-0.0467295210212162</c:v>
                </c:pt>
                <c:pt idx="573">
                  <c:v>-0.038195524184125</c:v>
                </c:pt>
                <c:pt idx="574">
                  <c:v>-0.0449999512197539</c:v>
                </c:pt>
                <c:pt idx="575">
                  <c:v>-0.0485893380328806</c:v>
                </c:pt>
                <c:pt idx="576">
                  <c:v>-0.0575029859925498</c:v>
                </c:pt>
                <c:pt idx="577">
                  <c:v>-0.0585984423144914</c:v>
                </c:pt>
                <c:pt idx="578">
                  <c:v>-0.0601154777309911</c:v>
                </c:pt>
                <c:pt idx="579">
                  <c:v>-0.07261372440227</c:v>
                </c:pt>
                <c:pt idx="580">
                  <c:v>-0.0702246064116798</c:v>
                </c:pt>
                <c:pt idx="581">
                  <c:v>-0.0700791034739066</c:v>
                </c:pt>
                <c:pt idx="582">
                  <c:v>-0.0758937964300004</c:v>
                </c:pt>
                <c:pt idx="583">
                  <c:v>-0.0824321682821501</c:v>
                </c:pt>
                <c:pt idx="584">
                  <c:v>-0.0758175154030972</c:v>
                </c:pt>
                <c:pt idx="585">
                  <c:v>-0.0634679193885135</c:v>
                </c:pt>
                <c:pt idx="586">
                  <c:v>-0.0339104055093866</c:v>
                </c:pt>
                <c:pt idx="587">
                  <c:v>-0.0400959117165862</c:v>
                </c:pt>
                <c:pt idx="588">
                  <c:v>-0.0418875064728708</c:v>
                </c:pt>
                <c:pt idx="589">
                  <c:v>-0.0487279400221252</c:v>
                </c:pt>
                <c:pt idx="590">
                  <c:v>-0.0530613539997544</c:v>
                </c:pt>
                <c:pt idx="591">
                  <c:v>-0.0583162751243729</c:v>
                </c:pt>
                <c:pt idx="592">
                  <c:v>-0.0668926646376985</c:v>
                </c:pt>
                <c:pt idx="593">
                  <c:v>-0.0651121726777709</c:v>
                </c:pt>
                <c:pt idx="594">
                  <c:v>-0.0596632839142874</c:v>
                </c:pt>
                <c:pt idx="595">
                  <c:v>-0.0562418052732332</c:v>
                </c:pt>
                <c:pt idx="596">
                  <c:v>-0.052079656742835</c:v>
                </c:pt>
                <c:pt idx="597">
                  <c:v>-0.0361535027324296</c:v>
                </c:pt>
                <c:pt idx="598">
                  <c:v>-0.0261501425115409</c:v>
                </c:pt>
                <c:pt idx="599">
                  <c:v>-0.023395267000127</c:v>
                </c:pt>
                <c:pt idx="600">
                  <c:v>-0.026335675329991</c:v>
                </c:pt>
                <c:pt idx="601">
                  <c:v>-0.0399975326173614</c:v>
                </c:pt>
                <c:pt idx="602">
                  <c:v>-0.0408580061823176</c:v>
                </c:pt>
                <c:pt idx="603">
                  <c:v>-0.0335048520641794</c:v>
                </c:pt>
                <c:pt idx="604">
                  <c:v>-0.02501739654753</c:v>
                </c:pt>
                <c:pt idx="605">
                  <c:v>-0.0177759485338909</c:v>
                </c:pt>
                <c:pt idx="606">
                  <c:v>-0.0156879275023536</c:v>
                </c:pt>
                <c:pt idx="607">
                  <c:v>-0.0127352722593126</c:v>
                </c:pt>
                <c:pt idx="608">
                  <c:v>0.00448916018883105</c:v>
                </c:pt>
                <c:pt idx="609">
                  <c:v>0.0153595889073486</c:v>
                </c:pt>
                <c:pt idx="610">
                  <c:v>0.00910945153511378</c:v>
                </c:pt>
                <c:pt idx="611">
                  <c:v>0.0239445179295115</c:v>
                </c:pt>
                <c:pt idx="612">
                  <c:v>0.0277550707419241</c:v>
                </c:pt>
                <c:pt idx="613">
                  <c:v>0.0255003127757631</c:v>
                </c:pt>
                <c:pt idx="614">
                  <c:v>0.0195507397171537</c:v>
                </c:pt>
                <c:pt idx="615">
                  <c:v>0.0440567634659368</c:v>
                </c:pt>
                <c:pt idx="616">
                  <c:v>0.0591674662000214</c:v>
                </c:pt>
                <c:pt idx="617">
                  <c:v>0.0799809391992325</c:v>
                </c:pt>
                <c:pt idx="618">
                  <c:v>0.0784483321721401</c:v>
                </c:pt>
                <c:pt idx="619">
                  <c:v>0.0343760166854326</c:v>
                </c:pt>
                <c:pt idx="620">
                  <c:v>0.026142204658407</c:v>
                </c:pt>
                <c:pt idx="621">
                  <c:v>0.0493781756013223</c:v>
                </c:pt>
                <c:pt idx="622">
                  <c:v>0.0522995566601219</c:v>
                </c:pt>
                <c:pt idx="623">
                  <c:v>0.0565560403587089</c:v>
                </c:pt>
                <c:pt idx="624">
                  <c:v>0.0587656767639559</c:v>
                </c:pt>
                <c:pt idx="625">
                  <c:v>0.0784029837683178</c:v>
                </c:pt>
                <c:pt idx="626">
                  <c:v>0.0823178042491099</c:v>
                </c:pt>
                <c:pt idx="627">
                  <c:v>0.0749535298991267</c:v>
                </c:pt>
                <c:pt idx="628">
                  <c:v>0.0523342764456248</c:v>
                </c:pt>
                <c:pt idx="629">
                  <c:v>0.0379122119039784</c:v>
                </c:pt>
                <c:pt idx="630">
                  <c:v>0.0323633042089626</c:v>
                </c:pt>
                <c:pt idx="631">
                  <c:v>0.0327283630847377</c:v>
                </c:pt>
                <c:pt idx="632">
                  <c:v>0.0360390929020253</c:v>
                </c:pt>
                <c:pt idx="633">
                  <c:v>0.0460076429082474</c:v>
                </c:pt>
                <c:pt idx="634">
                  <c:v>0.0388313452931264</c:v>
                </c:pt>
                <c:pt idx="635">
                  <c:v>0.0384731341182956</c:v>
                </c:pt>
                <c:pt idx="636">
                  <c:v>0.0362721126590264</c:v>
                </c:pt>
                <c:pt idx="637">
                  <c:v>0.0285245501235369</c:v>
                </c:pt>
                <c:pt idx="638">
                  <c:v>0.0371312847098708</c:v>
                </c:pt>
                <c:pt idx="639">
                  <c:v>0.0338740370582173</c:v>
                </c:pt>
                <c:pt idx="640">
                  <c:v>0.0471372868073157</c:v>
                </c:pt>
                <c:pt idx="641">
                  <c:v>0.0508461670790148</c:v>
                </c:pt>
                <c:pt idx="642">
                  <c:v>0.0588651564941975</c:v>
                </c:pt>
                <c:pt idx="643">
                  <c:v>0.061737824587403</c:v>
                </c:pt>
                <c:pt idx="644">
                  <c:v>0.0628771739173413</c:v>
                </c:pt>
                <c:pt idx="645">
                  <c:v>0.0647761700191987</c:v>
                </c:pt>
                <c:pt idx="646">
                  <c:v>0.0613041368980087</c:v>
                </c:pt>
                <c:pt idx="647">
                  <c:v>0.0630247230129627</c:v>
                </c:pt>
                <c:pt idx="648">
                  <c:v>0.066430524288652</c:v>
                </c:pt>
                <c:pt idx="649">
                  <c:v>0.0732570044250032</c:v>
                </c:pt>
                <c:pt idx="650">
                  <c:v>0.0801952495683598</c:v>
                </c:pt>
                <c:pt idx="651">
                  <c:v>0.0750997614658322</c:v>
                </c:pt>
                <c:pt idx="652">
                  <c:v>0.0709097667040886</c:v>
                </c:pt>
                <c:pt idx="653">
                  <c:v>0.0687269769964625</c:v>
                </c:pt>
                <c:pt idx="654">
                  <c:v>0.0611094650885442</c:v>
                </c:pt>
                <c:pt idx="655">
                  <c:v>0.0545993081520886</c:v>
                </c:pt>
                <c:pt idx="656">
                  <c:v>0.0593945160203024</c:v>
                </c:pt>
                <c:pt idx="657">
                  <c:v>0.060954113702945</c:v>
                </c:pt>
                <c:pt idx="658">
                  <c:v>0.0549354383544698</c:v>
                </c:pt>
                <c:pt idx="659">
                  <c:v>0.0567112237853675</c:v>
                </c:pt>
                <c:pt idx="660">
                  <c:v>0.0551830133771511</c:v>
                </c:pt>
                <c:pt idx="661">
                  <c:v>0.0497176156791974</c:v>
                </c:pt>
                <c:pt idx="662">
                  <c:v>0.0443539236674243</c:v>
                </c:pt>
                <c:pt idx="663">
                  <c:v>0.0507980901216153</c:v>
                </c:pt>
                <c:pt idx="664">
                  <c:v>0.0567792261276149</c:v>
                </c:pt>
                <c:pt idx="665">
                  <c:v>0.0517497662843713</c:v>
                </c:pt>
                <c:pt idx="666">
                  <c:v>0.0425741680133525</c:v>
                </c:pt>
                <c:pt idx="667">
                  <c:v>0.0385379225490572</c:v>
                </c:pt>
                <c:pt idx="668">
                  <c:v>0.0212054229081312</c:v>
                </c:pt>
                <c:pt idx="669">
                  <c:v>0.0138768454641524</c:v>
                </c:pt>
                <c:pt idx="670">
                  <c:v>0.0108269802300454</c:v>
                </c:pt>
                <c:pt idx="671">
                  <c:v>0.0155979842236609</c:v>
                </c:pt>
                <c:pt idx="672">
                  <c:v>0.0131805382783714</c:v>
                </c:pt>
                <c:pt idx="673">
                  <c:v>0.0143681004112353</c:v>
                </c:pt>
                <c:pt idx="674">
                  <c:v>0.0106490000580077</c:v>
                </c:pt>
                <c:pt idx="675">
                  <c:v>0.0133296279989443</c:v>
                </c:pt>
                <c:pt idx="676">
                  <c:v>0.0163820296324838</c:v>
                </c:pt>
                <c:pt idx="677">
                  <c:v>0.0238860963844478</c:v>
                </c:pt>
                <c:pt idx="678">
                  <c:v>0.0244292176069628</c:v>
                </c:pt>
                <c:pt idx="679">
                  <c:v>0.0216464078080404</c:v>
                </c:pt>
                <c:pt idx="680">
                  <c:v>0.0345949479688075</c:v>
                </c:pt>
                <c:pt idx="681">
                  <c:v>0.0534490178093785</c:v>
                </c:pt>
                <c:pt idx="682">
                  <c:v>0.0618083067894332</c:v>
                </c:pt>
                <c:pt idx="683">
                  <c:v>0.06181459085366</c:v>
                </c:pt>
                <c:pt idx="684">
                  <c:v>0.0577002905279271</c:v>
                </c:pt>
                <c:pt idx="685">
                  <c:v>0.0549614577573398</c:v>
                </c:pt>
                <c:pt idx="686">
                  <c:v>0.0634268128520091</c:v>
                </c:pt>
                <c:pt idx="687">
                  <c:v>0.075286869180466</c:v>
                </c:pt>
                <c:pt idx="688">
                  <c:v>0.0790982773412731</c:v>
                </c:pt>
                <c:pt idx="689">
                  <c:v>0.0807752503240593</c:v>
                </c:pt>
                <c:pt idx="690">
                  <c:v>0.0593261206857093</c:v>
                </c:pt>
                <c:pt idx="691">
                  <c:v>0.05571285736636</c:v>
                </c:pt>
                <c:pt idx="692">
                  <c:v>0.0593741534123964</c:v>
                </c:pt>
                <c:pt idx="693">
                  <c:v>0.0514136262752144</c:v>
                </c:pt>
                <c:pt idx="694">
                  <c:v>0.0457509911615084</c:v>
                </c:pt>
                <c:pt idx="695">
                  <c:v>0.0483349611510954</c:v>
                </c:pt>
                <c:pt idx="696">
                  <c:v>0.0512570519447287</c:v>
                </c:pt>
                <c:pt idx="697">
                  <c:v>0.0484046804196451</c:v>
                </c:pt>
                <c:pt idx="698">
                  <c:v>0.0497663313826497</c:v>
                </c:pt>
                <c:pt idx="699">
                  <c:v>0.0636443956009519</c:v>
                </c:pt>
                <c:pt idx="700">
                  <c:v>0.059464893735777</c:v>
                </c:pt>
                <c:pt idx="701">
                  <c:v>0.0521978422855929</c:v>
                </c:pt>
                <c:pt idx="702">
                  <c:v>0.0557060572250913</c:v>
                </c:pt>
                <c:pt idx="703">
                  <c:v>0.0610900276771837</c:v>
                </c:pt>
                <c:pt idx="704">
                  <c:v>0.0524371143032003</c:v>
                </c:pt>
                <c:pt idx="705">
                  <c:v>0.0543188636395451</c:v>
                </c:pt>
                <c:pt idx="706">
                  <c:v>0.0578428634840816</c:v>
                </c:pt>
                <c:pt idx="707">
                  <c:v>0.0633478122621535</c:v>
                </c:pt>
                <c:pt idx="708">
                  <c:v>0.066279354396153</c:v>
                </c:pt>
                <c:pt idx="709">
                  <c:v>0.0695107074847574</c:v>
                </c:pt>
                <c:pt idx="710">
                  <c:v>0.0714089649620234</c:v>
                </c:pt>
                <c:pt idx="711">
                  <c:v>0.0737596003319804</c:v>
                </c:pt>
                <c:pt idx="712">
                  <c:v>0.0931796814498191</c:v>
                </c:pt>
                <c:pt idx="713">
                  <c:v>0.104846633561116</c:v>
                </c:pt>
                <c:pt idx="714">
                  <c:v>0.0935333735637117</c:v>
                </c:pt>
                <c:pt idx="715">
                  <c:v>0.0978488525283514</c:v>
                </c:pt>
                <c:pt idx="716">
                  <c:v>0.0974935972705583</c:v>
                </c:pt>
                <c:pt idx="717">
                  <c:v>0.101117631785985</c:v>
                </c:pt>
                <c:pt idx="718">
                  <c:v>0.09883274190633</c:v>
                </c:pt>
                <c:pt idx="719">
                  <c:v>0.103216969683663</c:v>
                </c:pt>
                <c:pt idx="720">
                  <c:v>0.110831991728802</c:v>
                </c:pt>
                <c:pt idx="721">
                  <c:v>0.121237466591528</c:v>
                </c:pt>
                <c:pt idx="722">
                  <c:v>0.118473229375099</c:v>
                </c:pt>
                <c:pt idx="723">
                  <c:v>0.123078277666231</c:v>
                </c:pt>
                <c:pt idx="724">
                  <c:v>0.125206125985023</c:v>
                </c:pt>
                <c:pt idx="725">
                  <c:v>0.119518231149496</c:v>
                </c:pt>
                <c:pt idx="726">
                  <c:v>0.11570770712514</c:v>
                </c:pt>
                <c:pt idx="727">
                  <c:v>0.120704927290523</c:v>
                </c:pt>
                <c:pt idx="728">
                  <c:v>0.122872451940053</c:v>
                </c:pt>
                <c:pt idx="729">
                  <c:v>0.126503302167973</c:v>
                </c:pt>
                <c:pt idx="730">
                  <c:v>0.128229688739618</c:v>
                </c:pt>
                <c:pt idx="731">
                  <c:v>0.138527564262935</c:v>
                </c:pt>
                <c:pt idx="732">
                  <c:v>0.139716349287697</c:v>
                </c:pt>
                <c:pt idx="733">
                  <c:v>0.141300383289276</c:v>
                </c:pt>
                <c:pt idx="734">
                  <c:v>0.147852717429928</c:v>
                </c:pt>
                <c:pt idx="735">
                  <c:v>0.152156825360829</c:v>
                </c:pt>
                <c:pt idx="736">
                  <c:v>0.150868512442326</c:v>
                </c:pt>
                <c:pt idx="737">
                  <c:v>0.148212856415806</c:v>
                </c:pt>
                <c:pt idx="738">
                  <c:v>0.147186835164095</c:v>
                </c:pt>
                <c:pt idx="739">
                  <c:v>0.148298131860881</c:v>
                </c:pt>
                <c:pt idx="740">
                  <c:v>0.145289884708911</c:v>
                </c:pt>
                <c:pt idx="741">
                  <c:v>0.135182713027594</c:v>
                </c:pt>
                <c:pt idx="742">
                  <c:v>0.136973528731122</c:v>
                </c:pt>
                <c:pt idx="743">
                  <c:v>0.140875961311787</c:v>
                </c:pt>
                <c:pt idx="744">
                  <c:v>0.135075098018979</c:v>
                </c:pt>
                <c:pt idx="745">
                  <c:v>0.127077723834486</c:v>
                </c:pt>
                <c:pt idx="746">
                  <c:v>0.123680536683459</c:v>
                </c:pt>
                <c:pt idx="747">
                  <c:v>0.115175732999234</c:v>
                </c:pt>
                <c:pt idx="748">
                  <c:v>0.113440219088404</c:v>
                </c:pt>
                <c:pt idx="749">
                  <c:v>0.108066536482038</c:v>
                </c:pt>
                <c:pt idx="750">
                  <c:v>0.105854868241318</c:v>
                </c:pt>
                <c:pt idx="751">
                  <c:v>0.111888225891465</c:v>
                </c:pt>
                <c:pt idx="752">
                  <c:v>0.103946755505374</c:v>
                </c:pt>
                <c:pt idx="753">
                  <c:v>0.10638983332348</c:v>
                </c:pt>
                <c:pt idx="754">
                  <c:v>0.114174023119418</c:v>
                </c:pt>
                <c:pt idx="755">
                  <c:v>0.113457239569776</c:v>
                </c:pt>
                <c:pt idx="756">
                  <c:v>0.111820823710643</c:v>
                </c:pt>
                <c:pt idx="757">
                  <c:v>0.114971465584791</c:v>
                </c:pt>
                <c:pt idx="758">
                  <c:v>0.113488516179112</c:v>
                </c:pt>
                <c:pt idx="759">
                  <c:v>0.119220669317109</c:v>
                </c:pt>
                <c:pt idx="760">
                  <c:v>0.122329999753979</c:v>
                </c:pt>
                <c:pt idx="761">
                  <c:v>0.118376054484463</c:v>
                </c:pt>
                <c:pt idx="762">
                  <c:v>0.119361819715918</c:v>
                </c:pt>
                <c:pt idx="763">
                  <c:v>0.123760191030372</c:v>
                </c:pt>
                <c:pt idx="764">
                  <c:v>0.128430253643222</c:v>
                </c:pt>
                <c:pt idx="765">
                  <c:v>0.128764256696585</c:v>
                </c:pt>
                <c:pt idx="766">
                  <c:v>0.13428886065548</c:v>
                </c:pt>
                <c:pt idx="767">
                  <c:v>0.137288788010999</c:v>
                </c:pt>
                <c:pt idx="768">
                  <c:v>0.136892122208334</c:v>
                </c:pt>
                <c:pt idx="769">
                  <c:v>0.137313061786403</c:v>
                </c:pt>
                <c:pt idx="770">
                  <c:v>0.136833428588318</c:v>
                </c:pt>
                <c:pt idx="771">
                  <c:v>0.138513579462813</c:v>
                </c:pt>
                <c:pt idx="772">
                  <c:v>0.134129256955181</c:v>
                </c:pt>
                <c:pt idx="773">
                  <c:v>0.138792106383871</c:v>
                </c:pt>
                <c:pt idx="774">
                  <c:v>0.150060690905601</c:v>
                </c:pt>
                <c:pt idx="775">
                  <c:v>0.149596588981562</c:v>
                </c:pt>
                <c:pt idx="776">
                  <c:v>0.147101433531989</c:v>
                </c:pt>
                <c:pt idx="777">
                  <c:v>0.136044286177858</c:v>
                </c:pt>
                <c:pt idx="778">
                  <c:v>0.139879467727708</c:v>
                </c:pt>
                <c:pt idx="779">
                  <c:v>0.139807453928144</c:v>
                </c:pt>
                <c:pt idx="780">
                  <c:v>0.131981226140551</c:v>
                </c:pt>
                <c:pt idx="781">
                  <c:v>0.131705999494223</c:v>
                </c:pt>
                <c:pt idx="782">
                  <c:v>0.143591470058189</c:v>
                </c:pt>
                <c:pt idx="783">
                  <c:v>0.139664277689913</c:v>
                </c:pt>
                <c:pt idx="784">
                  <c:v>0.134862829327349</c:v>
                </c:pt>
                <c:pt idx="785">
                  <c:v>0.134299999491517</c:v>
                </c:pt>
                <c:pt idx="786">
                  <c:v>0.144987064054053</c:v>
                </c:pt>
                <c:pt idx="787">
                  <c:v>0.148590714270941</c:v>
                </c:pt>
                <c:pt idx="788">
                  <c:v>0.163170790569432</c:v>
                </c:pt>
                <c:pt idx="789">
                  <c:v>0.164020201132141</c:v>
                </c:pt>
                <c:pt idx="790">
                  <c:v>0.164701485766473</c:v>
                </c:pt>
                <c:pt idx="791">
                  <c:v>0.163680619438641</c:v>
                </c:pt>
                <c:pt idx="792">
                  <c:v>0.159233955383115</c:v>
                </c:pt>
                <c:pt idx="793">
                  <c:v>0.148486104215844</c:v>
                </c:pt>
                <c:pt idx="794">
                  <c:v>0.155183452947519</c:v>
                </c:pt>
                <c:pt idx="795">
                  <c:v>0.1623314724486</c:v>
                </c:pt>
                <c:pt idx="796">
                  <c:v>0.169323738050031</c:v>
                </c:pt>
                <c:pt idx="797">
                  <c:v>0.168515824323784</c:v>
                </c:pt>
                <c:pt idx="798">
                  <c:v>0.164507145671559</c:v>
                </c:pt>
                <c:pt idx="799">
                  <c:v>0.160104283733457</c:v>
                </c:pt>
                <c:pt idx="800">
                  <c:v>0.158236073681978</c:v>
                </c:pt>
                <c:pt idx="801">
                  <c:v>0.147985574075736</c:v>
                </c:pt>
                <c:pt idx="802">
                  <c:v>0.144453595299989</c:v>
                </c:pt>
                <c:pt idx="803">
                  <c:v>0.14181796999152</c:v>
                </c:pt>
                <c:pt idx="804">
                  <c:v>0.144303755194028</c:v>
                </c:pt>
                <c:pt idx="805">
                  <c:v>0.149910716617391</c:v>
                </c:pt>
                <c:pt idx="806">
                  <c:v>0.149747908707037</c:v>
                </c:pt>
                <c:pt idx="807">
                  <c:v>0.141120173936264</c:v>
                </c:pt>
                <c:pt idx="808">
                  <c:v>0.139635862816058</c:v>
                </c:pt>
                <c:pt idx="809">
                  <c:v>0.138189420188985</c:v>
                </c:pt>
                <c:pt idx="810">
                  <c:v>0.146063003133267</c:v>
                </c:pt>
                <c:pt idx="811">
                  <c:v>0.156569123624817</c:v>
                </c:pt>
                <c:pt idx="812">
                  <c:v>0.162545889678149</c:v>
                </c:pt>
                <c:pt idx="813">
                  <c:v>0.164087074918363</c:v>
                </c:pt>
                <c:pt idx="814">
                  <c:v>0.17328670467461</c:v>
                </c:pt>
                <c:pt idx="815">
                  <c:v>0.176921752870683</c:v>
                </c:pt>
                <c:pt idx="816">
                  <c:v>0.181045470893729</c:v>
                </c:pt>
                <c:pt idx="817">
                  <c:v>0.182795582545526</c:v>
                </c:pt>
                <c:pt idx="818">
                  <c:v>0.184402475325446</c:v>
                </c:pt>
                <c:pt idx="819">
                  <c:v>0.187091653361576</c:v>
                </c:pt>
                <c:pt idx="820">
                  <c:v>0.190659647613401</c:v>
                </c:pt>
                <c:pt idx="821">
                  <c:v>0.195983775659244</c:v>
                </c:pt>
                <c:pt idx="822">
                  <c:v>0.193757651446998</c:v>
                </c:pt>
                <c:pt idx="823">
                  <c:v>0.18868694644915</c:v>
                </c:pt>
                <c:pt idx="824">
                  <c:v>0.183869992474711</c:v>
                </c:pt>
                <c:pt idx="825">
                  <c:v>0.17884788086825</c:v>
                </c:pt>
                <c:pt idx="826">
                  <c:v>0.17724108713046</c:v>
                </c:pt>
                <c:pt idx="827">
                  <c:v>0.178390043513412</c:v>
                </c:pt>
                <c:pt idx="828">
                  <c:v>0.173642719160913</c:v>
                </c:pt>
                <c:pt idx="829">
                  <c:v>0.164270859980004</c:v>
                </c:pt>
                <c:pt idx="830">
                  <c:v>0.159259576490009</c:v>
                </c:pt>
                <c:pt idx="831">
                  <c:v>0.157079664154911</c:v>
                </c:pt>
                <c:pt idx="832">
                  <c:v>0.152236970478638</c:v>
                </c:pt>
                <c:pt idx="833">
                  <c:v>0.152334784139522</c:v>
                </c:pt>
                <c:pt idx="834">
                  <c:v>0.155612616294472</c:v>
                </c:pt>
                <c:pt idx="835">
                  <c:v>0.148898407819447</c:v>
                </c:pt>
                <c:pt idx="836">
                  <c:v>0.140871507813989</c:v>
                </c:pt>
                <c:pt idx="837">
                  <c:v>0.134145459720965</c:v>
                </c:pt>
                <c:pt idx="838">
                  <c:v>0.13773718282336</c:v>
                </c:pt>
                <c:pt idx="839">
                  <c:v>0.139652211279522</c:v>
                </c:pt>
                <c:pt idx="840">
                  <c:v>0.136805381959111</c:v>
                </c:pt>
                <c:pt idx="841">
                  <c:v>0.136347282811126</c:v>
                </c:pt>
                <c:pt idx="842">
                  <c:v>0.140990696279824</c:v>
                </c:pt>
                <c:pt idx="843">
                  <c:v>0.142254269595882</c:v>
                </c:pt>
                <c:pt idx="844">
                  <c:v>0.14226606467646</c:v>
                </c:pt>
                <c:pt idx="845">
                  <c:v>0.143577185598926</c:v>
                </c:pt>
                <c:pt idx="846">
                  <c:v>0.140912111086902</c:v>
                </c:pt>
                <c:pt idx="847">
                  <c:v>0.140526434261571</c:v>
                </c:pt>
                <c:pt idx="848">
                  <c:v>0.135746440463702</c:v>
                </c:pt>
                <c:pt idx="849">
                  <c:v>0.136624403823355</c:v>
                </c:pt>
                <c:pt idx="850">
                  <c:v>0.144706392282229</c:v>
                </c:pt>
                <c:pt idx="851">
                  <c:v>0.142820707300749</c:v>
                </c:pt>
                <c:pt idx="852">
                  <c:v>0.134397835497629</c:v>
                </c:pt>
                <c:pt idx="853">
                  <c:v>0.137394451759559</c:v>
                </c:pt>
                <c:pt idx="854">
                  <c:v>0.135802936227238</c:v>
                </c:pt>
                <c:pt idx="855">
                  <c:v>0.13120072433306</c:v>
                </c:pt>
                <c:pt idx="856">
                  <c:v>0.122242363548224</c:v>
                </c:pt>
                <c:pt idx="857">
                  <c:v>0.105195227514454</c:v>
                </c:pt>
                <c:pt idx="858">
                  <c:v>0.105156446701571</c:v>
                </c:pt>
                <c:pt idx="859">
                  <c:v>0.107042890948639</c:v>
                </c:pt>
                <c:pt idx="860">
                  <c:v>0.107378707806807</c:v>
                </c:pt>
                <c:pt idx="861">
                  <c:v>0.105340519068349</c:v>
                </c:pt>
                <c:pt idx="862">
                  <c:v>0.10880982063371</c:v>
                </c:pt>
                <c:pt idx="863">
                  <c:v>0.10824027873587</c:v>
                </c:pt>
                <c:pt idx="864">
                  <c:v>0.111209259044099</c:v>
                </c:pt>
                <c:pt idx="865">
                  <c:v>0.114739427647085</c:v>
                </c:pt>
                <c:pt idx="866">
                  <c:v>0.11379520629974</c:v>
                </c:pt>
                <c:pt idx="867">
                  <c:v>0.124181497597294</c:v>
                </c:pt>
                <c:pt idx="868">
                  <c:v>0.123300940055695</c:v>
                </c:pt>
                <c:pt idx="869">
                  <c:v>0.127055197538715</c:v>
                </c:pt>
                <c:pt idx="870">
                  <c:v>0.125179756939406</c:v>
                </c:pt>
                <c:pt idx="871">
                  <c:v>0.127178229834031</c:v>
                </c:pt>
                <c:pt idx="872">
                  <c:v>0.136505274634481</c:v>
                </c:pt>
                <c:pt idx="873">
                  <c:v>0.13509141468797</c:v>
                </c:pt>
                <c:pt idx="874">
                  <c:v>0.131421004181667</c:v>
                </c:pt>
                <c:pt idx="875">
                  <c:v>0.132748925041419</c:v>
                </c:pt>
                <c:pt idx="876">
                  <c:v>0.134251763898321</c:v>
                </c:pt>
                <c:pt idx="877">
                  <c:v>0.132698167812872</c:v>
                </c:pt>
                <c:pt idx="878">
                  <c:v>0.133440815400637</c:v>
                </c:pt>
                <c:pt idx="879">
                  <c:v>0.130987194397773</c:v>
                </c:pt>
                <c:pt idx="880">
                  <c:v>0.126388260947363</c:v>
                </c:pt>
                <c:pt idx="881">
                  <c:v>0.124092517285645</c:v>
                </c:pt>
                <c:pt idx="882">
                  <c:v>0.124236620406072</c:v>
                </c:pt>
                <c:pt idx="883">
                  <c:v>0.11952367812445</c:v>
                </c:pt>
                <c:pt idx="884">
                  <c:v>0.118340525284172</c:v>
                </c:pt>
                <c:pt idx="885">
                  <c:v>0.116845720452634</c:v>
                </c:pt>
                <c:pt idx="886">
                  <c:v>0.112210139170597</c:v>
                </c:pt>
                <c:pt idx="887">
                  <c:v>0.104933746043447</c:v>
                </c:pt>
                <c:pt idx="888">
                  <c:v>0.104701679598982</c:v>
                </c:pt>
                <c:pt idx="889">
                  <c:v>0.101415898310436</c:v>
                </c:pt>
                <c:pt idx="890">
                  <c:v>0.10184727674347</c:v>
                </c:pt>
                <c:pt idx="891">
                  <c:v>0.0985628146578847</c:v>
                </c:pt>
                <c:pt idx="892">
                  <c:v>0.100428562332866</c:v>
                </c:pt>
                <c:pt idx="893">
                  <c:v>0.0884025109039395</c:v>
                </c:pt>
                <c:pt idx="894">
                  <c:v>0.0792409573570865</c:v>
                </c:pt>
                <c:pt idx="895">
                  <c:v>0.0815450008059999</c:v>
                </c:pt>
                <c:pt idx="896">
                  <c:v>0.0805126102259786</c:v>
                </c:pt>
                <c:pt idx="897">
                  <c:v>0.0896448567977561</c:v>
                </c:pt>
                <c:pt idx="898">
                  <c:v>0.08393295670173</c:v>
                </c:pt>
                <c:pt idx="899">
                  <c:v>0.0829313673247969</c:v>
                </c:pt>
                <c:pt idx="900">
                  <c:v>0.0880114642240659</c:v>
                </c:pt>
                <c:pt idx="901">
                  <c:v>0.0885711732470946</c:v>
                </c:pt>
                <c:pt idx="902">
                  <c:v>0.07580581560896</c:v>
                </c:pt>
                <c:pt idx="903">
                  <c:v>0.0747267879668319</c:v>
                </c:pt>
                <c:pt idx="904">
                  <c:v>0.073355269827426</c:v>
                </c:pt>
                <c:pt idx="905">
                  <c:v>0.07375614819219</c:v>
                </c:pt>
                <c:pt idx="906">
                  <c:v>0.0683384595082268</c:v>
                </c:pt>
                <c:pt idx="907">
                  <c:v>0.0617324077430057</c:v>
                </c:pt>
                <c:pt idx="908">
                  <c:v>0.0607129598808165</c:v>
                </c:pt>
                <c:pt idx="909">
                  <c:v>0.059987848805434</c:v>
                </c:pt>
                <c:pt idx="910">
                  <c:v>0.0660742103420275</c:v>
                </c:pt>
                <c:pt idx="911">
                  <c:v>0.0614583514987523</c:v>
                </c:pt>
                <c:pt idx="912">
                  <c:v>0.0667688709017809</c:v>
                </c:pt>
                <c:pt idx="913">
                  <c:v>0.0765178611426456</c:v>
                </c:pt>
                <c:pt idx="914">
                  <c:v>0.0761783681780683</c:v>
                </c:pt>
                <c:pt idx="915">
                  <c:v>0.0752011301270796</c:v>
                </c:pt>
                <c:pt idx="916">
                  <c:v>0.0739618359752428</c:v>
                </c:pt>
                <c:pt idx="917">
                  <c:v>0.0703417364951973</c:v>
                </c:pt>
                <c:pt idx="918">
                  <c:v>0.0699344357368514</c:v>
                </c:pt>
                <c:pt idx="919">
                  <c:v>0.0785601253991572</c:v>
                </c:pt>
                <c:pt idx="920">
                  <c:v>0.0846281320225946</c:v>
                </c:pt>
                <c:pt idx="921">
                  <c:v>0.0922635882046052</c:v>
                </c:pt>
                <c:pt idx="922">
                  <c:v>0.09505029491703</c:v>
                </c:pt>
                <c:pt idx="923">
                  <c:v>0.101753292253265</c:v>
                </c:pt>
                <c:pt idx="924">
                  <c:v>0.0987312695224778</c:v>
                </c:pt>
                <c:pt idx="925">
                  <c:v>0.0935159854704861</c:v>
                </c:pt>
                <c:pt idx="926">
                  <c:v>0.0909717666308112</c:v>
                </c:pt>
                <c:pt idx="927">
                  <c:v>0.0979761267318193</c:v>
                </c:pt>
                <c:pt idx="928">
                  <c:v>0.0980462883654021</c:v>
                </c:pt>
                <c:pt idx="929">
                  <c:v>0.0964149692544811</c:v>
                </c:pt>
                <c:pt idx="930">
                  <c:v>0.0892615209232615</c:v>
                </c:pt>
                <c:pt idx="931">
                  <c:v>0.0790376279860345</c:v>
                </c:pt>
                <c:pt idx="932">
                  <c:v>0.077913080817676</c:v>
                </c:pt>
                <c:pt idx="933">
                  <c:v>0.0765909907095565</c:v>
                </c:pt>
                <c:pt idx="934">
                  <c:v>0.0762298770651837</c:v>
                </c:pt>
                <c:pt idx="935">
                  <c:v>0.0765827182643029</c:v>
                </c:pt>
                <c:pt idx="936">
                  <c:v>0.0662791334681379</c:v>
                </c:pt>
                <c:pt idx="937">
                  <c:v>0.0687696226633139</c:v>
                </c:pt>
                <c:pt idx="938">
                  <c:v>0.0640594280286468</c:v>
                </c:pt>
                <c:pt idx="939">
                  <c:v>0.0621843957222024</c:v>
                </c:pt>
                <c:pt idx="940">
                  <c:v>0.0633801198385253</c:v>
                </c:pt>
                <c:pt idx="941">
                  <c:v>0.059998874723342</c:v>
                </c:pt>
                <c:pt idx="942">
                  <c:v>0.0514597082668737</c:v>
                </c:pt>
                <c:pt idx="943">
                  <c:v>0.0508178186380288</c:v>
                </c:pt>
                <c:pt idx="944">
                  <c:v>0.0566677598957088</c:v>
                </c:pt>
                <c:pt idx="945">
                  <c:v>0.0584449107252365</c:v>
                </c:pt>
                <c:pt idx="946">
                  <c:v>0.0588277872279392</c:v>
                </c:pt>
                <c:pt idx="947">
                  <c:v>0.0518490540405006</c:v>
                </c:pt>
                <c:pt idx="948">
                  <c:v>0.0532458925060511</c:v>
                </c:pt>
                <c:pt idx="949">
                  <c:v>0.0514558030646064</c:v>
                </c:pt>
                <c:pt idx="950">
                  <c:v>0.0551528963533513</c:v>
                </c:pt>
                <c:pt idx="951">
                  <c:v>0.0523225580072409</c:v>
                </c:pt>
                <c:pt idx="952">
                  <c:v>0.0433459656225103</c:v>
                </c:pt>
                <c:pt idx="953">
                  <c:v>0.0398374579661135</c:v>
                </c:pt>
                <c:pt idx="954">
                  <c:v>0.0417718071036213</c:v>
                </c:pt>
                <c:pt idx="955">
                  <c:v>0.0445615323712572</c:v>
                </c:pt>
                <c:pt idx="956">
                  <c:v>0.0525216829864393</c:v>
                </c:pt>
                <c:pt idx="957">
                  <c:v>0.0554276308766748</c:v>
                </c:pt>
                <c:pt idx="958">
                  <c:v>0.0479292618252245</c:v>
                </c:pt>
                <c:pt idx="959">
                  <c:v>0.0496357258366353</c:v>
                </c:pt>
                <c:pt idx="960">
                  <c:v>0.0470081175289028</c:v>
                </c:pt>
                <c:pt idx="961">
                  <c:v>0.0461083381625138</c:v>
                </c:pt>
                <c:pt idx="962">
                  <c:v>0.0426096937969087</c:v>
                </c:pt>
                <c:pt idx="963">
                  <c:v>0.0438514672474215</c:v>
                </c:pt>
                <c:pt idx="964">
                  <c:v>0.0459346818021212</c:v>
                </c:pt>
                <c:pt idx="965">
                  <c:v>0.0446770624173204</c:v>
                </c:pt>
                <c:pt idx="966">
                  <c:v>0.0452116135573495</c:v>
                </c:pt>
                <c:pt idx="967">
                  <c:v>0.0373838649803211</c:v>
                </c:pt>
                <c:pt idx="968">
                  <c:v>0.0375916853630318</c:v>
                </c:pt>
                <c:pt idx="969">
                  <c:v>0.0329917863389388</c:v>
                </c:pt>
                <c:pt idx="970">
                  <c:v>0.0223262957002517</c:v>
                </c:pt>
                <c:pt idx="971">
                  <c:v>0.0280123540937962</c:v>
                </c:pt>
                <c:pt idx="972">
                  <c:v>0.0360150705769764</c:v>
                </c:pt>
                <c:pt idx="973">
                  <c:v>0.0373314564554634</c:v>
                </c:pt>
                <c:pt idx="974">
                  <c:v>0.0403172357765893</c:v>
                </c:pt>
                <c:pt idx="975">
                  <c:v>0.0462056285063237</c:v>
                </c:pt>
                <c:pt idx="976">
                  <c:v>0.0523304232177599</c:v>
                </c:pt>
                <c:pt idx="977">
                  <c:v>0.0650625024379845</c:v>
                </c:pt>
                <c:pt idx="978">
                  <c:v>0.0606503409928882</c:v>
                </c:pt>
                <c:pt idx="979">
                  <c:v>0.0622293514070436</c:v>
                </c:pt>
                <c:pt idx="980">
                  <c:v>0.0638835696402695</c:v>
                </c:pt>
                <c:pt idx="981">
                  <c:v>0.0670730270246658</c:v>
                </c:pt>
                <c:pt idx="982">
                  <c:v>0.0635154807609133</c:v>
                </c:pt>
                <c:pt idx="983">
                  <c:v>0.0620040638862682</c:v>
                </c:pt>
                <c:pt idx="984">
                  <c:v>0.0594912864900574</c:v>
                </c:pt>
                <c:pt idx="985">
                  <c:v>0.0545557138338161</c:v>
                </c:pt>
                <c:pt idx="986">
                  <c:v>0.0534082136606079</c:v>
                </c:pt>
                <c:pt idx="987">
                  <c:v>0.0457146527179393</c:v>
                </c:pt>
                <c:pt idx="988">
                  <c:v>0.0420301332637347</c:v>
                </c:pt>
                <c:pt idx="989">
                  <c:v>0.0393327759692177</c:v>
                </c:pt>
                <c:pt idx="990">
                  <c:v>0.0430045177421654</c:v>
                </c:pt>
                <c:pt idx="991">
                  <c:v>0.0399277540220182</c:v>
                </c:pt>
                <c:pt idx="992">
                  <c:v>0.0359385588345181</c:v>
                </c:pt>
                <c:pt idx="993">
                  <c:v>0.0370779493772186</c:v>
                </c:pt>
                <c:pt idx="994">
                  <c:v>0.0293324734455086</c:v>
                </c:pt>
                <c:pt idx="995">
                  <c:v>0.0194908884446208</c:v>
                </c:pt>
                <c:pt idx="996">
                  <c:v>0.0191056004368705</c:v>
                </c:pt>
                <c:pt idx="997">
                  <c:v>0.0147847919569499</c:v>
                </c:pt>
                <c:pt idx="998">
                  <c:v>0.0181743289230667</c:v>
                </c:pt>
                <c:pt idx="999">
                  <c:v>0.0132710512071977</c:v>
                </c:pt>
                <c:pt idx="1000">
                  <c:v>0.00975213547003639</c:v>
                </c:pt>
                <c:pt idx="1001">
                  <c:v>0.0102417672630412</c:v>
                </c:pt>
                <c:pt idx="1002">
                  <c:v>-0.00410988865988338</c:v>
                </c:pt>
                <c:pt idx="1003">
                  <c:v>-0.00540124450046653</c:v>
                </c:pt>
                <c:pt idx="1004">
                  <c:v>-0.0179112594183443</c:v>
                </c:pt>
                <c:pt idx="1005">
                  <c:v>-0.0186770219703064</c:v>
                </c:pt>
                <c:pt idx="1006">
                  <c:v>-0.0174861519284977</c:v>
                </c:pt>
                <c:pt idx="1007">
                  <c:v>-0.0243016713363803</c:v>
                </c:pt>
                <c:pt idx="1008">
                  <c:v>-0.0188640541502871</c:v>
                </c:pt>
                <c:pt idx="1009">
                  <c:v>-0.0110253560768534</c:v>
                </c:pt>
                <c:pt idx="1010">
                  <c:v>-0.00455040764573611</c:v>
                </c:pt>
                <c:pt idx="1011">
                  <c:v>-0.00147371733204116</c:v>
                </c:pt>
                <c:pt idx="1012">
                  <c:v>0.00168127781112914</c:v>
                </c:pt>
                <c:pt idx="1013">
                  <c:v>0.00739386741106507</c:v>
                </c:pt>
                <c:pt idx="1014">
                  <c:v>0.00882667878910626</c:v>
                </c:pt>
                <c:pt idx="1015">
                  <c:v>0.0011644339635567</c:v>
                </c:pt>
                <c:pt idx="1016">
                  <c:v>-0.00357839803091042</c:v>
                </c:pt>
                <c:pt idx="1017">
                  <c:v>-0.00395743461673825</c:v>
                </c:pt>
                <c:pt idx="1018">
                  <c:v>-0.00471782897474449</c:v>
                </c:pt>
                <c:pt idx="1019">
                  <c:v>-0.00762764188668608</c:v>
                </c:pt>
                <c:pt idx="1020">
                  <c:v>-0.00256183544779542</c:v>
                </c:pt>
                <c:pt idx="1021">
                  <c:v>0.000259243768053641</c:v>
                </c:pt>
                <c:pt idx="1022">
                  <c:v>0.00398825325468666</c:v>
                </c:pt>
                <c:pt idx="1023">
                  <c:v>0.00137025307656846</c:v>
                </c:pt>
                <c:pt idx="1024">
                  <c:v>0.00793459166216204</c:v>
                </c:pt>
                <c:pt idx="1025">
                  <c:v>0.00862634455656164</c:v>
                </c:pt>
                <c:pt idx="1026">
                  <c:v>0.00915130280131859</c:v>
                </c:pt>
                <c:pt idx="1027">
                  <c:v>0.0123629252378771</c:v>
                </c:pt>
                <c:pt idx="1028">
                  <c:v>0.0169478256492752</c:v>
                </c:pt>
                <c:pt idx="1029">
                  <c:v>0.014213109809649</c:v>
                </c:pt>
                <c:pt idx="1030">
                  <c:v>0.00647013915416406</c:v>
                </c:pt>
                <c:pt idx="1031">
                  <c:v>0.00883133676634318</c:v>
                </c:pt>
                <c:pt idx="1032">
                  <c:v>0.00849712286251014</c:v>
                </c:pt>
                <c:pt idx="1033">
                  <c:v>0.00311123294181181</c:v>
                </c:pt>
                <c:pt idx="1034">
                  <c:v>0.00144656031243429</c:v>
                </c:pt>
                <c:pt idx="1035">
                  <c:v>-0.00292534652613674</c:v>
                </c:pt>
                <c:pt idx="1036">
                  <c:v>-0.00649781148094808</c:v>
                </c:pt>
                <c:pt idx="1037">
                  <c:v>-0.00740054053876205</c:v>
                </c:pt>
                <c:pt idx="1038">
                  <c:v>-0.00899773011684779</c:v>
                </c:pt>
                <c:pt idx="1039">
                  <c:v>-0.0134639627330779</c:v>
                </c:pt>
                <c:pt idx="1040">
                  <c:v>-0.0169605367462135</c:v>
                </c:pt>
                <c:pt idx="1041">
                  <c:v>-0.0195057504776376</c:v>
                </c:pt>
                <c:pt idx="1042">
                  <c:v>-0.0174839923548187</c:v>
                </c:pt>
                <c:pt idx="1043">
                  <c:v>-0.0195686672402876</c:v>
                </c:pt>
                <c:pt idx="1044">
                  <c:v>-0.0199558399040508</c:v>
                </c:pt>
                <c:pt idx="1045">
                  <c:v>-0.0166205472151956</c:v>
                </c:pt>
                <c:pt idx="1046">
                  <c:v>-0.016304351579122</c:v>
                </c:pt>
                <c:pt idx="1047">
                  <c:v>-0.0175955308870849</c:v>
                </c:pt>
                <c:pt idx="1048">
                  <c:v>-0.0154156982651393</c:v>
                </c:pt>
                <c:pt idx="1049">
                  <c:v>-0.0159410269653651</c:v>
                </c:pt>
                <c:pt idx="1050">
                  <c:v>-0.0134563103022582</c:v>
                </c:pt>
                <c:pt idx="1051">
                  <c:v>-0.0058054064042935</c:v>
                </c:pt>
                <c:pt idx="1052">
                  <c:v>-0.00926067943624476</c:v>
                </c:pt>
                <c:pt idx="1053">
                  <c:v>-0.0143039485757838</c:v>
                </c:pt>
                <c:pt idx="1054">
                  <c:v>-0.0214591033593791</c:v>
                </c:pt>
                <c:pt idx="1055">
                  <c:v>-0.0222574906829507</c:v>
                </c:pt>
                <c:pt idx="1056">
                  <c:v>-0.0140836341826099</c:v>
                </c:pt>
                <c:pt idx="1057">
                  <c:v>-0.0162149900759497</c:v>
                </c:pt>
                <c:pt idx="1058">
                  <c:v>-0.0129911806805285</c:v>
                </c:pt>
                <c:pt idx="1059">
                  <c:v>-0.0117407900705047</c:v>
                </c:pt>
                <c:pt idx="1060">
                  <c:v>-0.0178160164523391</c:v>
                </c:pt>
                <c:pt idx="1061">
                  <c:v>-0.0147407410519391</c:v>
                </c:pt>
                <c:pt idx="1062">
                  <c:v>-0.0101629548221915</c:v>
                </c:pt>
                <c:pt idx="1063">
                  <c:v>-0.00453174455229322</c:v>
                </c:pt>
                <c:pt idx="1064">
                  <c:v>-0.00523933509491625</c:v>
                </c:pt>
                <c:pt idx="1065">
                  <c:v>-0.00359123430278596</c:v>
                </c:pt>
                <c:pt idx="1066">
                  <c:v>-0.0033071930573042</c:v>
                </c:pt>
                <c:pt idx="1067">
                  <c:v>0.000634428640207796</c:v>
                </c:pt>
                <c:pt idx="1068">
                  <c:v>0.00572203567431007</c:v>
                </c:pt>
                <c:pt idx="1069">
                  <c:v>0.0259404129047204</c:v>
                </c:pt>
                <c:pt idx="1070">
                  <c:v>0.0174523483549777</c:v>
                </c:pt>
                <c:pt idx="1071">
                  <c:v>0.00939531772535851</c:v>
                </c:pt>
                <c:pt idx="1072">
                  <c:v>0.0146767507307454</c:v>
                </c:pt>
                <c:pt idx="1073">
                  <c:v>0.0194401133930621</c:v>
                </c:pt>
                <c:pt idx="1074">
                  <c:v>0.0291253247441374</c:v>
                </c:pt>
                <c:pt idx="1075">
                  <c:v>0.0337285400173173</c:v>
                </c:pt>
                <c:pt idx="1076">
                  <c:v>0.0333820185968082</c:v>
                </c:pt>
                <c:pt idx="1077">
                  <c:v>0.0356247834933793</c:v>
                </c:pt>
                <c:pt idx="1078">
                  <c:v>0.0480906302781208</c:v>
                </c:pt>
                <c:pt idx="1079">
                  <c:v>0.0433426702617056</c:v>
                </c:pt>
                <c:pt idx="1080">
                  <c:v>0.0383922269995194</c:v>
                </c:pt>
                <c:pt idx="1081">
                  <c:v>0.0349340256928129</c:v>
                </c:pt>
                <c:pt idx="1082">
                  <c:v>0.0381530183889951</c:v>
                </c:pt>
                <c:pt idx="1083">
                  <c:v>0.0372243470187448</c:v>
                </c:pt>
                <c:pt idx="1084">
                  <c:v>0.0342455153156047</c:v>
                </c:pt>
                <c:pt idx="1085">
                  <c:v>0.0319706620439101</c:v>
                </c:pt>
                <c:pt idx="1086">
                  <c:v>0.0325288750196692</c:v>
                </c:pt>
                <c:pt idx="1087">
                  <c:v>0.0385098676553861</c:v>
                </c:pt>
                <c:pt idx="1088">
                  <c:v>0.0317396085214605</c:v>
                </c:pt>
                <c:pt idx="1089">
                  <c:v>0.035204416367995</c:v>
                </c:pt>
                <c:pt idx="1090">
                  <c:v>0.0340417797232897</c:v>
                </c:pt>
                <c:pt idx="1091">
                  <c:v>0.028631233959088</c:v>
                </c:pt>
                <c:pt idx="1092">
                  <c:v>0.0232030196286158</c:v>
                </c:pt>
                <c:pt idx="1093">
                  <c:v>0.0169387706961582</c:v>
                </c:pt>
                <c:pt idx="1094">
                  <c:v>0.00831808631071118</c:v>
                </c:pt>
                <c:pt idx="1095">
                  <c:v>0.0108420014055084</c:v>
                </c:pt>
                <c:pt idx="1096">
                  <c:v>0.0106805120804062</c:v>
                </c:pt>
                <c:pt idx="1097">
                  <c:v>0.00795677159303043</c:v>
                </c:pt>
                <c:pt idx="1098">
                  <c:v>0.00627694553649594</c:v>
                </c:pt>
                <c:pt idx="1099">
                  <c:v>-0.00243527930357657</c:v>
                </c:pt>
                <c:pt idx="1100">
                  <c:v>0.00297366146715072</c:v>
                </c:pt>
                <c:pt idx="1101">
                  <c:v>0.00291113136183896</c:v>
                </c:pt>
                <c:pt idx="1102">
                  <c:v>0.00115247540216101</c:v>
                </c:pt>
                <c:pt idx="1103">
                  <c:v>-0.000748969327478699</c:v>
                </c:pt>
                <c:pt idx="1104">
                  <c:v>0.000530565309808995</c:v>
                </c:pt>
                <c:pt idx="1105">
                  <c:v>0.00589056256868403</c:v>
                </c:pt>
                <c:pt idx="1106">
                  <c:v>0.00892335375423381</c:v>
                </c:pt>
                <c:pt idx="1107">
                  <c:v>0.0139801057373766</c:v>
                </c:pt>
                <c:pt idx="1108">
                  <c:v>0.0192381242594412</c:v>
                </c:pt>
                <c:pt idx="1109">
                  <c:v>0.0252177641381498</c:v>
                </c:pt>
                <c:pt idx="1110">
                  <c:v>0.0258943948187813</c:v>
                </c:pt>
                <c:pt idx="1111">
                  <c:v>0.0256234695533483</c:v>
                </c:pt>
                <c:pt idx="1112">
                  <c:v>0.0275505461330217</c:v>
                </c:pt>
                <c:pt idx="1113">
                  <c:v>0.02511421791006</c:v>
                </c:pt>
                <c:pt idx="1114">
                  <c:v>0.0320522445655046</c:v>
                </c:pt>
                <c:pt idx="1115">
                  <c:v>0.0394536854924845</c:v>
                </c:pt>
                <c:pt idx="1116">
                  <c:v>0.03624542088349</c:v>
                </c:pt>
                <c:pt idx="1117">
                  <c:v>0.0342668061714038</c:v>
                </c:pt>
                <c:pt idx="1118">
                  <c:v>0.0307543286869324</c:v>
                </c:pt>
                <c:pt idx="1119">
                  <c:v>0.0355437078621487</c:v>
                </c:pt>
                <c:pt idx="1120">
                  <c:v>0.0415013174195951</c:v>
                </c:pt>
                <c:pt idx="1121">
                  <c:v>0.0397350788941717</c:v>
                </c:pt>
                <c:pt idx="1122">
                  <c:v>0.0478419263097589</c:v>
                </c:pt>
                <c:pt idx="1123">
                  <c:v>0.0556111032043271</c:v>
                </c:pt>
                <c:pt idx="1124">
                  <c:v>0.0668082991912812</c:v>
                </c:pt>
                <c:pt idx="1125">
                  <c:v>0.0624672199329832</c:v>
                </c:pt>
                <c:pt idx="1126">
                  <c:v>0.0577340553443781</c:v>
                </c:pt>
                <c:pt idx="1127">
                  <c:v>0.0647214654005281</c:v>
                </c:pt>
                <c:pt idx="1128">
                  <c:v>0.0592637741000699</c:v>
                </c:pt>
                <c:pt idx="1129">
                  <c:v>0.0555652009907621</c:v>
                </c:pt>
                <c:pt idx="1130">
                  <c:v>0.0492545742788695</c:v>
                </c:pt>
                <c:pt idx="1131">
                  <c:v>0.0424681149032031</c:v>
                </c:pt>
                <c:pt idx="1132">
                  <c:v>0.0359037566957987</c:v>
                </c:pt>
                <c:pt idx="1133">
                  <c:v>0.0324291811057482</c:v>
                </c:pt>
                <c:pt idx="1134">
                  <c:v>0.0337061630173066</c:v>
                </c:pt>
                <c:pt idx="1135">
                  <c:v>0.03699474495317</c:v>
                </c:pt>
                <c:pt idx="1136">
                  <c:v>0.0357816425075794</c:v>
                </c:pt>
                <c:pt idx="1137">
                  <c:v>0.0332324113785634</c:v>
                </c:pt>
                <c:pt idx="1138">
                  <c:v>0.0352225295865203</c:v>
                </c:pt>
                <c:pt idx="1139">
                  <c:v>0.0388046663743868</c:v>
                </c:pt>
                <c:pt idx="1140">
                  <c:v>0.0311629548229442</c:v>
                </c:pt>
                <c:pt idx="1141">
                  <c:v>0.0289764684141809</c:v>
                </c:pt>
                <c:pt idx="1142">
                  <c:v>0.0285533521799741</c:v>
                </c:pt>
                <c:pt idx="1143">
                  <c:v>0.028069814654802</c:v>
                </c:pt>
                <c:pt idx="1144">
                  <c:v>0.0295734715065057</c:v>
                </c:pt>
                <c:pt idx="1145">
                  <c:v>0.032857834528949</c:v>
                </c:pt>
                <c:pt idx="1146">
                  <c:v>0.024748797330377</c:v>
                </c:pt>
                <c:pt idx="1147">
                  <c:v>0.0272933179715997</c:v>
                </c:pt>
                <c:pt idx="1148">
                  <c:v>0.0254478586813922</c:v>
                </c:pt>
                <c:pt idx="1149">
                  <c:v>0.0298928419319864</c:v>
                </c:pt>
                <c:pt idx="1150">
                  <c:v>0.033568200594952</c:v>
                </c:pt>
                <c:pt idx="1151">
                  <c:v>0.0334518213261408</c:v>
                </c:pt>
                <c:pt idx="1152">
                  <c:v>0.0382156005837235</c:v>
                </c:pt>
                <c:pt idx="1153">
                  <c:v>0.0475745224883934</c:v>
                </c:pt>
                <c:pt idx="1154">
                  <c:v>0.0518219212188531</c:v>
                </c:pt>
                <c:pt idx="1155">
                  <c:v>0.0584543128762447</c:v>
                </c:pt>
                <c:pt idx="1156">
                  <c:v>0.0619899496056631</c:v>
                </c:pt>
                <c:pt idx="1157">
                  <c:v>0.0656117222335455</c:v>
                </c:pt>
                <c:pt idx="1158">
                  <c:v>0.0674918351436835</c:v>
                </c:pt>
                <c:pt idx="1159">
                  <c:v>0.078240163658682</c:v>
                </c:pt>
                <c:pt idx="1160">
                  <c:v>0.0808667775540231</c:v>
                </c:pt>
                <c:pt idx="1161">
                  <c:v>0.0685924809559233</c:v>
                </c:pt>
                <c:pt idx="1162">
                  <c:v>0.0482933956389366</c:v>
                </c:pt>
                <c:pt idx="1163">
                  <c:v>0.0469209394252208</c:v>
                </c:pt>
                <c:pt idx="1164">
                  <c:v>0.0510006324498864</c:v>
                </c:pt>
                <c:pt idx="1165">
                  <c:v>0.0519356873331278</c:v>
                </c:pt>
                <c:pt idx="1166">
                  <c:v>0.056183147689568</c:v>
                </c:pt>
                <c:pt idx="1167">
                  <c:v>0.0516772349924981</c:v>
                </c:pt>
                <c:pt idx="1168">
                  <c:v>0.0445363223593231</c:v>
                </c:pt>
                <c:pt idx="1169">
                  <c:v>0.0481977618125224</c:v>
                </c:pt>
                <c:pt idx="1170">
                  <c:v>0.0476101537577367</c:v>
                </c:pt>
                <c:pt idx="1171">
                  <c:v>0.0409402826436458</c:v>
                </c:pt>
                <c:pt idx="1172">
                  <c:v>0.0405559903194193</c:v>
                </c:pt>
                <c:pt idx="1173">
                  <c:v>0.0448963875249564</c:v>
                </c:pt>
                <c:pt idx="1174">
                  <c:v>0.0487062120365209</c:v>
                </c:pt>
                <c:pt idx="1175">
                  <c:v>0.0487930097725982</c:v>
                </c:pt>
                <c:pt idx="1176">
                  <c:v>0.0473434934104608</c:v>
                </c:pt>
                <c:pt idx="1177">
                  <c:v>0.052657828281113</c:v>
                </c:pt>
                <c:pt idx="1178">
                  <c:v>0.0510958051478823</c:v>
                </c:pt>
                <c:pt idx="1179">
                  <c:v>0.0506923598950508</c:v>
                </c:pt>
                <c:pt idx="1180">
                  <c:v>0.0546433481156785</c:v>
                </c:pt>
                <c:pt idx="1181">
                  <c:v>0.0540677288643443</c:v>
                </c:pt>
                <c:pt idx="1182">
                  <c:v>0.0535432781690584</c:v>
                </c:pt>
                <c:pt idx="1183">
                  <c:v>0.0534167140039146</c:v>
                </c:pt>
                <c:pt idx="1184">
                  <c:v>0.0508550991212915</c:v>
                </c:pt>
                <c:pt idx="1185">
                  <c:v>0.0472394339035018</c:v>
                </c:pt>
                <c:pt idx="1186">
                  <c:v>0.0424720836877013</c:v>
                </c:pt>
                <c:pt idx="1187">
                  <c:v>0.0424346586395499</c:v>
                </c:pt>
                <c:pt idx="1188">
                  <c:v>0.0365818276534458</c:v>
                </c:pt>
                <c:pt idx="1189">
                  <c:v>0.0208626505317646</c:v>
                </c:pt>
                <c:pt idx="1190">
                  <c:v>0.0332071879816327</c:v>
                </c:pt>
                <c:pt idx="1191">
                  <c:v>0.0443632774875149</c:v>
                </c:pt>
                <c:pt idx="1192">
                  <c:v>0.0513652492212344</c:v>
                </c:pt>
                <c:pt idx="1193">
                  <c:v>0.0482661284421078</c:v>
                </c:pt>
                <c:pt idx="1194">
                  <c:v>0.0399353469773354</c:v>
                </c:pt>
                <c:pt idx="1195">
                  <c:v>0.0236653185187528</c:v>
                </c:pt>
                <c:pt idx="1196">
                  <c:v>0.0143375870978617</c:v>
                </c:pt>
                <c:pt idx="1197">
                  <c:v>0.00576847836751115</c:v>
                </c:pt>
                <c:pt idx="1198">
                  <c:v>-0.00378332690151773</c:v>
                </c:pt>
                <c:pt idx="1199">
                  <c:v>-0.000390818287287376</c:v>
                </c:pt>
                <c:pt idx="1200">
                  <c:v>0.000982633743244143</c:v>
                </c:pt>
                <c:pt idx="1201">
                  <c:v>0.0113373620739041</c:v>
                </c:pt>
                <c:pt idx="1202">
                  <c:v>0.013006910555766</c:v>
                </c:pt>
                <c:pt idx="1203">
                  <c:v>0.0106626898881066</c:v>
                </c:pt>
                <c:pt idx="1204">
                  <c:v>0.0105534767725755</c:v>
                </c:pt>
                <c:pt idx="1205">
                  <c:v>0.0157605572007065</c:v>
                </c:pt>
                <c:pt idx="1206">
                  <c:v>0.0145509043666263</c:v>
                </c:pt>
                <c:pt idx="1207">
                  <c:v>0.0106400234604638</c:v>
                </c:pt>
                <c:pt idx="1208">
                  <c:v>0.0166420735829631</c:v>
                </c:pt>
                <c:pt idx="1209">
                  <c:v>0.0156491983899285</c:v>
                </c:pt>
                <c:pt idx="1210">
                  <c:v>0.022184674486335</c:v>
                </c:pt>
                <c:pt idx="1211">
                  <c:v>0.0179604204881956</c:v>
                </c:pt>
                <c:pt idx="1212">
                  <c:v>0.0265776178245607</c:v>
                </c:pt>
                <c:pt idx="1213">
                  <c:v>0.0321165202207105</c:v>
                </c:pt>
                <c:pt idx="1214">
                  <c:v>0.0395678989532025</c:v>
                </c:pt>
                <c:pt idx="1215">
                  <c:v>0.0338882601874324</c:v>
                </c:pt>
                <c:pt idx="1216">
                  <c:v>0.0369473264525688</c:v>
                </c:pt>
                <c:pt idx="1217">
                  <c:v>0.0372009910833861</c:v>
                </c:pt>
                <c:pt idx="1218">
                  <c:v>0.0385017586280645</c:v>
                </c:pt>
                <c:pt idx="1219">
                  <c:v>0.0425910012493287</c:v>
                </c:pt>
                <c:pt idx="1220">
                  <c:v>0.0336480074134793</c:v>
                </c:pt>
                <c:pt idx="1221">
                  <c:v>0.0335776029029817</c:v>
                </c:pt>
                <c:pt idx="1222">
                  <c:v>0.0366029138502615</c:v>
                </c:pt>
                <c:pt idx="1223">
                  <c:v>0.0383064556995525</c:v>
                </c:pt>
                <c:pt idx="1224">
                  <c:v>0.0336996740841522</c:v>
                </c:pt>
                <c:pt idx="1225">
                  <c:v>0.029214189058536</c:v>
                </c:pt>
                <c:pt idx="1226">
                  <c:v>0.0268969772158463</c:v>
                </c:pt>
                <c:pt idx="1227">
                  <c:v>0.0219039949440296</c:v>
                </c:pt>
                <c:pt idx="1228">
                  <c:v>0.0190241506859952</c:v>
                </c:pt>
                <c:pt idx="1229">
                  <c:v>0.0146984142818163</c:v>
                </c:pt>
                <c:pt idx="1230">
                  <c:v>0.00976968833444136</c:v>
                </c:pt>
                <c:pt idx="1231">
                  <c:v>0.010822301962454</c:v>
                </c:pt>
                <c:pt idx="1232">
                  <c:v>0.00788531161916617</c:v>
                </c:pt>
                <c:pt idx="1233">
                  <c:v>0.00955303501236782</c:v>
                </c:pt>
                <c:pt idx="1234">
                  <c:v>0.0136939157738905</c:v>
                </c:pt>
                <c:pt idx="1235">
                  <c:v>0.0148782155962039</c:v>
                </c:pt>
                <c:pt idx="1236">
                  <c:v>0.016449547291258</c:v>
                </c:pt>
                <c:pt idx="1237">
                  <c:v>0.0234563024787759</c:v>
                </c:pt>
                <c:pt idx="1238">
                  <c:v>0.0230104392127226</c:v>
                </c:pt>
                <c:pt idx="1239">
                  <c:v>0.0211595586516753</c:v>
                </c:pt>
                <c:pt idx="1240">
                  <c:v>0.020045656726895</c:v>
                </c:pt>
                <c:pt idx="1241">
                  <c:v>0.0224042260613957</c:v>
                </c:pt>
                <c:pt idx="1242">
                  <c:v>0.0261325951418585</c:v>
                </c:pt>
                <c:pt idx="1243">
                  <c:v>0.023605269870753</c:v>
                </c:pt>
                <c:pt idx="1244">
                  <c:v>0.0263268729807022</c:v>
                </c:pt>
                <c:pt idx="1245">
                  <c:v>0.0310241044858768</c:v>
                </c:pt>
                <c:pt idx="1246">
                  <c:v>0.0348291302029149</c:v>
                </c:pt>
                <c:pt idx="1247">
                  <c:v>0.0341370033169122</c:v>
                </c:pt>
                <c:pt idx="1248">
                  <c:v>0.032593481340591</c:v>
                </c:pt>
                <c:pt idx="1249">
                  <c:v>0.0277487191508159</c:v>
                </c:pt>
                <c:pt idx="1250">
                  <c:v>0.0272101173315213</c:v>
                </c:pt>
                <c:pt idx="1251">
                  <c:v>0.0316125932879698</c:v>
                </c:pt>
                <c:pt idx="1252">
                  <c:v>0.0330582012855234</c:v>
                </c:pt>
                <c:pt idx="1253">
                  <c:v>0.0350580873172746</c:v>
                </c:pt>
                <c:pt idx="1254">
                  <c:v>0.0366940718396058</c:v>
                </c:pt>
                <c:pt idx="1255">
                  <c:v>0.0411976543103423</c:v>
                </c:pt>
                <c:pt idx="1256">
                  <c:v>0.0452063602608972</c:v>
                </c:pt>
                <c:pt idx="1257">
                  <c:v>0.0445264563552805</c:v>
                </c:pt>
                <c:pt idx="1258">
                  <c:v>0.0427513638474897</c:v>
                </c:pt>
                <c:pt idx="1259">
                  <c:v>0.0428329810015209</c:v>
                </c:pt>
                <c:pt idx="1260">
                  <c:v>0.042480355920957</c:v>
                </c:pt>
                <c:pt idx="1261">
                  <c:v>0.0476457897596296</c:v>
                </c:pt>
                <c:pt idx="1262">
                  <c:v>0.0510744599011004</c:v>
                </c:pt>
                <c:pt idx="1263">
                  <c:v>0.0537184664400716</c:v>
                </c:pt>
                <c:pt idx="1264">
                  <c:v>0.0545623670585327</c:v>
                </c:pt>
                <c:pt idx="1265">
                  <c:v>0.0533043230332877</c:v>
                </c:pt>
                <c:pt idx="1266">
                  <c:v>0.0547772538368949</c:v>
                </c:pt>
                <c:pt idx="1267">
                  <c:v>0.0548990169123953</c:v>
                </c:pt>
                <c:pt idx="1268">
                  <c:v>0.0592700213549049</c:v>
                </c:pt>
                <c:pt idx="1269">
                  <c:v>0.061770687259733</c:v>
                </c:pt>
                <c:pt idx="1270">
                  <c:v>0.0622613053733749</c:v>
                </c:pt>
                <c:pt idx="1271">
                  <c:v>0.0635972477890514</c:v>
                </c:pt>
                <c:pt idx="1272">
                  <c:v>0.0624413642263728</c:v>
                </c:pt>
                <c:pt idx="1273">
                  <c:v>0.0578247743394065</c:v>
                </c:pt>
                <c:pt idx="1274">
                  <c:v>0.0545542714262814</c:v>
                </c:pt>
                <c:pt idx="1275">
                  <c:v>0.0476582236293708</c:v>
                </c:pt>
                <c:pt idx="1276">
                  <c:v>0.0517585425711573</c:v>
                </c:pt>
                <c:pt idx="1277">
                  <c:v>0.0526141880034467</c:v>
                </c:pt>
                <c:pt idx="1278">
                  <c:v>0.0531368385506379</c:v>
                </c:pt>
                <c:pt idx="1279">
                  <c:v>0.0452595529106943</c:v>
                </c:pt>
                <c:pt idx="1280">
                  <c:v>0.0449357152427934</c:v>
                </c:pt>
                <c:pt idx="1281">
                  <c:v>0.0590359020505054</c:v>
                </c:pt>
                <c:pt idx="1282">
                  <c:v>0.0761960744828718</c:v>
                </c:pt>
                <c:pt idx="1283">
                  <c:v>0.0795072126468759</c:v>
                </c:pt>
                <c:pt idx="1284">
                  <c:v>0.0753828334166557</c:v>
                </c:pt>
                <c:pt idx="1285">
                  <c:v>0.0824756553799075</c:v>
                </c:pt>
                <c:pt idx="1286">
                  <c:v>0.0845107823764262</c:v>
                </c:pt>
                <c:pt idx="1287">
                  <c:v>0.0870859584708874</c:v>
                </c:pt>
                <c:pt idx="1288">
                  <c:v>0.0871609398724618</c:v>
                </c:pt>
                <c:pt idx="1289">
                  <c:v>0.0808960109832442</c:v>
                </c:pt>
                <c:pt idx="1290">
                  <c:v>0.0852989900858114</c:v>
                </c:pt>
                <c:pt idx="1291">
                  <c:v>0.0769758418471345</c:v>
                </c:pt>
                <c:pt idx="1292">
                  <c:v>0.0670205818747631</c:v>
                </c:pt>
                <c:pt idx="1293">
                  <c:v>0.0635089295098905</c:v>
                </c:pt>
                <c:pt idx="1294">
                  <c:v>0.0795483870414062</c:v>
                </c:pt>
                <c:pt idx="1295">
                  <c:v>0.0793549399537887</c:v>
                </c:pt>
                <c:pt idx="1296">
                  <c:v>0.0821989636598774</c:v>
                </c:pt>
                <c:pt idx="1297">
                  <c:v>0.0805937677818953</c:v>
                </c:pt>
                <c:pt idx="1298">
                  <c:v>0.0850914013221546</c:v>
                </c:pt>
                <c:pt idx="1299">
                  <c:v>0.0870311519820555</c:v>
                </c:pt>
                <c:pt idx="1300">
                  <c:v>0.0878211688112085</c:v>
                </c:pt>
                <c:pt idx="1301">
                  <c:v>0.0905150224217031</c:v>
                </c:pt>
                <c:pt idx="1302">
                  <c:v>0.0936006332203796</c:v>
                </c:pt>
                <c:pt idx="1303">
                  <c:v>0.0846843171129843</c:v>
                </c:pt>
                <c:pt idx="1304">
                  <c:v>0.0829301794119568</c:v>
                </c:pt>
                <c:pt idx="1305">
                  <c:v>0.0841374261688099</c:v>
                </c:pt>
                <c:pt idx="1306">
                  <c:v>0.094614596569685</c:v>
                </c:pt>
                <c:pt idx="1307">
                  <c:v>0.0970245368622844</c:v>
                </c:pt>
                <c:pt idx="1308">
                  <c:v>0.0999294542819924</c:v>
                </c:pt>
                <c:pt idx="1309">
                  <c:v>0.0972141265192199</c:v>
                </c:pt>
                <c:pt idx="1310">
                  <c:v>0.0958992542291843</c:v>
                </c:pt>
                <c:pt idx="1311">
                  <c:v>0.0940210682926239</c:v>
                </c:pt>
                <c:pt idx="1312">
                  <c:v>0.0903522629018414</c:v>
                </c:pt>
                <c:pt idx="1313">
                  <c:v>0.0898737360843873</c:v>
                </c:pt>
                <c:pt idx="1314">
                  <c:v>0.0905485031980882</c:v>
                </c:pt>
                <c:pt idx="1315">
                  <c:v>0.0976591730394292</c:v>
                </c:pt>
                <c:pt idx="1316">
                  <c:v>0.100619486560299</c:v>
                </c:pt>
                <c:pt idx="1317">
                  <c:v>0.0981385264152275</c:v>
                </c:pt>
                <c:pt idx="1318">
                  <c:v>0.0962632301312754</c:v>
                </c:pt>
                <c:pt idx="1319">
                  <c:v>0.0858233932846779</c:v>
                </c:pt>
                <c:pt idx="1320">
                  <c:v>0.0866529617012834</c:v>
                </c:pt>
                <c:pt idx="1321">
                  <c:v>0.0731552344649107</c:v>
                </c:pt>
                <c:pt idx="1322">
                  <c:v>0.0557168155981682</c:v>
                </c:pt>
                <c:pt idx="1323">
                  <c:v>0.0565594744607745</c:v>
                </c:pt>
                <c:pt idx="1324">
                  <c:v>0.0662677584054894</c:v>
                </c:pt>
                <c:pt idx="1325">
                  <c:v>0.0610243540738875</c:v>
                </c:pt>
                <c:pt idx="1326">
                  <c:v>0.0571755866371861</c:v>
                </c:pt>
                <c:pt idx="1327">
                  <c:v>0.0526455813218865</c:v>
                </c:pt>
                <c:pt idx="1328">
                  <c:v>0.039884316919208</c:v>
                </c:pt>
                <c:pt idx="1329">
                  <c:v>0.0429510752946443</c:v>
                </c:pt>
                <c:pt idx="1330">
                  <c:v>0.0501406118994363</c:v>
                </c:pt>
                <c:pt idx="1331">
                  <c:v>0.0570774112494499</c:v>
                </c:pt>
                <c:pt idx="1332">
                  <c:v>0.0491120008183736</c:v>
                </c:pt>
                <c:pt idx="1333">
                  <c:v>0.0428273047642191</c:v>
                </c:pt>
                <c:pt idx="1334">
                  <c:v>0.0510353746508669</c:v>
                </c:pt>
                <c:pt idx="1335">
                  <c:v>0.0468531814988575</c:v>
                </c:pt>
                <c:pt idx="1336">
                  <c:v>0.0419289190968195</c:v>
                </c:pt>
                <c:pt idx="1337">
                  <c:v>0.0360182918339678</c:v>
                </c:pt>
                <c:pt idx="1338">
                  <c:v>0.0226666218755713</c:v>
                </c:pt>
                <c:pt idx="1339">
                  <c:v>0.0216971619055266</c:v>
                </c:pt>
                <c:pt idx="1340">
                  <c:v>0.0142496389276456</c:v>
                </c:pt>
                <c:pt idx="1341">
                  <c:v>0.0135768971420485</c:v>
                </c:pt>
                <c:pt idx="1342">
                  <c:v>0.0165887746549669</c:v>
                </c:pt>
                <c:pt idx="1343">
                  <c:v>0.0128582128501473</c:v>
                </c:pt>
                <c:pt idx="1344">
                  <c:v>0.0141679447701464</c:v>
                </c:pt>
                <c:pt idx="1345">
                  <c:v>0.00682044061822884</c:v>
                </c:pt>
                <c:pt idx="1346">
                  <c:v>0.00753761612698534</c:v>
                </c:pt>
                <c:pt idx="1347">
                  <c:v>0.0160104878374929</c:v>
                </c:pt>
                <c:pt idx="1348">
                  <c:v>0.0170456094698554</c:v>
                </c:pt>
                <c:pt idx="1349">
                  <c:v>0.020810331241079</c:v>
                </c:pt>
                <c:pt idx="1350">
                  <c:v>0.0285177103638765</c:v>
                </c:pt>
                <c:pt idx="1351">
                  <c:v>0.0316311737143145</c:v>
                </c:pt>
                <c:pt idx="1352">
                  <c:v>0.0346541881169975</c:v>
                </c:pt>
                <c:pt idx="1353">
                  <c:v>0.0360078392029102</c:v>
                </c:pt>
                <c:pt idx="1354">
                  <c:v>0.0343792831846743</c:v>
                </c:pt>
                <c:pt idx="1355">
                  <c:v>0.036169517650956</c:v>
                </c:pt>
                <c:pt idx="1356">
                  <c:v>0.0387927714512577</c:v>
                </c:pt>
                <c:pt idx="1357">
                  <c:v>0.0378605296895094</c:v>
                </c:pt>
                <c:pt idx="1358">
                  <c:v>0.0317572456852668</c:v>
                </c:pt>
                <c:pt idx="1359">
                  <c:v>0.03748438548443</c:v>
                </c:pt>
                <c:pt idx="1360">
                  <c:v>0.035269248328071</c:v>
                </c:pt>
                <c:pt idx="1361">
                  <c:v>0.0380223264743131</c:v>
                </c:pt>
                <c:pt idx="1362">
                  <c:v>0.0329625116359216</c:v>
                </c:pt>
                <c:pt idx="1363">
                  <c:v>0.0270112278900023</c:v>
                </c:pt>
                <c:pt idx="1364">
                  <c:v>0.0264613188914966</c:v>
                </c:pt>
                <c:pt idx="1365">
                  <c:v>0.0250235885780741</c:v>
                </c:pt>
                <c:pt idx="1366">
                  <c:v>0.0299898040663096</c:v>
                </c:pt>
                <c:pt idx="1367">
                  <c:v>0.0358164302520729</c:v>
                </c:pt>
                <c:pt idx="1368">
                  <c:v>0.0321442506619123</c:v>
                </c:pt>
                <c:pt idx="1369">
                  <c:v>0.0320117914390765</c:v>
                </c:pt>
                <c:pt idx="1370">
                  <c:v>0.0340477197997513</c:v>
                </c:pt>
                <c:pt idx="1371">
                  <c:v>0.0279150135551414</c:v>
                </c:pt>
                <c:pt idx="1372">
                  <c:v>0.0275630319246496</c:v>
                </c:pt>
                <c:pt idx="1373">
                  <c:v>0.0290390855388507</c:v>
                </c:pt>
                <c:pt idx="1374">
                  <c:v>0.0280802317873854</c:v>
                </c:pt>
                <c:pt idx="1375">
                  <c:v>0.0271086107092853</c:v>
                </c:pt>
                <c:pt idx="1376">
                  <c:v>0.0253675442073908</c:v>
                </c:pt>
                <c:pt idx="1377">
                  <c:v>0.0251480712722409</c:v>
                </c:pt>
                <c:pt idx="1378">
                  <c:v>0.0284676050941399</c:v>
                </c:pt>
                <c:pt idx="1379">
                  <c:v>0.0284318569886248</c:v>
                </c:pt>
                <c:pt idx="1380">
                  <c:v>0.0299665874281236</c:v>
                </c:pt>
                <c:pt idx="1381">
                  <c:v>0.0239500916898541</c:v>
                </c:pt>
                <c:pt idx="1382">
                  <c:v>0.0235066946943718</c:v>
                </c:pt>
                <c:pt idx="1383">
                  <c:v>0.0246453837215512</c:v>
                </c:pt>
                <c:pt idx="1384">
                  <c:v>0.0207050068416827</c:v>
                </c:pt>
                <c:pt idx="1385">
                  <c:v>0.0153394158895108</c:v>
                </c:pt>
                <c:pt idx="1386">
                  <c:v>0.0201229025126883</c:v>
                </c:pt>
                <c:pt idx="1387">
                  <c:v>0.0194850517441716</c:v>
                </c:pt>
                <c:pt idx="1388">
                  <c:v>0.0174523253342938</c:v>
                </c:pt>
                <c:pt idx="1389">
                  <c:v>0.0194570912569718</c:v>
                </c:pt>
                <c:pt idx="1390">
                  <c:v>0.0179290585951049</c:v>
                </c:pt>
                <c:pt idx="1391">
                  <c:v>0.0179596763797976</c:v>
                </c:pt>
                <c:pt idx="1392">
                  <c:v>0.0149752966489876</c:v>
                </c:pt>
                <c:pt idx="1393">
                  <c:v>0.0131781871348795</c:v>
                </c:pt>
                <c:pt idx="1394">
                  <c:v>0.00799250567176735</c:v>
                </c:pt>
                <c:pt idx="1395">
                  <c:v>0.0157079059281786</c:v>
                </c:pt>
                <c:pt idx="1396">
                  <c:v>0.0119429880548236</c:v>
                </c:pt>
                <c:pt idx="1397">
                  <c:v>0.0115113959823812</c:v>
                </c:pt>
                <c:pt idx="1398">
                  <c:v>0.0076455787570382</c:v>
                </c:pt>
                <c:pt idx="1399">
                  <c:v>-0.000326783051681101</c:v>
                </c:pt>
                <c:pt idx="1400">
                  <c:v>0.00118000616415559</c:v>
                </c:pt>
                <c:pt idx="1401">
                  <c:v>0.00414629773234099</c:v>
                </c:pt>
                <c:pt idx="1402">
                  <c:v>-0.00160966325724554</c:v>
                </c:pt>
                <c:pt idx="1403">
                  <c:v>-0.00275316987477869</c:v>
                </c:pt>
                <c:pt idx="1404">
                  <c:v>-0.0108419646913722</c:v>
                </c:pt>
                <c:pt idx="1405">
                  <c:v>-0.0188654264584531</c:v>
                </c:pt>
                <c:pt idx="1406">
                  <c:v>-0.0292249061292094</c:v>
                </c:pt>
                <c:pt idx="1407">
                  <c:v>-0.02666851993096</c:v>
                </c:pt>
                <c:pt idx="1408">
                  <c:v>-0.0220738434006988</c:v>
                </c:pt>
                <c:pt idx="1409">
                  <c:v>-0.0233705621181288</c:v>
                </c:pt>
                <c:pt idx="1410">
                  <c:v>-0.0343191240154572</c:v>
                </c:pt>
                <c:pt idx="1411">
                  <c:v>-0.0249687403152821</c:v>
                </c:pt>
                <c:pt idx="1412">
                  <c:v>-0.0222984030891227</c:v>
                </c:pt>
                <c:pt idx="1413">
                  <c:v>-0.0426507649018306</c:v>
                </c:pt>
                <c:pt idx="1414">
                  <c:v>-0.0664117980844949</c:v>
                </c:pt>
                <c:pt idx="1415">
                  <c:v>-0.0787614764333258</c:v>
                </c:pt>
                <c:pt idx="1416">
                  <c:v>-0.0839963012910766</c:v>
                </c:pt>
                <c:pt idx="1417">
                  <c:v>-0.0894323805876821</c:v>
                </c:pt>
                <c:pt idx="1418">
                  <c:v>-0.0998167525343214</c:v>
                </c:pt>
                <c:pt idx="1419">
                  <c:v>-0.0912295299292954</c:v>
                </c:pt>
                <c:pt idx="1420">
                  <c:v>-0.0844616340416275</c:v>
                </c:pt>
                <c:pt idx="1421">
                  <c:v>-0.0799856192732634</c:v>
                </c:pt>
                <c:pt idx="1422">
                  <c:v>-0.0833733041530582</c:v>
                </c:pt>
                <c:pt idx="1423">
                  <c:v>-0.0729084245407468</c:v>
                </c:pt>
                <c:pt idx="1424">
                  <c:v>-0.0701782610566881</c:v>
                </c:pt>
                <c:pt idx="1425">
                  <c:v>-0.0679770025604163</c:v>
                </c:pt>
                <c:pt idx="1426">
                  <c:v>-0.0716955330660383</c:v>
                </c:pt>
                <c:pt idx="1427">
                  <c:v>-0.0723040829261672</c:v>
                </c:pt>
                <c:pt idx="1428">
                  <c:v>-0.0723292814449685</c:v>
                </c:pt>
                <c:pt idx="1429">
                  <c:v>-0.0718291784725787</c:v>
                </c:pt>
                <c:pt idx="1430">
                  <c:v>-0.067452746522213</c:v>
                </c:pt>
                <c:pt idx="1431">
                  <c:v>-0.061617295885916</c:v>
                </c:pt>
                <c:pt idx="1432">
                  <c:v>-0.0716705196831414</c:v>
                </c:pt>
                <c:pt idx="1433">
                  <c:v>-0.0773020938961896</c:v>
                </c:pt>
                <c:pt idx="1434">
                  <c:v>-0.0793309759650621</c:v>
                </c:pt>
                <c:pt idx="1435">
                  <c:v>-0.0801929942392977</c:v>
                </c:pt>
                <c:pt idx="1436">
                  <c:v>-0.0759193076404636</c:v>
                </c:pt>
                <c:pt idx="1437">
                  <c:v>-0.0666026183579774</c:v>
                </c:pt>
                <c:pt idx="1438">
                  <c:v>-0.0609894824484194</c:v>
                </c:pt>
                <c:pt idx="1439">
                  <c:v>-0.0452908644643578</c:v>
                </c:pt>
                <c:pt idx="1440">
                  <c:v>-0.0407008515896167</c:v>
                </c:pt>
                <c:pt idx="1441">
                  <c:v>-0.0331918678157054</c:v>
                </c:pt>
                <c:pt idx="1442">
                  <c:v>-0.0244122800202431</c:v>
                </c:pt>
                <c:pt idx="1443">
                  <c:v>-0.0240954213756965</c:v>
                </c:pt>
                <c:pt idx="1444">
                  <c:v>-0.0344597030951928</c:v>
                </c:pt>
                <c:pt idx="1445">
                  <c:v>-0.036212169048325</c:v>
                </c:pt>
                <c:pt idx="1446">
                  <c:v>-0.0299236114993362</c:v>
                </c:pt>
                <c:pt idx="1447">
                  <c:v>-0.0426976510660194</c:v>
                </c:pt>
                <c:pt idx="1448">
                  <c:v>-0.0323249719380931</c:v>
                </c:pt>
                <c:pt idx="1449">
                  <c:v>-0.0293508794382216</c:v>
                </c:pt>
                <c:pt idx="1450">
                  <c:v>-0.0342808840961368</c:v>
                </c:pt>
                <c:pt idx="1451">
                  <c:v>-0.0378394389331196</c:v>
                </c:pt>
                <c:pt idx="1452">
                  <c:v>-0.0322545032376356</c:v>
                </c:pt>
                <c:pt idx="1453">
                  <c:v>-0.0233608814241415</c:v>
                </c:pt>
                <c:pt idx="1454">
                  <c:v>-0.0262399707865766</c:v>
                </c:pt>
                <c:pt idx="1455">
                  <c:v>-0.0229354414301592</c:v>
                </c:pt>
                <c:pt idx="1456">
                  <c:v>-0.0248779026833423</c:v>
                </c:pt>
                <c:pt idx="1457">
                  <c:v>-0.0193978900305791</c:v>
                </c:pt>
                <c:pt idx="1458">
                  <c:v>-0.0030065830992827</c:v>
                </c:pt>
                <c:pt idx="1459">
                  <c:v>0.00418318699762388</c:v>
                </c:pt>
                <c:pt idx="1460">
                  <c:v>0.0162213022596709</c:v>
                </c:pt>
                <c:pt idx="1461">
                  <c:v>0.0173159052421514</c:v>
                </c:pt>
                <c:pt idx="1462">
                  <c:v>0.00594477103437918</c:v>
                </c:pt>
                <c:pt idx="1463">
                  <c:v>0.0103051760046486</c:v>
                </c:pt>
                <c:pt idx="1464">
                  <c:v>0.0167220635600631</c:v>
                </c:pt>
                <c:pt idx="1465">
                  <c:v>0.0282130105564002</c:v>
                </c:pt>
                <c:pt idx="1466">
                  <c:v>0.0304281500005292</c:v>
                </c:pt>
                <c:pt idx="1467">
                  <c:v>0.0235469560849872</c:v>
                </c:pt>
                <c:pt idx="1468">
                  <c:v>0.0278550493852876</c:v>
                </c:pt>
                <c:pt idx="1469">
                  <c:v>0.0264359316142813</c:v>
                </c:pt>
                <c:pt idx="1470">
                  <c:v>0.0262187274885102</c:v>
                </c:pt>
                <c:pt idx="1471">
                  <c:v>0.0242978671413565</c:v>
                </c:pt>
                <c:pt idx="1472">
                  <c:v>0.0245213268627746</c:v>
                </c:pt>
                <c:pt idx="1473">
                  <c:v>0.0228947882942636</c:v>
                </c:pt>
                <c:pt idx="1474">
                  <c:v>0.026555922348549</c:v>
                </c:pt>
                <c:pt idx="1475">
                  <c:v>0.0269445209444961</c:v>
                </c:pt>
                <c:pt idx="1476">
                  <c:v>0.0236640697537125</c:v>
                </c:pt>
                <c:pt idx="1477">
                  <c:v>0.0217715812799164</c:v>
                </c:pt>
                <c:pt idx="1478">
                  <c:v>0.0285139757281887</c:v>
                </c:pt>
                <c:pt idx="1479">
                  <c:v>0.0233671600652632</c:v>
                </c:pt>
                <c:pt idx="1480">
                  <c:v>0.0234641902226245</c:v>
                </c:pt>
                <c:pt idx="1481">
                  <c:v>0.0242764349785516</c:v>
                </c:pt>
                <c:pt idx="1482">
                  <c:v>0.0297363719761894</c:v>
                </c:pt>
                <c:pt idx="1483">
                  <c:v>0.0316582664832776</c:v>
                </c:pt>
                <c:pt idx="1484">
                  <c:v>0.0330112220201502</c:v>
                </c:pt>
                <c:pt idx="1485">
                  <c:v>0.0284161571786037</c:v>
                </c:pt>
                <c:pt idx="1486">
                  <c:v>0.0290455493963571</c:v>
                </c:pt>
                <c:pt idx="1487">
                  <c:v>0.0256150373178556</c:v>
                </c:pt>
                <c:pt idx="1488">
                  <c:v>0.0231185618116643</c:v>
                </c:pt>
                <c:pt idx="1489">
                  <c:v>0.0258539203993189</c:v>
                </c:pt>
                <c:pt idx="1490">
                  <c:v>0.0241841021442384</c:v>
                </c:pt>
                <c:pt idx="1491">
                  <c:v>0.0283083952163268</c:v>
                </c:pt>
                <c:pt idx="1492">
                  <c:v>0.032185324066657</c:v>
                </c:pt>
                <c:pt idx="1493">
                  <c:v>0.0322175986290281</c:v>
                </c:pt>
                <c:pt idx="1494">
                  <c:v>0.0285282371401712</c:v>
                </c:pt>
                <c:pt idx="1495">
                  <c:v>0.0237605860215082</c:v>
                </c:pt>
                <c:pt idx="1496">
                  <c:v>0.0193220556129632</c:v>
                </c:pt>
                <c:pt idx="1497">
                  <c:v>0.0236750582103296</c:v>
                </c:pt>
                <c:pt idx="1498">
                  <c:v>0.0239096864402315</c:v>
                </c:pt>
                <c:pt idx="1499">
                  <c:v>0.0210889952489548</c:v>
                </c:pt>
                <c:pt idx="1500">
                  <c:v>0.0118446330333499</c:v>
                </c:pt>
                <c:pt idx="1501">
                  <c:v>0.00738009204338264</c:v>
                </c:pt>
                <c:pt idx="1502">
                  <c:v>0.0123347976119619</c:v>
                </c:pt>
                <c:pt idx="1503">
                  <c:v>0.0117264436762197</c:v>
                </c:pt>
                <c:pt idx="1504">
                  <c:v>0.0115417445862858</c:v>
                </c:pt>
                <c:pt idx="1505">
                  <c:v>0.0142304304522456</c:v>
                </c:pt>
                <c:pt idx="1506">
                  <c:v>0.016037203255828</c:v>
                </c:pt>
                <c:pt idx="1507">
                  <c:v>0.0174834798937071</c:v>
                </c:pt>
                <c:pt idx="1508">
                  <c:v>0.0166205881435519</c:v>
                </c:pt>
                <c:pt idx="1509">
                  <c:v>0.0137556922306943</c:v>
                </c:pt>
                <c:pt idx="1510">
                  <c:v>0.0178024133106334</c:v>
                </c:pt>
                <c:pt idx="1511">
                  <c:v>0.023376581458324</c:v>
                </c:pt>
                <c:pt idx="1512">
                  <c:v>0.0221512697884025</c:v>
                </c:pt>
                <c:pt idx="1513">
                  <c:v>0.0235980960282267</c:v>
                </c:pt>
                <c:pt idx="1514">
                  <c:v>0.0301267821962972</c:v>
                </c:pt>
                <c:pt idx="1515">
                  <c:v>0.0231437690160876</c:v>
                </c:pt>
                <c:pt idx="1516">
                  <c:v>0.0211274018315326</c:v>
                </c:pt>
                <c:pt idx="1517">
                  <c:v>0.0189890628293217</c:v>
                </c:pt>
                <c:pt idx="1518">
                  <c:v>0.021666208856826</c:v>
                </c:pt>
                <c:pt idx="1519">
                  <c:v>0.0283281046712793</c:v>
                </c:pt>
                <c:pt idx="1520">
                  <c:v>0.0281909237738602</c:v>
                </c:pt>
                <c:pt idx="1521">
                  <c:v>0.0295116266761093</c:v>
                </c:pt>
                <c:pt idx="1522">
                  <c:v>0.0396286689626435</c:v>
                </c:pt>
                <c:pt idx="1523">
                  <c:v>0.0423642272349194</c:v>
                </c:pt>
                <c:pt idx="1524">
                  <c:v>0.0595628662058814</c:v>
                </c:pt>
                <c:pt idx="1525">
                  <c:v>0.0606755139247082</c:v>
                </c:pt>
                <c:pt idx="1526">
                  <c:v>0.065485189161822</c:v>
                </c:pt>
                <c:pt idx="1527">
                  <c:v>0.0580924211497404</c:v>
                </c:pt>
                <c:pt idx="1528">
                  <c:v>0.0568000577064856</c:v>
                </c:pt>
                <c:pt idx="1529">
                  <c:v>0.06144914196339</c:v>
                </c:pt>
                <c:pt idx="1530">
                  <c:v>0.0706738693513154</c:v>
                </c:pt>
                <c:pt idx="1531">
                  <c:v>0.0720975886615545</c:v>
                </c:pt>
                <c:pt idx="1532">
                  <c:v>0.0820553016534169</c:v>
                </c:pt>
                <c:pt idx="1533">
                  <c:v>0.102937696324748</c:v>
                </c:pt>
                <c:pt idx="1534">
                  <c:v>0.112631517604551</c:v>
                </c:pt>
                <c:pt idx="1535">
                  <c:v>0.113453922231068</c:v>
                </c:pt>
                <c:pt idx="1536">
                  <c:v>0.114687595451834</c:v>
                </c:pt>
                <c:pt idx="1537">
                  <c:v>0.125549899950887</c:v>
                </c:pt>
                <c:pt idx="1538">
                  <c:v>0.133863310789057</c:v>
                </c:pt>
                <c:pt idx="1539">
                  <c:v>0.123483415727171</c:v>
                </c:pt>
                <c:pt idx="1540">
                  <c:v>0.110242019861587</c:v>
                </c:pt>
                <c:pt idx="1541">
                  <c:v>0.102070924537499</c:v>
                </c:pt>
                <c:pt idx="1542">
                  <c:v>0.102394438598775</c:v>
                </c:pt>
                <c:pt idx="1543">
                  <c:v>0.0900186572628499</c:v>
                </c:pt>
                <c:pt idx="1544">
                  <c:v>0.0918517225730255</c:v>
                </c:pt>
                <c:pt idx="1545">
                  <c:v>0.0895381294654127</c:v>
                </c:pt>
                <c:pt idx="1546">
                  <c:v>0.0930599743670275</c:v>
                </c:pt>
                <c:pt idx="1547">
                  <c:v>0.0922947457565757</c:v>
                </c:pt>
                <c:pt idx="1548">
                  <c:v>0.0924947305243973</c:v>
                </c:pt>
                <c:pt idx="1549">
                  <c:v>0.0939831576867558</c:v>
                </c:pt>
                <c:pt idx="1550">
                  <c:v>0.0583784715750477</c:v>
                </c:pt>
                <c:pt idx="1551">
                  <c:v>0.0558303494721419</c:v>
                </c:pt>
                <c:pt idx="1552">
                  <c:v>0.0727970911365905</c:v>
                </c:pt>
                <c:pt idx="1553">
                  <c:v>0.0864696443506543</c:v>
                </c:pt>
                <c:pt idx="1554">
                  <c:v>0.0912018419433236</c:v>
                </c:pt>
                <c:pt idx="1555">
                  <c:v>0.099854154343507</c:v>
                </c:pt>
                <c:pt idx="1556">
                  <c:v>0.0963356299244797</c:v>
                </c:pt>
                <c:pt idx="1557">
                  <c:v>0.095474344036518</c:v>
                </c:pt>
                <c:pt idx="1558">
                  <c:v>0.0960312701301134</c:v>
                </c:pt>
                <c:pt idx="1559">
                  <c:v>0.0926893258555546</c:v>
                </c:pt>
                <c:pt idx="1560">
                  <c:v>0.0927611665810746</c:v>
                </c:pt>
                <c:pt idx="1561">
                  <c:v>0.0923346365870206</c:v>
                </c:pt>
                <c:pt idx="1562">
                  <c:v>0.0994914101827327</c:v>
                </c:pt>
                <c:pt idx="1563">
                  <c:v>0.10356891388289</c:v>
                </c:pt>
                <c:pt idx="1564">
                  <c:v>0.106084874797312</c:v>
                </c:pt>
                <c:pt idx="1565">
                  <c:v>0.112854201924172</c:v>
                </c:pt>
                <c:pt idx="1566">
                  <c:v>0.111030487528985</c:v>
                </c:pt>
                <c:pt idx="1567">
                  <c:v>0.131799899954011</c:v>
                </c:pt>
                <c:pt idx="1568">
                  <c:v>0.136377786623352</c:v>
                </c:pt>
                <c:pt idx="1569">
                  <c:v>0.133827434858147</c:v>
                </c:pt>
                <c:pt idx="1570">
                  <c:v>0.138151513670138</c:v>
                </c:pt>
                <c:pt idx="1571">
                  <c:v>0.136095313511003</c:v>
                </c:pt>
                <c:pt idx="1572">
                  <c:v>0.131189259578115</c:v>
                </c:pt>
                <c:pt idx="1573">
                  <c:v>0.124770780225803</c:v>
                </c:pt>
                <c:pt idx="1574">
                  <c:v>0.120516932099297</c:v>
                </c:pt>
                <c:pt idx="1575">
                  <c:v>0.127207872089281</c:v>
                </c:pt>
                <c:pt idx="1576">
                  <c:v>0.124853124810583</c:v>
                </c:pt>
                <c:pt idx="1577">
                  <c:v>0.125688324800529</c:v>
                </c:pt>
                <c:pt idx="1578">
                  <c:v>0.121679363618145</c:v>
                </c:pt>
                <c:pt idx="1579">
                  <c:v>0.123509051450062</c:v>
                </c:pt>
                <c:pt idx="1580">
                  <c:v>0.116684165399275</c:v>
                </c:pt>
                <c:pt idx="1581">
                  <c:v>0.116758428526576</c:v>
                </c:pt>
                <c:pt idx="1582">
                  <c:v>0.125506555225617</c:v>
                </c:pt>
                <c:pt idx="1583">
                  <c:v>0.120183201874294</c:v>
                </c:pt>
                <c:pt idx="1584">
                  <c:v>0.11445878431192</c:v>
                </c:pt>
                <c:pt idx="1585">
                  <c:v>0.116400429516651</c:v>
                </c:pt>
                <c:pt idx="1586">
                  <c:v>0.109895275337105</c:v>
                </c:pt>
                <c:pt idx="1587">
                  <c:v>0.112527284088233</c:v>
                </c:pt>
                <c:pt idx="1588">
                  <c:v>0.107691922398817</c:v>
                </c:pt>
                <c:pt idx="1589">
                  <c:v>0.112241164772722</c:v>
                </c:pt>
                <c:pt idx="1590">
                  <c:v>0.111544730870455</c:v>
                </c:pt>
                <c:pt idx="1591">
                  <c:v>0.110825478630604</c:v>
                </c:pt>
                <c:pt idx="1592">
                  <c:v>0.10942138198344</c:v>
                </c:pt>
                <c:pt idx="1593">
                  <c:v>0.108521667130142</c:v>
                </c:pt>
                <c:pt idx="1594">
                  <c:v>0.10595769868922</c:v>
                </c:pt>
                <c:pt idx="1595">
                  <c:v>0.10437155160246</c:v>
                </c:pt>
                <c:pt idx="1596">
                  <c:v>0.106999278491556</c:v>
                </c:pt>
                <c:pt idx="1597">
                  <c:v>0.113981664099965</c:v>
                </c:pt>
                <c:pt idx="1598">
                  <c:v>0.114368034073722</c:v>
                </c:pt>
                <c:pt idx="1599">
                  <c:v>0.115597396608427</c:v>
                </c:pt>
                <c:pt idx="1600">
                  <c:v>0.117333569400171</c:v>
                </c:pt>
                <c:pt idx="1601">
                  <c:v>0.115898749192182</c:v>
                </c:pt>
                <c:pt idx="1602">
                  <c:v>0.116732179255189</c:v>
                </c:pt>
                <c:pt idx="1603">
                  <c:v>0.113980888328709</c:v>
                </c:pt>
                <c:pt idx="1604">
                  <c:v>0.112702602127043</c:v>
                </c:pt>
                <c:pt idx="1605">
                  <c:v>0.123984409226891</c:v>
                </c:pt>
                <c:pt idx="1606">
                  <c:v>0.122165359405106</c:v>
                </c:pt>
                <c:pt idx="1607">
                  <c:v>0.124106260375803</c:v>
                </c:pt>
                <c:pt idx="1608">
                  <c:v>0.12924072210265</c:v>
                </c:pt>
                <c:pt idx="1609">
                  <c:v>0.125426361511691</c:v>
                </c:pt>
              </c:numCache>
            </c:numRef>
          </c:val>
          <c:smooth val="0"/>
        </c:ser>
        <c:dLbls>
          <c:showLegendKey val="0"/>
          <c:showVal val="0"/>
          <c:showCatName val="0"/>
          <c:showSerName val="0"/>
          <c:showPercent val="0"/>
          <c:showBubbleSize val="0"/>
        </c:dLbls>
        <c:marker val="0"/>
        <c:smooth val="0"/>
        <c:axId val="454661032"/>
        <c:axId val="127630421"/>
      </c:lineChart>
      <c:catAx>
        <c:axId val="454661032"/>
        <c:scaling>
          <c:orientation val="minMax"/>
        </c:scaling>
        <c:delete val="0"/>
        <c:axPos val="b"/>
        <c:numFmt formatCode="0" sourceLinked="0"/>
        <c:majorTickMark val="none"/>
        <c:minorTickMark val="none"/>
        <c:tickLblPos val="nextTo"/>
        <c:spPr>
          <a:noFill/>
          <a:ln w="9525" cap="flat" cmpd="sng" algn="ctr">
            <a:solidFill>
              <a:schemeClr val="tx1">
                <a:lumMod val="15000"/>
                <a:lumOff val="85000"/>
              </a:schemeClr>
            </a:solidFill>
            <a:prstDash val="solid"/>
            <a:round/>
          </a:ln>
          <a:effectLst/>
        </c:spPr>
        <c:txPr>
          <a:bodyPr rot="0" spcFirstLastPara="0" vertOverflow="ellipsis" vert="horz" wrap="square" anchor="ctr" anchorCtr="1"/>
          <a:lstStyle/>
          <a:p>
            <a:pPr>
              <a:defRPr lang="zh-CN" sz="1400" b="1" i="0" u="none" strike="noStrike" kern="1200" baseline="0">
                <a:solidFill>
                  <a:srgbClr val="333333">
                    <a:alpha val="100000"/>
                  </a:srgbClr>
                </a:solidFill>
                <a:latin typeface="Calibri" pitchFamily="2" charset="0"/>
                <a:ea typeface="Calibri" pitchFamily="2" charset="0"/>
                <a:cs typeface="Calibri" pitchFamily="2" charset="0"/>
              </a:defRPr>
            </a:pPr>
          </a:p>
        </c:txPr>
        <c:crossAx val="127630421"/>
        <c:crosses val="autoZero"/>
        <c:auto val="1"/>
        <c:lblAlgn val="ctr"/>
        <c:lblOffset val="100"/>
        <c:tickLblSkip val="120"/>
        <c:tickMarkSkip val="100"/>
        <c:noMultiLvlLbl val="0"/>
      </c:catAx>
      <c:valAx>
        <c:axId val="127630421"/>
        <c:scaling>
          <c:orientation val="minMax"/>
          <c:max val="0.25"/>
        </c:scaling>
        <c:delete val="0"/>
        <c:axPos val="l"/>
        <c:majorGridlines>
          <c:spPr>
            <a:ln w="9525" cap="flat" cmpd="sng" algn="ctr">
              <a:solidFill>
                <a:schemeClr val="tx1">
                  <a:lumMod val="15000"/>
                  <a:lumOff val="85000"/>
                </a:schemeClr>
              </a:solidFill>
              <a:prstDash val="solid"/>
              <a:round/>
            </a:ln>
            <a:effectLst/>
          </c:spPr>
        </c:majorGridlines>
        <c:numFmt formatCode="0.0%" sourceLinked="0"/>
        <c:majorTickMark val="none"/>
        <c:minorTickMark val="none"/>
        <c:tickLblPos val="nextTo"/>
        <c:spPr>
          <a:ln w="3175" cap="flat" cmpd="sng" algn="ctr">
            <a:noFill/>
            <a:prstDash val="solid"/>
            <a:round/>
          </a:ln>
        </c:spPr>
        <c:txPr>
          <a:bodyPr rot="0" spcFirstLastPara="0" vertOverflow="ellipsis" vert="horz" wrap="square" anchor="ctr" anchorCtr="1"/>
          <a:lstStyle/>
          <a:p>
            <a:pPr>
              <a:defRPr lang="zh-CN" sz="1050" b="1" i="0" u="none" strike="noStrike" kern="1200" baseline="0">
                <a:solidFill>
                  <a:srgbClr val="333333">
                    <a:alpha val="100000"/>
                  </a:srgbClr>
                </a:solidFill>
                <a:latin typeface="Calibri" pitchFamily="2" charset="0"/>
                <a:ea typeface="Calibri" pitchFamily="2" charset="0"/>
                <a:cs typeface="Calibri" pitchFamily="2" charset="0"/>
              </a:defRPr>
            </a:pPr>
          </a:p>
        </c:txPr>
        <c:crossAx val="454661032"/>
        <c:crosses val="autoZero"/>
        <c:crossBetween val="between"/>
      </c:valAx>
      <c:spPr>
        <a:noFill/>
        <a:ln>
          <a:noFill/>
        </a:ln>
        <a:effectLst/>
      </c:spPr>
    </c:plotArea>
    <c:legend>
      <c:legendPos val="r"/>
      <c:layout>
        <c:manualLayout>
          <c:xMode val="edge"/>
          <c:yMode val="edge"/>
          <c:x val="0.20375"/>
          <c:y val="0.9525"/>
          <c:w val="0.581177850453198"/>
          <c:h val="0.0357509131931867"/>
        </c:manualLayout>
      </c:layout>
      <c:overlay val="0"/>
      <c:spPr>
        <a:noFill/>
        <a:ln w="3175">
          <a:noFill/>
        </a:ln>
      </c:spPr>
      <c:txPr>
        <a:bodyPr rot="0" spcFirstLastPara="0" vertOverflow="ellipsis" vert="horz" wrap="square" anchor="ctr" anchorCtr="1"/>
        <a:lstStyle/>
        <a:p>
          <a:pPr>
            <a:defRPr lang="zh-CN" sz="925" b="1" i="0" u="none" strike="noStrike" kern="1200" baseline="0">
              <a:solidFill>
                <a:srgbClr val="333333"/>
              </a:solidFill>
              <a:latin typeface="Calibri"/>
              <a:ea typeface="Calibri"/>
              <a:cs typeface="Calibri"/>
            </a:defRPr>
          </a:pP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rot="0" wrap="square" anchor="ctr" anchorCtr="1"/>
    <a:lstStyle/>
    <a:p>
      <a:pPr>
        <a:defRPr lang="zh-CN" sz="1050" b="1" i="0" u="none" strike="noStrike" baseline="0">
          <a:solidFill>
            <a:srgbClr val="000000">
              <a:alpha val="100000"/>
            </a:srgbClr>
          </a:solidFill>
          <a:latin typeface="Calibri" pitchFamily="2" charset="0"/>
          <a:ea typeface="Calibri" pitchFamily="2" charset="0"/>
          <a:cs typeface="Calibri" pitchFamily="2" charset="0"/>
        </a:defRPr>
      </a:pPr>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12</xdr:col>
      <xdr:colOff>434340</xdr:colOff>
      <xdr:row>27</xdr:row>
      <xdr:rowOff>160020</xdr:rowOff>
    </xdr:to>
    <xdr:graphicFrame>
      <xdr:nvGraphicFramePr>
        <xdr:cNvPr id="2" name="图表 1"/>
        <xdr:cNvGraphicFramePr/>
      </xdr:nvGraphicFramePr>
      <xdr:xfrm>
        <a:off x="0" y="0"/>
        <a:ext cx="8663940" cy="50977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0.62075</cdr:x>
      <cdr:y>0.3605</cdr:y>
    </cdr:from>
    <cdr:to>
      <cdr:x>0.744</cdr:x>
      <cdr:y>0.468</cdr:y>
    </cdr:to>
    <cdr:sp>
      <cdr:nvSpPr>
        <cdr:cNvPr id="2" name="Text Box 1"/>
        <cdr:cNvSpPr>
          <a14:cpLocks xmlns:a14="http://schemas.microsoft.com/office/drawing/2010/main" noChangeArrowheads="1"/>
        </cdr:cNvSpPr>
      </cdr:nvSpPr>
      <cdr:spPr xmlns:a="http://schemas.openxmlformats.org/drawingml/2006/main">
        <a:xfrm xmlns:a="http://schemas.openxmlformats.org/drawingml/2006/main">
          <a:off x="8470" y="2894"/>
          <a:ext cx="1682" cy="863"/>
        </a:xfrm>
        <a:prstGeom xmlns:a="http://schemas.openxmlformats.org/drawingml/2006/main" prst="rect">
          <a:avLst/>
        </a:prstGeom>
        <a:noFill/>
        <a:ln w="1">
          <a:noFill/>
          <a:miter lim="800000"/>
        </a:ln>
        <a:effectLst/>
      </cdr:spPr>
      <cdr:txBody xmlns:a="http://schemas.openxmlformats.org/drawingml/2006/main">
        <a:bodyPr vertOverflow="clip" wrap="square" lIns="45720" tIns="41148" rIns="45720" bIns="41148" anchor="ctr" upright="1"/>
        <a:lstStyle/>
        <a:p>
          <a:pPr algn="ctr" rtl="0">
            <a:defRPr sz="1000"/>
          </a:pPr>
          <a:r>
            <a:rPr lang="en-US" sz="1600" b="0" i="0" strike="noStrike" baseline="0">
              <a:solidFill>
                <a:srgbClr val="3366FF"/>
              </a:solidFill>
              <a:latin typeface="Times New Roman" panose="02020603050405020304" pitchFamily="12"/>
              <a:cs typeface="Times New Roman" panose="02020603050405020304" pitchFamily="12"/>
            </a:rPr>
            <a:t>Price</a:t>
          </a:r>
          <a:endParaRPr lang="en-US" sz="1600" b="0" i="0" strike="noStrike" baseline="0">
            <a:solidFill>
              <a:srgbClr val="3366FF"/>
            </a:solidFill>
            <a:latin typeface="Times New Roman" panose="02020603050405020304" pitchFamily="12"/>
            <a:cs typeface="Times New Roman" panose="02020603050405020304" pitchFamily="12"/>
          </a:endParaRPr>
        </a:p>
      </cdr:txBody>
    </cdr:sp>
  </cdr:relSizeAnchor>
  <cdr:relSizeAnchor xmlns:cdr="http://schemas.openxmlformats.org/drawingml/2006/chartDrawing">
    <cdr:from>
      <cdr:x>0.67542</cdr:x>
      <cdr:y>0.86297</cdr:y>
    </cdr:from>
    <cdr:to>
      <cdr:x>0.77877</cdr:x>
      <cdr:y>0.90108</cdr:y>
    </cdr:to>
    <cdr:sp>
      <cdr:nvSpPr>
        <cdr:cNvPr id="3" name="Text Box 2"/>
        <cdr:cNvSpPr>
          <a14:cpLocks xmlns:a14="http://schemas.microsoft.com/office/drawing/2010/main" noChangeArrowheads="1"/>
        </cdr:cNvSpPr>
      </cdr:nvSpPr>
      <cdr:spPr xmlns:a="http://schemas.openxmlformats.org/drawingml/2006/main">
        <a:xfrm xmlns:a="http://schemas.openxmlformats.org/drawingml/2006/main">
          <a:off x="9215" y="6928"/>
          <a:ext cx="1410" cy="306"/>
        </a:xfrm>
        <a:prstGeom xmlns:a="http://schemas.openxmlformats.org/drawingml/2006/main" prst="rect">
          <a:avLst/>
        </a:prstGeom>
        <a:noFill/>
        <a:ln w="1">
          <a:noFill/>
          <a:miter lim="800000"/>
        </a:ln>
        <a:effectLst/>
      </cdr:spPr>
      <cdr:txBody xmlns:a="http://schemas.openxmlformats.org/drawingml/2006/main">
        <a:bodyPr vertOverflow="clip" wrap="square" lIns="45720" tIns="41148" rIns="45720" bIns="41148" anchor="ctr" upright="1"/>
        <a:lstStyle/>
        <a:p>
          <a:pPr algn="ctr" rtl="0">
            <a:defRPr sz="1000"/>
          </a:pPr>
          <a:r>
            <a:rPr lang="en-US" sz="1600" b="0" i="0" strike="noStrike" baseline="0">
              <a:solidFill>
                <a:srgbClr val="00FF00"/>
              </a:solidFill>
              <a:latin typeface="Times New Roman" panose="02020603050405020304" pitchFamily="12"/>
              <a:cs typeface="Times New Roman" panose="02020603050405020304" pitchFamily="12"/>
            </a:rPr>
            <a:t>Earnings</a:t>
          </a:r>
          <a:endParaRPr lang="en-US" sz="1600" b="0" i="0" strike="noStrike" baseline="0">
            <a:solidFill>
              <a:srgbClr val="000000"/>
            </a:solidFill>
            <a:latin typeface="Times New Roman" panose="02020603050405020304" pitchFamily="12"/>
            <a:cs typeface="Times New Roman" panose="02020603050405020304" pitchFamily="12"/>
          </a:endParaRPr>
        </a:p>
        <a:p>
          <a:pPr algn="ctr" rtl="0">
            <a:defRPr sz="1000"/>
          </a:pPr>
          <a:endParaRPr lang="en-US" sz="1825" b="0" i="0" strike="noStrike">
            <a:solidFill>
              <a:srgbClr val="000000"/>
            </a:solidFill>
            <a:latin typeface="Times New Roman" panose="02020603050405020304" pitchFamily="12"/>
            <a:cs typeface="Times New Roman" panose="02020603050405020304" pitchFamily="12"/>
          </a:endParaRPr>
        </a:p>
      </cdr:txBody>
    </cdr:sp>
  </cdr:relSizeAnchor>
  <cdr:relSizeAnchor xmlns:cdr="http://schemas.openxmlformats.org/drawingml/2006/chartDrawing">
    <cdr:from>
      <cdr:x>0.53425</cdr:x>
      <cdr:y>0.53225</cdr:y>
    </cdr:from>
    <cdr:to>
      <cdr:x>0.73675</cdr:x>
      <cdr:y>0.55775</cdr:y>
    </cdr:to>
    <cdr:sp>
      <cdr:nvSpPr>
        <cdr:cNvPr id="4" name="Text Box 4"/>
        <cdr:cNvSpPr>
          <a14:cpLocks xmlns:a14="http://schemas.microsoft.com/office/drawing/2010/main" noChangeArrowheads="1"/>
        </cdr:cNvSpPr>
      </cdr:nvSpPr>
      <cdr:spPr xmlns:a="http://schemas.openxmlformats.org/drawingml/2006/main">
        <a:xfrm xmlns:a="http://schemas.openxmlformats.org/drawingml/2006/main">
          <a:off x="7289" y="4273"/>
          <a:ext cx="2763" cy="205"/>
        </a:xfrm>
        <a:prstGeom xmlns:a="http://schemas.openxmlformats.org/drawingml/2006/main" prst="rect">
          <a:avLst/>
        </a:prstGeom>
        <a:noFill/>
        <a:ln w="1">
          <a:noFill/>
          <a:miter lim="800000"/>
        </a:ln>
        <a:effectLst/>
      </cdr:spPr>
      <cdr:txBody xmlns:a="http://schemas.openxmlformats.org/drawingml/2006/main">
        <a:bodyPr/>
        <a:p/>
      </cdr:txBody>
    </cdr:sp>
  </cdr:relSizeAnchor>
  <cdr:relSizeAnchor xmlns:cdr="http://schemas.openxmlformats.org/drawingml/2006/chartDrawing">
    <cdr:from>
      <cdr:x>0.7725</cdr:x>
      <cdr:y>0.811</cdr:y>
    </cdr:from>
    <cdr:to>
      <cdr:x>0.89375</cdr:x>
      <cdr:y>0.86475</cdr:y>
    </cdr:to>
    <cdr:sp>
      <cdr:nvSpPr>
        <cdr:cNvPr id="5" name="Text Box 6"/>
        <cdr:cNvSpPr>
          <a14:cpLocks xmlns:a14="http://schemas.microsoft.com/office/drawing/2010/main" noChangeArrowheads="1"/>
        </cdr:cNvSpPr>
      </cdr:nvSpPr>
      <cdr:spPr xmlns:a="http://schemas.openxmlformats.org/drawingml/2006/main">
        <a:xfrm xmlns:a="http://schemas.openxmlformats.org/drawingml/2006/main">
          <a:off x="10540" y="6511"/>
          <a:ext cx="1654" cy="432"/>
        </a:xfrm>
        <a:prstGeom xmlns:a="http://schemas.openxmlformats.org/drawingml/2006/main" prst="rect">
          <a:avLst/>
        </a:prstGeom>
        <a:noFill/>
        <a:ln w="1">
          <a:noFill/>
          <a:miter lim="800000"/>
        </a:ln>
        <a:effectLst/>
      </cdr:spPr>
      <cdr:txBody xmlns:a="http://schemas.openxmlformats.org/drawingml/2006/main">
        <a:bodyPr vertOverflow="clip" wrap="square" lIns="36576" tIns="36576" rIns="36576" bIns="36576" anchor="ctr" upright="1"/>
        <a:lstStyle/>
        <a:p>
          <a:pPr algn="ctr" rtl="0">
            <a:defRPr sz="1000"/>
          </a:pPr>
          <a:endParaRPr lang="en-US" sz="1825" b="0" i="0" strike="noStrike">
            <a:solidFill>
              <a:srgbClr val="000000"/>
            </a:solidFill>
            <a:latin typeface="Times New Roman" panose="02020603050405020304" pitchFamily="12"/>
            <a:cs typeface="Times New Roman" panose="02020603050405020304" pitchFamily="12"/>
          </a:endParaRPr>
        </a:p>
        <a:p>
          <a:pPr algn="ctr" rtl="0">
            <a:defRPr sz="1000"/>
          </a:pPr>
          <a:endParaRPr lang="en-US" sz="1825" b="0" i="0" strike="noStrike">
            <a:solidFill>
              <a:srgbClr val="000000"/>
            </a:solidFill>
            <a:latin typeface="Times New Roman" panose="02020603050405020304" pitchFamily="12"/>
            <a:cs typeface="Times New Roman" panose="02020603050405020304" pitchFamily="12"/>
          </a:endParaRPr>
        </a:p>
      </cdr:txBody>
    </cdr:sp>
  </cdr:relSizeAnchor>
  <cdr:relSizeAnchor xmlns:cdr="http://schemas.openxmlformats.org/drawingml/2006/chartDrawing">
    <cdr:from>
      <cdr:x>0.7387</cdr:x>
      <cdr:y>0.60081</cdr:y>
    </cdr:from>
    <cdr:to>
      <cdr:x>0.83166</cdr:x>
      <cdr:y>0.61372</cdr:y>
    </cdr:to>
    <cdr:sp>
      <cdr:nvSpPr>
        <cdr:cNvPr id="6" name="Text Box 7"/>
        <cdr:cNvSpPr>
          <a14:cpLocks xmlns:a14="http://schemas.microsoft.com/office/drawing/2010/main" noChangeArrowheads="1"/>
        </cdr:cNvSpPr>
      </cdr:nvSpPr>
      <cdr:spPr xmlns:a="http://schemas.openxmlformats.org/drawingml/2006/main">
        <a:xfrm xmlns:a="http://schemas.openxmlformats.org/drawingml/2006/main">
          <a:off x="10079" y="4823"/>
          <a:ext cx="1268" cy="104"/>
        </a:xfrm>
        <a:prstGeom xmlns:a="http://schemas.openxmlformats.org/drawingml/2006/main" prst="rect">
          <a:avLst/>
        </a:prstGeom>
        <a:noFill/>
        <a:ln w="1">
          <a:noFill/>
          <a:miter lim="800000"/>
        </a:ln>
        <a:effectLst/>
      </cdr:spPr>
      <cdr:txBody xmlns:a="http://schemas.openxmlformats.org/drawingml/2006/main">
        <a:bodyPr vertOverflow="clip" wrap="square" lIns="36576" tIns="27432" rIns="36576" bIns="27432" anchor="ctr" upright="1"/>
        <a:p>
          <a:pPr algn="l"/>
        </a:p>
      </cdr:txBody>
    </cdr:sp>
  </cdr:relSizeAnchor>
  <cdr:relSizeAnchor xmlns:cdr="http://schemas.openxmlformats.org/drawingml/2006/chartDrawing">
    <cdr:from>
      <cdr:x>0.78585</cdr:x>
      <cdr:y>0.28496</cdr:y>
    </cdr:from>
    <cdr:to>
      <cdr:x>0.82663</cdr:x>
      <cdr:y>0.29313</cdr:y>
    </cdr:to>
    <cdr:sp>
      <cdr:nvSpPr>
        <cdr:cNvPr id="7" name="TextBox 7"/>
        <cdr:cNvSpPr>
          <a14:cpLocks xmlns:a14="http://schemas.microsoft.com/office/drawing/2010/main" noChangeArrowheads="1"/>
        </cdr:cNvSpPr>
      </cdr:nvSpPr>
      <cdr:spPr xmlns:a="http://schemas.openxmlformats.org/drawingml/2006/main">
        <a:xfrm xmlns:a="http://schemas.openxmlformats.org/drawingml/2006/main">
          <a:off x="10722" y="2288"/>
          <a:ext cx="556" cy="66"/>
        </a:xfrm>
        <a:prstGeom xmlns:a="http://schemas.openxmlformats.org/drawingml/2006/main" prst="rect">
          <a:avLst/>
        </a:prstGeom>
        <a:noFill/>
        <a:ln w="9525">
          <a:noFill/>
          <a:miter lim="800000"/>
        </a:ln>
      </cdr:spPr>
      <cdr:txBody xmlns:a="http://schemas.openxmlformats.org/drawingml/2006/main">
        <a:bodyPr vertOverflow="clip" wrap="square" lIns="91440" tIns="45720" rIns="91440" bIns="45720" anchor="t" upright="1"/>
        <a:lstStyle/>
        <a:p>
          <a:pPr algn="l" rtl="0">
            <a:lnSpc>
              <a:spcPts val="1200"/>
            </a:lnSpc>
            <a:defRPr sz="1000"/>
          </a:pPr>
          <a:endParaRPr lang="en-US" sz="1400" b="0" i="0" strike="noStrike">
            <a:solidFill>
              <a:srgbClr val="333399"/>
            </a:solidFill>
            <a:latin typeface="Calibri"/>
          </a:endParaRPr>
        </a:p>
        <a:p>
          <a:pPr algn="l" rtl="0">
            <a:lnSpc>
              <a:spcPts val="1000"/>
            </a:lnSpc>
            <a:defRPr sz="1000"/>
          </a:pPr>
          <a:endParaRPr lang="en-US" sz="1400" b="0" i="0" strike="noStrike">
            <a:solidFill>
              <a:srgbClr val="333399"/>
            </a:solidFill>
            <a:latin typeface="Calibri"/>
          </a:endParaRPr>
        </a:p>
      </cdr:txBody>
    </cdr:sp>
  </cdr:relSizeAnchor>
</c:userShapes>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12</xdr:col>
      <xdr:colOff>516890</xdr:colOff>
      <xdr:row>29</xdr:row>
      <xdr:rowOff>190500</xdr:rowOff>
    </xdr:to>
    <xdr:graphicFrame>
      <xdr:nvGraphicFramePr>
        <xdr:cNvPr id="2" name="图表 1"/>
        <xdr:cNvGraphicFramePr/>
      </xdr:nvGraphicFramePr>
      <xdr:xfrm>
        <a:off x="0" y="0"/>
        <a:ext cx="8746490" cy="5486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0.10096</cdr:x>
      <cdr:y>0.6742</cdr:y>
    </cdr:from>
    <cdr:to>
      <cdr:x>0.18575</cdr:x>
      <cdr:y>0.7362</cdr:y>
    </cdr:to>
    <cdr:sp>
      <cdr:nvSpPr>
        <cdr:cNvPr id="2" name="TextBox 1"/>
        <cdr:cNvSpPr/>
      </cdr:nvSpPr>
      <cdr:spPr xmlns:a="http://schemas.openxmlformats.org/drawingml/2006/main">
        <a:xfrm xmlns:a="http://schemas.openxmlformats.org/drawingml/2006/main">
          <a:off x="1391" y="5825"/>
          <a:ext cx="1168" cy="536"/>
        </a:xfrm>
        <a:prstGeom xmlns:a="http://schemas.openxmlformats.org/drawingml/2006/main" prst="rect">
          <a:avLst/>
        </a:prstGeom>
      </cdr:spPr>
      <cdr:txBody xmlns:a="http://schemas.openxmlformats.org/drawingml/2006/main">
        <a:bodyPr vertOverflow="clip" wrap="none" rtlCol="0"/>
        <a:lstStyle/>
        <a:p>
          <a:r>
            <a:rPr lang="en-US" sz="1600" b="1">
              <a:solidFill>
                <a:schemeClr val="accent1">
                  <a:lumMod val="75000"/>
                </a:schemeClr>
              </a:solidFill>
            </a:rPr>
            <a:t>CAPE</a:t>
          </a:r>
          <a:endParaRPr lang="en-US" sz="1600" b="1">
            <a:solidFill>
              <a:schemeClr val="accent1">
                <a:lumMod val="75000"/>
              </a:schemeClr>
            </a:solidFill>
          </a:endParaRPr>
        </a:p>
      </cdr:txBody>
    </cdr:sp>
  </cdr:relSizeAnchor>
  <cdr:relSizeAnchor xmlns:cdr="http://schemas.openxmlformats.org/drawingml/2006/chartDrawing">
    <cdr:from>
      <cdr:x>0.11171</cdr:x>
      <cdr:y>0.80386</cdr:y>
    </cdr:from>
    <cdr:to>
      <cdr:x>0.30438</cdr:x>
      <cdr:y>0.93796</cdr:y>
    </cdr:to>
    <cdr:sp>
      <cdr:nvSpPr>
        <cdr:cNvPr id="3" name="TextBox 2"/>
        <cdr:cNvSpPr/>
      </cdr:nvSpPr>
      <cdr:spPr xmlns:a="http://schemas.openxmlformats.org/drawingml/2006/main">
        <a:xfrm xmlns:a="http://schemas.openxmlformats.org/drawingml/2006/main">
          <a:off x="1539" y="6945"/>
          <a:ext cx="2654" cy="1159"/>
        </a:xfrm>
        <a:prstGeom xmlns:a="http://schemas.openxmlformats.org/drawingml/2006/main" prst="rect">
          <a:avLst/>
        </a:prstGeom>
      </cdr:spPr>
      <cdr:txBody xmlns:a="http://schemas.openxmlformats.org/drawingml/2006/main">
        <a:bodyPr vertOverflow="clip" wrap="none" rtlCol="0"/>
        <a:lstStyle/>
        <a:p>
          <a:r>
            <a:rPr lang="en-US" sz="1600" b="1" baseline="0">
              <a:solidFill>
                <a:srgbClr val="FF0000"/>
              </a:solidFill>
            </a:rPr>
            <a:t>Long-Term</a:t>
          </a:r>
          <a:r>
            <a:rPr lang="en-US" sz="1100" b="1">
              <a:solidFill>
                <a:srgbClr val="FF0000"/>
              </a:solidFill>
            </a:rPr>
            <a:t> </a:t>
          </a:r>
          <a:endParaRPr lang="en-US" sz="1100" b="1">
            <a:solidFill>
              <a:srgbClr val="FF0000"/>
            </a:solidFill>
          </a:endParaRPr>
        </a:p>
        <a:p>
          <a:r>
            <a:rPr lang="en-US" sz="1600" b="1">
              <a:solidFill>
                <a:srgbClr val="FF0000"/>
              </a:solidFill>
            </a:rPr>
            <a:t>Interest Rates</a:t>
          </a:r>
          <a:endParaRPr lang="en-US" sz="1600" b="1">
            <a:solidFill>
              <a:srgbClr val="FF0000"/>
            </a:solidFill>
          </a:endParaRPr>
        </a:p>
      </cdr:txBody>
    </cdr:sp>
  </cdr:relSizeAnchor>
  <cdr:relSizeAnchor xmlns:cdr="http://schemas.openxmlformats.org/drawingml/2006/chartDrawing">
    <cdr:from>
      <cdr:x>0.69564</cdr:x>
      <cdr:y>0.13505</cdr:y>
    </cdr:from>
    <cdr:to>
      <cdr:x>0.80222</cdr:x>
      <cdr:y>0.18676</cdr:y>
    </cdr:to>
    <cdr:sp>
      <cdr:nvSpPr>
        <cdr:cNvPr id="4" name="TextBox 3"/>
        <cdr:cNvSpPr/>
      </cdr:nvSpPr>
      <cdr:spPr xmlns:a="http://schemas.openxmlformats.org/drawingml/2006/main">
        <a:xfrm xmlns:a="http://schemas.openxmlformats.org/drawingml/2006/main">
          <a:off x="9582" y="1167"/>
          <a:ext cx="1468" cy="447"/>
        </a:xfrm>
        <a:prstGeom xmlns:a="http://schemas.openxmlformats.org/drawingml/2006/main" prst="rect">
          <a:avLst/>
        </a:prstGeom>
      </cdr:spPr>
      <cdr:txBody xmlns:a="http://schemas.openxmlformats.org/drawingml/2006/main">
        <a:bodyPr vertOverflow="clip" wrap="none" rtlCol="0"/>
        <a:lstStyle/>
        <a:p>
          <a:r>
            <a:rPr lang="en-US" sz="1600"/>
            <a:t>2000</a:t>
          </a:r>
          <a:endParaRPr lang="en-US" sz="1600"/>
        </a:p>
      </cdr:txBody>
    </cdr:sp>
  </cdr:relSizeAnchor>
  <cdr:relSizeAnchor xmlns:cdr="http://schemas.openxmlformats.org/drawingml/2006/chartDrawing">
    <cdr:from>
      <cdr:x>0.61968</cdr:x>
      <cdr:y>0.13393</cdr:y>
    </cdr:from>
    <cdr:to>
      <cdr:x>0.68069</cdr:x>
      <cdr:y>0.18334</cdr:y>
    </cdr:to>
    <cdr:sp>
      <cdr:nvSpPr>
        <cdr:cNvPr id="5" name="TextBox 4"/>
        <cdr:cNvSpPr/>
      </cdr:nvSpPr>
      <cdr:spPr xmlns:a="http://schemas.openxmlformats.org/drawingml/2006/main">
        <a:xfrm xmlns:a="http://schemas.openxmlformats.org/drawingml/2006/main">
          <a:off x="8535" y="1157"/>
          <a:ext cx="840" cy="427"/>
        </a:xfrm>
        <a:prstGeom xmlns:a="http://schemas.openxmlformats.org/drawingml/2006/main" prst="rect">
          <a:avLst/>
        </a:prstGeom>
      </cdr:spPr>
      <cdr:txBody xmlns:a="http://schemas.openxmlformats.org/drawingml/2006/main">
        <a:bodyPr vertOverflow="clip" wrap="none" rtlCol="0"/>
        <a:lstStyle/>
        <a:p>
          <a:r>
            <a:rPr lang="en-US" sz="1600"/>
            <a:t>1981</a:t>
          </a:r>
          <a:endParaRPr lang="en-US" sz="1600"/>
        </a:p>
      </cdr:txBody>
    </cdr:sp>
  </cdr:relSizeAnchor>
  <cdr:relSizeAnchor xmlns:cdr="http://schemas.openxmlformats.org/drawingml/2006/chartDrawing">
    <cdr:from>
      <cdr:x>0.38739</cdr:x>
      <cdr:y>0.32464</cdr:y>
    </cdr:from>
    <cdr:to>
      <cdr:x>0.47234</cdr:x>
      <cdr:y>0.3738</cdr:y>
    </cdr:to>
    <cdr:sp>
      <cdr:nvSpPr>
        <cdr:cNvPr id="6" name="TextBox 5"/>
        <cdr:cNvSpPr/>
      </cdr:nvSpPr>
      <cdr:spPr xmlns:a="http://schemas.openxmlformats.org/drawingml/2006/main">
        <a:xfrm xmlns:a="http://schemas.openxmlformats.org/drawingml/2006/main">
          <a:off x="5336" y="2805"/>
          <a:ext cx="1170" cy="425"/>
        </a:xfrm>
        <a:prstGeom xmlns:a="http://schemas.openxmlformats.org/drawingml/2006/main" prst="rect">
          <a:avLst/>
        </a:prstGeom>
      </cdr:spPr>
      <cdr:txBody xmlns:a="http://schemas.openxmlformats.org/drawingml/2006/main">
        <a:bodyPr vertOverflow="clip" wrap="none" rtlCol="0"/>
        <a:lstStyle/>
        <a:p>
          <a:r>
            <a:rPr lang="en-US" sz="1600"/>
            <a:t>1929</a:t>
          </a:r>
          <a:endParaRPr lang="en-US" sz="1600"/>
        </a:p>
      </cdr:txBody>
    </cdr:sp>
  </cdr:relSizeAnchor>
  <cdr:relSizeAnchor xmlns:cdr="http://schemas.openxmlformats.org/drawingml/2006/chartDrawing">
    <cdr:from>
      <cdr:x>0.24946</cdr:x>
      <cdr:y>0.44909</cdr:y>
    </cdr:from>
    <cdr:to>
      <cdr:x>0.33964</cdr:x>
      <cdr:y>0.5066</cdr:y>
    </cdr:to>
    <cdr:sp>
      <cdr:nvSpPr>
        <cdr:cNvPr id="7" name="TextBox 6"/>
        <cdr:cNvSpPr/>
      </cdr:nvSpPr>
      <cdr:spPr xmlns:a="http://schemas.openxmlformats.org/drawingml/2006/main">
        <a:xfrm xmlns:a="http://schemas.openxmlformats.org/drawingml/2006/main">
          <a:off x="3436" y="3880"/>
          <a:ext cx="1242" cy="497"/>
        </a:xfrm>
        <a:prstGeom xmlns:a="http://schemas.openxmlformats.org/drawingml/2006/main" prst="rect">
          <a:avLst/>
        </a:prstGeom>
      </cdr:spPr>
      <cdr:txBody xmlns:a="http://schemas.openxmlformats.org/drawingml/2006/main">
        <a:bodyPr vertOverflow="clip" wrap="none" rtlCol="0"/>
        <a:lstStyle/>
        <a:p>
          <a:r>
            <a:rPr lang="en-US" sz="1600"/>
            <a:t>1901</a:t>
          </a:r>
          <a:endParaRPr lang="en-US" sz="1600"/>
        </a:p>
      </cdr:txBody>
    </cdr:sp>
  </cdr:relSizeAnchor>
  <cdr:relSizeAnchor xmlns:cdr="http://schemas.openxmlformats.org/drawingml/2006/chartDrawing">
    <cdr:from>
      <cdr:x>0.34747</cdr:x>
      <cdr:y>0.87438</cdr:y>
    </cdr:from>
    <cdr:to>
      <cdr:x>0.44803</cdr:x>
      <cdr:y>0.93564</cdr:y>
    </cdr:to>
    <cdr:sp>
      <cdr:nvSpPr>
        <cdr:cNvPr id="8" name="TextBox 7"/>
        <cdr:cNvSpPr/>
      </cdr:nvSpPr>
      <cdr:spPr xmlns:a="http://schemas.openxmlformats.org/drawingml/2006/main">
        <a:xfrm xmlns:a="http://schemas.openxmlformats.org/drawingml/2006/main">
          <a:off x="4786" y="7555"/>
          <a:ext cx="1385" cy="529"/>
        </a:xfrm>
        <a:prstGeom xmlns:a="http://schemas.openxmlformats.org/drawingml/2006/main" prst="rect">
          <a:avLst/>
        </a:prstGeom>
      </cdr:spPr>
      <cdr:txBody xmlns:a="http://schemas.openxmlformats.org/drawingml/2006/main">
        <a:bodyPr vertOverflow="clip" wrap="none" rtlCol="0"/>
        <a:lstStyle/>
        <a:p>
          <a:r>
            <a:rPr lang="en-US" sz="1600"/>
            <a:t>1921</a:t>
          </a:r>
          <a:endParaRPr lang="en-US" sz="1600"/>
        </a:p>
      </cdr:txBody>
    </cdr:sp>
  </cdr:relSizeAnchor>
  <cdr:relSizeAnchor xmlns:cdr="http://schemas.openxmlformats.org/drawingml/2006/chartDrawing">
    <cdr:from>
      <cdr:x>0.86126</cdr:x>
      <cdr:y>0.2525</cdr:y>
    </cdr:from>
    <cdr:to>
      <cdr:x>0.94255</cdr:x>
      <cdr:y>0.31197</cdr:y>
    </cdr:to>
    <cdr:sp>
      <cdr:nvSpPr>
        <cdr:cNvPr id="9" name="TextBox 8"/>
        <cdr:cNvSpPr/>
      </cdr:nvSpPr>
      <cdr:spPr xmlns:a="http://schemas.openxmlformats.org/drawingml/2006/main">
        <a:xfrm xmlns:a="http://schemas.openxmlformats.org/drawingml/2006/main">
          <a:off x="11863" y="2182"/>
          <a:ext cx="1120" cy="514"/>
        </a:xfrm>
        <a:prstGeom xmlns:a="http://schemas.openxmlformats.org/drawingml/2006/main" prst="rect">
          <a:avLst/>
        </a:prstGeom>
      </cdr:spPr>
      <cdr:txBody xmlns:a="http://schemas.openxmlformats.org/drawingml/2006/main">
        <a:bodyPr vertOverflow="clip" wrap="none" rtlCol="0"/>
        <a:lstStyle/>
        <a:p>
          <a:r>
            <a:rPr lang="en-US" sz="1600" b="1">
              <a:solidFill>
                <a:srgbClr val="002060"/>
              </a:solidFill>
            </a:rPr>
            <a:t>38</a:t>
          </a:r>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endParaRPr lang="en-US" sz="1600"/>
        </a:p>
        <a:p>
          <a:r>
            <a:rPr lang="en-US" sz="1100"/>
            <a:t>26.1</a:t>
          </a:r>
          <a:endParaRPr lang="en-US" sz="1100"/>
        </a:p>
        <a:p>
          <a:r>
            <a:rPr lang="en-US" sz="1100"/>
            <a:t>225.7</a:t>
          </a:r>
          <a:endParaRPr lang="en-US" sz="1100"/>
        </a:p>
      </cdr:txBody>
    </cdr:sp>
  </cdr:relSizeAnchor>
  <cdr:relSizeAnchor xmlns:cdr="http://schemas.openxmlformats.org/drawingml/2006/chartDrawing">
    <cdr:from>
      <cdr:x>0.55694</cdr:x>
      <cdr:y>0.47224</cdr:y>
    </cdr:from>
    <cdr:to>
      <cdr:x>0.64629</cdr:x>
      <cdr:y>0.52822</cdr:y>
    </cdr:to>
    <cdr:sp>
      <cdr:nvSpPr>
        <cdr:cNvPr id="10" name="TextBox 9"/>
        <cdr:cNvSpPr/>
      </cdr:nvSpPr>
      <cdr:spPr xmlns:a="http://schemas.openxmlformats.org/drawingml/2006/main">
        <a:xfrm xmlns:a="http://schemas.openxmlformats.org/drawingml/2006/main">
          <a:off x="7671" y="4080"/>
          <a:ext cx="1231" cy="484"/>
        </a:xfrm>
        <a:prstGeom xmlns:a="http://schemas.openxmlformats.org/drawingml/2006/main" prst="rect">
          <a:avLst/>
        </a:prstGeom>
      </cdr:spPr>
      <cdr:txBody xmlns:a="http://schemas.openxmlformats.org/drawingml/2006/main">
        <a:bodyPr vertOverflow="clip" wrap="none" rtlCol="0"/>
        <a:lstStyle/>
        <a:p>
          <a:r>
            <a:rPr lang="en-US" sz="1600"/>
            <a:t>1966</a:t>
          </a:r>
          <a:endParaRPr lang="en-US" sz="1600"/>
        </a:p>
      </cdr:txBody>
    </cdr:sp>
  </cdr:relSizeAnchor>
</c:userShapes>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12</xdr:col>
      <xdr:colOff>523240</xdr:colOff>
      <xdr:row>29</xdr:row>
      <xdr:rowOff>196850</xdr:rowOff>
    </xdr:to>
    <xdr:graphicFrame>
      <xdr:nvGraphicFramePr>
        <xdr:cNvPr id="2" name="图表 1"/>
        <xdr:cNvGraphicFramePr/>
      </xdr:nvGraphicFramePr>
      <xdr:xfrm>
        <a:off x="0" y="0"/>
        <a:ext cx="8752840" cy="5486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0.93065</cdr:x>
      <cdr:y>0.58257</cdr:y>
    </cdr:from>
    <cdr:to>
      <cdr:x>1</cdr:x>
      <cdr:y>0.62871</cdr:y>
    </cdr:to>
    <cdr:sp>
      <cdr:nvSpPr>
        <cdr:cNvPr id="2" name="TextBox 1"/>
        <cdr:cNvSpPr/>
      </cdr:nvSpPr>
      <cdr:spPr xmlns:a="http://schemas.openxmlformats.org/drawingml/2006/main">
        <a:xfrm xmlns:a="http://schemas.openxmlformats.org/drawingml/2006/main">
          <a:off x="12828" y="5033"/>
          <a:ext cx="956" cy="399"/>
        </a:xfrm>
        <a:prstGeom xmlns:a="http://schemas.openxmlformats.org/drawingml/2006/main" prst="rect">
          <a:avLst/>
        </a:prstGeom>
      </cdr:spPr>
      <cdr:txBody xmlns:a="http://schemas.openxmlformats.org/drawingml/2006/main">
        <a:bodyPr vertOverflow="clip" wrap="square" rtlCol="0"/>
        <a:lstStyle/>
        <a:p>
          <a:r>
            <a:rPr lang="en-US" sz="1300" b="1"/>
            <a:t>1.1%</a:t>
          </a:r>
          <a:endParaRPr lang="en-US" sz="1300" b="1"/>
        </a:p>
      </cdr:txBody>
    </cdr:sp>
  </cdr:relSizeAnchor>
  <cdr:relSizeAnchor xmlns:cdr="http://schemas.openxmlformats.org/drawingml/2006/chartDrawing">
    <cdr:from>
      <cdr:x>0.85282</cdr:x>
      <cdr:y>0.26803</cdr:y>
    </cdr:from>
    <cdr:to>
      <cdr:x>0.91703</cdr:x>
      <cdr:y>0.30408</cdr:y>
    </cdr:to>
    <cdr:sp>
      <cdr:nvSpPr>
        <cdr:cNvPr id="3" name="TextBox 4"/>
        <cdr:cNvSpPr/>
      </cdr:nvSpPr>
      <cdr:spPr xmlns:a="http://schemas.openxmlformats.org/drawingml/2006/main">
        <a:xfrm xmlns:a="http://schemas.openxmlformats.org/drawingml/2006/main">
          <a:off x="11755" y="2316"/>
          <a:ext cx="885" cy="311"/>
        </a:xfrm>
        <a:prstGeom xmlns:a="http://schemas.openxmlformats.org/drawingml/2006/main" prst="rect">
          <a:avLst/>
        </a:prstGeom>
      </cdr:spPr>
      <cdr:txBody xmlns:a="http://schemas.openxmlformats.org/drawingml/2006/main">
        <a:bodyPr vertOverflow="clip" wrap="square" rtlCol="0"/>
        <a:lstStyle/>
        <a:p>
          <a:r>
            <a:rPr lang="en-US" sz="1300" b="1"/>
            <a:t>2009</a:t>
          </a:r>
          <a:endParaRPr lang="en-US" sz="1300" b="1"/>
        </a:p>
      </cdr:txBody>
    </cdr:sp>
  </cdr:relSizeAnchor>
  <cdr:relSizeAnchor xmlns:cdr="http://schemas.openxmlformats.org/drawingml/2006/chartDrawing">
    <cdr:from>
      <cdr:x>0.67718</cdr:x>
      <cdr:y>0.32477</cdr:y>
    </cdr:from>
    <cdr:to>
      <cdr:x>0.75085</cdr:x>
      <cdr:y>0.36602</cdr:y>
    </cdr:to>
    <cdr:sp>
      <cdr:nvSpPr>
        <cdr:cNvPr id="4" name="TextBox 5"/>
        <cdr:cNvSpPr/>
      </cdr:nvSpPr>
      <cdr:spPr xmlns:a="http://schemas.openxmlformats.org/drawingml/2006/main">
        <a:xfrm xmlns:a="http://schemas.openxmlformats.org/drawingml/2006/main">
          <a:off x="9334" y="2806"/>
          <a:ext cx="1015" cy="356"/>
        </a:xfrm>
        <a:prstGeom xmlns:a="http://schemas.openxmlformats.org/drawingml/2006/main" prst="rect">
          <a:avLst/>
        </a:prstGeom>
      </cdr:spPr>
      <cdr:txBody xmlns:a="http://schemas.openxmlformats.org/drawingml/2006/main">
        <a:bodyPr vertOverflow="clip" wrap="square" rtlCol="0"/>
        <a:lstStyle/>
        <a:p>
          <a:r>
            <a:rPr lang="en-US" sz="1300" b="1"/>
            <a:t>1982</a:t>
          </a:r>
          <a:endParaRPr lang="en-US" sz="1300" b="1"/>
        </a:p>
      </cdr:txBody>
    </cdr:sp>
  </cdr:relSizeAnchor>
  <cdr:relSizeAnchor xmlns:cdr="http://schemas.openxmlformats.org/drawingml/2006/chartDrawing">
    <cdr:from>
      <cdr:x>0.48321</cdr:x>
      <cdr:y>0.45479</cdr:y>
    </cdr:from>
    <cdr:to>
      <cdr:x>0.54904</cdr:x>
      <cdr:y>0.50218</cdr:y>
    </cdr:to>
    <cdr:sp>
      <cdr:nvSpPr>
        <cdr:cNvPr id="5" name="TextBox 6"/>
        <cdr:cNvSpPr/>
      </cdr:nvSpPr>
      <cdr:spPr xmlns:a="http://schemas.openxmlformats.org/drawingml/2006/main">
        <a:xfrm xmlns:a="http://schemas.openxmlformats.org/drawingml/2006/main">
          <a:off x="6661" y="3929"/>
          <a:ext cx="907" cy="409"/>
        </a:xfrm>
        <a:prstGeom xmlns:a="http://schemas.openxmlformats.org/drawingml/2006/main" prst="rect">
          <a:avLst/>
        </a:prstGeom>
      </cdr:spPr>
      <cdr:txBody xmlns:a="http://schemas.openxmlformats.org/drawingml/2006/main">
        <a:bodyPr vertOverflow="clip" wrap="square" rtlCol="0"/>
        <a:lstStyle/>
        <a:p>
          <a:r>
            <a:rPr lang="en-US" sz="1300" b="1"/>
            <a:t>1949</a:t>
          </a:r>
          <a:endParaRPr lang="en-US" sz="1300" b="1"/>
        </a:p>
      </cdr:txBody>
    </cdr:sp>
  </cdr:relSizeAnchor>
  <cdr:relSizeAnchor xmlns:cdr="http://schemas.openxmlformats.org/drawingml/2006/chartDrawing">
    <cdr:from>
      <cdr:x>0.36198</cdr:x>
      <cdr:y>0.29399</cdr:y>
    </cdr:from>
    <cdr:to>
      <cdr:x>0.43083</cdr:x>
      <cdr:y>0.33186</cdr:y>
    </cdr:to>
    <cdr:sp>
      <cdr:nvSpPr>
        <cdr:cNvPr id="6" name="TextBox 7"/>
        <cdr:cNvSpPr/>
      </cdr:nvSpPr>
      <cdr:spPr xmlns:a="http://schemas.openxmlformats.org/drawingml/2006/main">
        <a:xfrm xmlns:a="http://schemas.openxmlformats.org/drawingml/2006/main">
          <a:off x="4990" y="2540"/>
          <a:ext cx="949" cy="327"/>
        </a:xfrm>
        <a:prstGeom xmlns:a="http://schemas.openxmlformats.org/drawingml/2006/main" prst="rect">
          <a:avLst/>
        </a:prstGeom>
      </cdr:spPr>
      <cdr:txBody xmlns:a="http://schemas.openxmlformats.org/drawingml/2006/main">
        <a:bodyPr vertOverflow="clip" wrap="square" rtlCol="0"/>
        <a:lstStyle/>
        <a:p>
          <a:r>
            <a:rPr lang="en-US" sz="1300" b="1"/>
            <a:t>1932</a:t>
          </a:r>
          <a:endParaRPr lang="en-US" sz="1300" b="1"/>
        </a:p>
      </cdr:txBody>
    </cdr:sp>
  </cdr:relSizeAnchor>
  <cdr:relSizeAnchor xmlns:cdr="http://schemas.openxmlformats.org/drawingml/2006/chartDrawing">
    <cdr:from>
      <cdr:x>0.28916</cdr:x>
      <cdr:y>0.05688</cdr:y>
    </cdr:from>
    <cdr:to>
      <cdr:x>0.35405</cdr:x>
      <cdr:y>0.09783</cdr:y>
    </cdr:to>
    <cdr:sp>
      <cdr:nvSpPr>
        <cdr:cNvPr id="7" name="TextBox 8"/>
        <cdr:cNvSpPr/>
      </cdr:nvSpPr>
      <cdr:spPr xmlns:a="http://schemas.openxmlformats.org/drawingml/2006/main">
        <a:xfrm xmlns:a="http://schemas.openxmlformats.org/drawingml/2006/main">
          <a:off x="3986" y="491"/>
          <a:ext cx="894" cy="354"/>
        </a:xfrm>
        <a:prstGeom xmlns:a="http://schemas.openxmlformats.org/drawingml/2006/main" prst="rect">
          <a:avLst/>
        </a:prstGeom>
      </cdr:spPr>
      <cdr:txBody xmlns:a="http://schemas.openxmlformats.org/drawingml/2006/main">
        <a:bodyPr vertOverflow="clip" wrap="square" rtlCol="0"/>
        <a:lstStyle/>
        <a:p>
          <a:r>
            <a:rPr lang="en-US" sz="1300" b="1"/>
            <a:t>1921</a:t>
          </a:r>
          <a:endParaRPr lang="en-US" sz="1300" b="1"/>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4"/>
  <sheetViews>
    <sheetView showGridLines="0" zoomScaleSheetLayoutView="60" workbookViewId="0">
      <selection activeCell="B15" sqref="B15"/>
    </sheetView>
  </sheetViews>
  <sheetFormatPr defaultColWidth="9" defaultRowHeight="14.4" outlineLevelCol="5"/>
  <cols>
    <col min="1" max="6" width="13.5" style="61" customWidth="1"/>
    <col min="7" max="16384" width="9" style="61"/>
  </cols>
  <sheetData>
    <row r="1" ht="25.5" customHeight="1" spans="1:6">
      <c r="A1" s="62" t="s">
        <v>0</v>
      </c>
      <c r="B1" s="63"/>
      <c r="C1" s="63"/>
      <c r="D1" s="63"/>
      <c r="E1" s="63"/>
      <c r="F1" s="63"/>
    </row>
    <row r="2" ht="25.5" customHeight="1" spans="1:6">
      <c r="A2" s="63"/>
      <c r="B2" s="63"/>
      <c r="C2" s="63"/>
      <c r="D2" s="63"/>
      <c r="E2" s="63"/>
      <c r="F2" s="63"/>
    </row>
    <row r="3" ht="25.5" customHeight="1" spans="1:6">
      <c r="A3" s="63"/>
      <c r="B3" s="63"/>
      <c r="C3" s="63"/>
      <c r="D3" s="63"/>
      <c r="E3" s="63"/>
      <c r="F3" s="63"/>
    </row>
    <row r="4" ht="25.5" customHeight="1" spans="1:6">
      <c r="A4" s="63"/>
      <c r="B4" s="63"/>
      <c r="C4" s="63"/>
      <c r="D4" s="63"/>
      <c r="E4" s="63"/>
      <c r="F4" s="63"/>
    </row>
    <row r="5" ht="25.5" customHeight="1" spans="1:6">
      <c r="A5" s="63"/>
      <c r="B5" s="63"/>
      <c r="C5" s="63"/>
      <c r="D5" s="63"/>
      <c r="E5" s="63"/>
      <c r="F5" s="63"/>
    </row>
    <row r="6" ht="34.25" customHeight="1" spans="1:6">
      <c r="A6" s="63"/>
      <c r="B6" s="63"/>
      <c r="C6" s="63"/>
      <c r="D6" s="63"/>
      <c r="E6" s="63"/>
      <c r="F6" s="63"/>
    </row>
    <row r="9" spans="1:6">
      <c r="A9" s="64"/>
      <c r="B9" s="64"/>
      <c r="C9" s="64"/>
      <c r="D9" s="64"/>
      <c r="E9" s="64"/>
      <c r="F9" s="64"/>
    </row>
    <row r="10" spans="1:6">
      <c r="A10" s="64"/>
      <c r="B10" s="64"/>
      <c r="C10" s="64"/>
      <c r="D10" s="64"/>
      <c r="E10" s="64"/>
      <c r="F10" s="64"/>
    </row>
    <row r="11" spans="1:6">
      <c r="A11" s="64"/>
      <c r="B11" s="64"/>
      <c r="C11" s="64"/>
      <c r="D11" s="64"/>
      <c r="E11" s="64"/>
      <c r="F11" s="64"/>
    </row>
    <row r="12" spans="1:6">
      <c r="A12" s="64"/>
      <c r="B12" s="64"/>
      <c r="C12" s="64"/>
      <c r="D12" s="64"/>
      <c r="E12" s="64"/>
      <c r="F12" s="64"/>
    </row>
    <row r="13" spans="1:6">
      <c r="A13" s="64"/>
      <c r="B13" s="64"/>
      <c r="C13" s="64"/>
      <c r="D13" s="64"/>
      <c r="E13" s="64"/>
      <c r="F13" s="64"/>
    </row>
    <row r="14" spans="1:6">
      <c r="A14" s="64"/>
      <c r="B14" s="64"/>
      <c r="C14" s="64"/>
      <c r="D14" s="64"/>
      <c r="E14" s="64"/>
      <c r="F14" s="64"/>
    </row>
  </sheetData>
  <mergeCells count="2">
    <mergeCell ref="A9:F14"/>
    <mergeCell ref="A1:F6"/>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showGridLines="0" showRowColHeaders="0" showOutlineSymbols="0" zoomScale="91" zoomScaleNormal="91" zoomScalePageLayoutView="0" zoomScaleSheetLayoutView="60" showWhiteSpace="0" showRuler="0" workbookViewId="0">
      <selection activeCell="A1" sqref="A1"/>
    </sheetView>
  </sheetViews>
  <sheetFormatPr defaultColWidth="11.25" defaultRowHeight="14.4"/>
  <sheetData/>
  <pageMargins left="0.75" right="0.75" top="1" bottom="1" header="0.5" footer="0.5"/>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showGridLines="0" showRowColHeaders="0" showZeros="0" zoomScale="61" zoomScaleNormal="61" zoomScalePageLayoutView="0" zoomScaleSheetLayoutView="60" showWhiteSpace="0" showRuler="0" defaultGridColor="0" colorId="0" workbookViewId="0">
      <selection activeCell="A1" sqref="A1"/>
    </sheetView>
  </sheetViews>
  <sheetFormatPr defaultColWidth="11.25" defaultRowHeight="14.4"/>
  <sheetData/>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showGridLines="0" showRowColHeaders="0" showZeros="0" zoomScale="93" zoomScaleNormal="93" zoomScalePageLayoutView="0" zoomScaleSheetLayoutView="60" showWhiteSpace="0" showRuler="0" workbookViewId="0">
      <selection activeCell="A1" sqref="A1"/>
    </sheetView>
  </sheetViews>
  <sheetFormatPr defaultColWidth="11.25" defaultRowHeight="14.4"/>
  <sheetData/>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484"/>
  <sheetViews>
    <sheetView showGridLines="0" tabSelected="1" zoomScale="97" zoomScaleNormal="97" zoomScaleSheetLayoutView="60" workbookViewId="0">
      <pane xSplit="1" ySplit="8" topLeftCell="L9" activePane="bottomRight" state="frozen"/>
      <selection/>
      <selection pane="topRight"/>
      <selection pane="bottomLeft"/>
      <selection pane="bottomRight" activeCell="Q11" sqref="Q11"/>
    </sheetView>
  </sheetViews>
  <sheetFormatPr defaultColWidth="10.25" defaultRowHeight="14.4"/>
  <cols>
    <col min="2" max="2" width="10.3333333333333" style="3"/>
    <col min="3" max="3" width="10.3333333333333" style="4"/>
    <col min="4" max="5" width="10.3333333333333" style="3"/>
    <col min="6" max="6" width="10.3333333333333" style="4"/>
    <col min="7" max="7" width="10.3333333333333" style="5"/>
    <col min="8" max="9" width="10.3333333333333" style="4"/>
    <col min="10" max="10" width="13.25" style="6" customWidth="1"/>
    <col min="11" max="11" width="10.3333333333333" style="4"/>
    <col min="12" max="12" width="10.75" style="6"/>
    <col min="13" max="13" width="10.3333333333333" style="7"/>
    <col min="14" max="14" width="2.08333333333333" style="7" customWidth="1"/>
    <col min="15" max="16" width="12.9166666666667" style="8" customWidth="1"/>
    <col min="17" max="17" width="10.5" style="9"/>
    <col min="18" max="19" width="10.4166666666667" style="10" customWidth="1"/>
    <col min="20" max="21" width="14.25" style="11" customWidth="1"/>
    <col min="22" max="22" width="14.25" style="12" customWidth="1"/>
    <col min="23" max="23" width="10.25" style="12"/>
    <col min="24" max="24" width="12.75" style="13"/>
  </cols>
  <sheetData>
    <row r="1" ht="15.15" spans="1:16">
      <c r="A1" s="14"/>
      <c r="B1" s="15"/>
      <c r="C1" s="16"/>
      <c r="D1" s="15"/>
      <c r="E1" s="15"/>
      <c r="F1" s="16"/>
      <c r="G1" s="10"/>
      <c r="H1" s="16"/>
      <c r="I1" s="16"/>
      <c r="J1" s="19"/>
      <c r="K1" s="16"/>
      <c r="L1" s="19"/>
      <c r="M1" s="21"/>
      <c r="N1" s="21"/>
      <c r="O1" s="22"/>
      <c r="P1" s="22"/>
    </row>
    <row r="2" spans="1:16">
      <c r="A2" s="17" t="s">
        <v>1</v>
      </c>
      <c r="B2" s="15"/>
      <c r="C2" s="16"/>
      <c r="D2" s="15"/>
      <c r="E2" s="15"/>
      <c r="F2" s="16"/>
      <c r="G2" s="10"/>
      <c r="H2" s="16"/>
      <c r="I2" s="16"/>
      <c r="J2" s="19"/>
      <c r="K2" s="16"/>
      <c r="L2" s="19"/>
      <c r="M2" s="23" t="s">
        <v>2</v>
      </c>
      <c r="N2" s="21"/>
      <c r="O2" s="24" t="s">
        <v>3</v>
      </c>
      <c r="P2" s="24"/>
    </row>
    <row r="3" spans="1:16">
      <c r="A3" s="17" t="s">
        <v>4</v>
      </c>
      <c r="B3" s="15"/>
      <c r="C3" s="16"/>
      <c r="D3" s="15"/>
      <c r="E3" s="15"/>
      <c r="F3" s="16"/>
      <c r="H3" s="16"/>
      <c r="I3" s="16"/>
      <c r="J3" s="19"/>
      <c r="K3" s="16"/>
      <c r="L3" s="19"/>
      <c r="M3" s="25" t="s">
        <v>5</v>
      </c>
      <c r="N3" s="21"/>
      <c r="O3" s="24" t="s">
        <v>5</v>
      </c>
      <c r="P3" s="24"/>
    </row>
    <row r="4" spans="1:16">
      <c r="A4" s="18"/>
      <c r="B4" s="15"/>
      <c r="C4" s="15"/>
      <c r="D4" s="15"/>
      <c r="E4" s="15"/>
      <c r="F4" s="15"/>
      <c r="G4" s="10"/>
      <c r="H4" s="15"/>
      <c r="I4" s="3"/>
      <c r="J4" s="20"/>
      <c r="K4" s="15"/>
      <c r="L4" s="20"/>
      <c r="M4" s="25" t="s">
        <v>6</v>
      </c>
      <c r="N4" s="21"/>
      <c r="O4" s="24" t="s">
        <v>7</v>
      </c>
      <c r="P4" s="24"/>
    </row>
    <row r="5" spans="1:23">
      <c r="A5" s="18"/>
      <c r="B5" s="15"/>
      <c r="C5" s="15"/>
      <c r="D5" s="15"/>
      <c r="E5" s="15" t="s">
        <v>8</v>
      </c>
      <c r="F5" s="15"/>
      <c r="G5" s="10"/>
      <c r="H5" s="15"/>
      <c r="I5" s="15"/>
      <c r="J5" s="20" t="s">
        <v>9</v>
      </c>
      <c r="K5" s="15"/>
      <c r="L5" s="20" t="s">
        <v>9</v>
      </c>
      <c r="M5" s="25" t="s">
        <v>10</v>
      </c>
      <c r="N5" s="21"/>
      <c r="O5" s="24" t="s">
        <v>10</v>
      </c>
      <c r="P5" s="24"/>
      <c r="Q5" s="28"/>
      <c r="R5" s="29" t="s">
        <v>11</v>
      </c>
      <c r="S5" s="29" t="s">
        <v>9</v>
      </c>
      <c r="T5" s="29"/>
      <c r="U5" s="29"/>
      <c r="V5" s="29"/>
      <c r="W5" s="29"/>
    </row>
    <row r="6" spans="1:23">
      <c r="A6" s="18"/>
      <c r="B6" s="15" t="s">
        <v>12</v>
      </c>
      <c r="C6" s="15"/>
      <c r="D6" s="15"/>
      <c r="E6" s="15" t="s">
        <v>6</v>
      </c>
      <c r="F6" s="15"/>
      <c r="G6" s="10" t="s">
        <v>13</v>
      </c>
      <c r="H6" s="15"/>
      <c r="I6" s="15"/>
      <c r="J6" s="20" t="s">
        <v>14</v>
      </c>
      <c r="K6" s="15"/>
      <c r="L6" s="20" t="s">
        <v>15</v>
      </c>
      <c r="M6" s="25" t="s">
        <v>16</v>
      </c>
      <c r="N6" s="21"/>
      <c r="O6" s="24" t="s">
        <v>16</v>
      </c>
      <c r="P6" s="24"/>
      <c r="Q6" s="28" t="s">
        <v>17</v>
      </c>
      <c r="R6" s="29" t="s">
        <v>14</v>
      </c>
      <c r="S6" s="29" t="s">
        <v>14</v>
      </c>
      <c r="T6" s="29" t="s">
        <v>18</v>
      </c>
      <c r="U6" s="29" t="s">
        <v>18</v>
      </c>
      <c r="V6" s="29" t="s">
        <v>19</v>
      </c>
      <c r="W6" s="28"/>
    </row>
    <row r="7" spans="1:23">
      <c r="A7" s="18"/>
      <c r="B7" s="15" t="s">
        <v>20</v>
      </c>
      <c r="C7" s="15" t="s">
        <v>21</v>
      </c>
      <c r="D7" s="15" t="s">
        <v>10</v>
      </c>
      <c r="E7" s="15" t="s">
        <v>22</v>
      </c>
      <c r="F7" s="15" t="s">
        <v>23</v>
      </c>
      <c r="G7" s="10" t="s">
        <v>24</v>
      </c>
      <c r="H7" s="15" t="s">
        <v>9</v>
      </c>
      <c r="I7" s="15" t="s">
        <v>9</v>
      </c>
      <c r="J7" s="20" t="s">
        <v>25</v>
      </c>
      <c r="K7" s="15" t="s">
        <v>9</v>
      </c>
      <c r="L7" s="20" t="s">
        <v>26</v>
      </c>
      <c r="M7" s="25" t="s">
        <v>27</v>
      </c>
      <c r="N7" s="21"/>
      <c r="O7" s="24" t="s">
        <v>28</v>
      </c>
      <c r="P7" s="24"/>
      <c r="Q7" s="28" t="s">
        <v>29</v>
      </c>
      <c r="R7" s="29" t="s">
        <v>30</v>
      </c>
      <c r="S7" s="29" t="s">
        <v>30</v>
      </c>
      <c r="T7" s="29" t="s">
        <v>31</v>
      </c>
      <c r="U7" s="29" t="s">
        <v>32</v>
      </c>
      <c r="V7" s="29" t="s">
        <v>33</v>
      </c>
      <c r="W7" s="28"/>
    </row>
    <row r="8" ht="15.15" spans="1:23">
      <c r="A8" s="18" t="s">
        <v>34</v>
      </c>
      <c r="B8" s="15" t="s">
        <v>35</v>
      </c>
      <c r="C8" s="15" t="s">
        <v>36</v>
      </c>
      <c r="D8" s="15" t="s">
        <v>37</v>
      </c>
      <c r="E8" s="15" t="s">
        <v>38</v>
      </c>
      <c r="F8" s="15" t="s">
        <v>39</v>
      </c>
      <c r="G8" s="10" t="s">
        <v>40</v>
      </c>
      <c r="H8" s="15" t="s">
        <v>6</v>
      </c>
      <c r="I8" s="15" t="s">
        <v>21</v>
      </c>
      <c r="J8" s="20" t="s">
        <v>6</v>
      </c>
      <c r="K8" s="15" t="s">
        <v>10</v>
      </c>
      <c r="L8" s="20" t="s">
        <v>10</v>
      </c>
      <c r="M8" s="26" t="s">
        <v>29</v>
      </c>
      <c r="N8" s="21"/>
      <c r="O8" s="24" t="s">
        <v>41</v>
      </c>
      <c r="P8" s="24"/>
      <c r="Q8" s="28" t="s">
        <v>42</v>
      </c>
      <c r="R8" s="29" t="s">
        <v>43</v>
      </c>
      <c r="S8" s="29" t="s">
        <v>43</v>
      </c>
      <c r="T8" s="29" t="s">
        <v>44</v>
      </c>
      <c r="U8" s="29" t="s">
        <v>44</v>
      </c>
      <c r="V8" s="29" t="s">
        <v>43</v>
      </c>
      <c r="W8" s="28"/>
    </row>
    <row r="9" spans="1:25">
      <c r="A9" s="14">
        <v>1871.01</v>
      </c>
      <c r="B9" s="15">
        <v>4.44</v>
      </c>
      <c r="C9" s="16">
        <v>0.26</v>
      </c>
      <c r="D9" s="15">
        <v>0.4</v>
      </c>
      <c r="E9" s="15">
        <v>12.46406116</v>
      </c>
      <c r="F9" s="16">
        <f>1871+1/24</f>
        <v>1871.04166666667</v>
      </c>
      <c r="G9" s="10">
        <v>5.32</v>
      </c>
      <c r="H9" s="16">
        <f>B9*$E$1858/E9</f>
        <v>112.456056016336</v>
      </c>
      <c r="I9" s="16">
        <f>C9*$E$1858/E9</f>
        <v>6.58526454149716</v>
      </c>
      <c r="J9" s="19">
        <f>H9</f>
        <v>112.456056016336</v>
      </c>
      <c r="K9" s="16">
        <f>D9*$E$1858/E9</f>
        <v>10.1311762176879</v>
      </c>
      <c r="L9" s="19">
        <f>K9*(J9/H9)</f>
        <v>10.1311762176879</v>
      </c>
      <c r="M9" s="27" t="s">
        <v>45</v>
      </c>
      <c r="N9" s="21"/>
      <c r="O9" s="22" t="s">
        <v>45</v>
      </c>
      <c r="P9" s="22"/>
      <c r="R9" s="10">
        <f>((G9/G10+G9/1200+((1+G10/1200)^(-119))*(1-G9/G10)))</f>
        <v>1.00417693570978</v>
      </c>
      <c r="S9" s="10">
        <v>1</v>
      </c>
      <c r="T9" s="12">
        <f>(($J129/$J9)^(1/10)-1)</f>
        <v>0.130609445964257</v>
      </c>
      <c r="U9" s="12">
        <f>(($S129/$S9)^(1/10)-1)</f>
        <v>0.0925036763520992</v>
      </c>
      <c r="V9" s="12">
        <f t="shared" ref="V9:V72" si="0">T9-U9</f>
        <v>0.0381057696121578</v>
      </c>
      <c r="Y9" s="30"/>
    </row>
    <row r="10" spans="1:25">
      <c r="A10" s="14">
        <v>1871.02</v>
      </c>
      <c r="B10" s="15">
        <v>4.5</v>
      </c>
      <c r="C10" s="16">
        <v>0.26</v>
      </c>
      <c r="D10" s="15">
        <v>0.4</v>
      </c>
      <c r="E10" s="15">
        <v>12.84464132</v>
      </c>
      <c r="F10" s="16">
        <f>F9+1/12</f>
        <v>1871.125</v>
      </c>
      <c r="G10" s="10">
        <f>G9*11/12+G21*1/12</f>
        <v>5.32333333333333</v>
      </c>
      <c r="H10" s="16">
        <f t="shared" ref="H10:H73" si="1">B10*$E$1858/E10</f>
        <v>110.598689726589</v>
      </c>
      <c r="I10" s="16">
        <f t="shared" ref="I10:I73" si="2">C10*$E$1858/E10</f>
        <v>6.39014651753623</v>
      </c>
      <c r="J10" s="19">
        <f>J9*((H10+(I10/12))/H9)</f>
        <v>111.131201936383</v>
      </c>
      <c r="K10" s="16">
        <f t="shared" ref="K10:K73" si="3">D10*$E$1858/E10</f>
        <v>9.83099464236344</v>
      </c>
      <c r="L10" s="19">
        <f t="shared" ref="L10:L73" si="4">K10*(J10/H10)</f>
        <v>9.87832906101186</v>
      </c>
      <c r="M10" s="27" t="s">
        <v>45</v>
      </c>
      <c r="N10" s="21"/>
      <c r="O10" s="22" t="s">
        <v>45</v>
      </c>
      <c r="P10" s="22"/>
      <c r="R10" s="10">
        <f>((G10/G11+G10/1200+((1+G11/1200)^(-119))*(1-G10/G11)))</f>
        <v>1.00417975234114</v>
      </c>
      <c r="S10" s="10">
        <f>S9*R9*E9/E10</f>
        <v>0.974423686137471</v>
      </c>
      <c r="T10" s="12">
        <f t="shared" ref="T10:T72" si="5">(($J130/$J10)^(1/10)-1)</f>
        <v>0.130858481713951</v>
      </c>
      <c r="U10" s="12">
        <f t="shared" ref="U9:U72" si="6">(($S130/$S10)^(1/10)-1)</f>
        <v>0.0946346343445095</v>
      </c>
      <c r="V10" s="12">
        <f t="shared" si="0"/>
        <v>0.0362238473694418</v>
      </c>
      <c r="Y10" s="30"/>
    </row>
    <row r="11" spans="1:25">
      <c r="A11" s="14">
        <v>1871.03</v>
      </c>
      <c r="B11" s="15">
        <v>4.61</v>
      </c>
      <c r="C11" s="16">
        <v>0.26</v>
      </c>
      <c r="D11" s="15">
        <v>0.4</v>
      </c>
      <c r="E11" s="15">
        <v>13.0349719</v>
      </c>
      <c r="F11" s="16">
        <f t="shared" ref="F11:F74" si="7">F10+1/12</f>
        <v>1871.20833333333</v>
      </c>
      <c r="G11" s="10">
        <f>G9*10/12+G21*2/12</f>
        <v>5.32666666666667</v>
      </c>
      <c r="H11" s="16">
        <f t="shared" si="1"/>
        <v>111.64782718097</v>
      </c>
      <c r="I11" s="16">
        <f t="shared" si="2"/>
        <v>6.29684057853627</v>
      </c>
      <c r="J11" s="19">
        <f t="shared" ref="J11:J74" si="8">J10*((H11+(I11/12))/H10)</f>
        <v>112.71265401831</v>
      </c>
      <c r="K11" s="16">
        <f t="shared" si="3"/>
        <v>9.68744704390195</v>
      </c>
      <c r="L11" s="19">
        <f t="shared" si="4"/>
        <v>9.77983982805289</v>
      </c>
      <c r="M11" s="27" t="s">
        <v>45</v>
      </c>
      <c r="N11" s="21"/>
      <c r="O11" s="22" t="s">
        <v>45</v>
      </c>
      <c r="P11" s="22"/>
      <c r="R11" s="10">
        <f t="shared" ref="R11:R74" si="9">((G11/G12+G11/1200+((1+G12/1200)^(-119))*(1-G11/G12)))</f>
        <v>1.00418256896423</v>
      </c>
      <c r="S11" s="10">
        <f t="shared" ref="S11:S74" si="10">S10*R10*E10/E11</f>
        <v>0.964208985788574</v>
      </c>
      <c r="T11" s="12">
        <f t="shared" si="5"/>
        <v>0.130950872929352</v>
      </c>
      <c r="U11" s="12">
        <f t="shared" si="6"/>
        <v>0.0961859956344644</v>
      </c>
      <c r="V11" s="12">
        <f t="shared" si="0"/>
        <v>0.0347648772948874</v>
      </c>
      <c r="Y11" s="30"/>
    </row>
    <row r="12" spans="1:25">
      <c r="A12" s="14">
        <v>1871.04</v>
      </c>
      <c r="B12" s="15">
        <v>4.74</v>
      </c>
      <c r="C12" s="16">
        <v>0.26</v>
      </c>
      <c r="D12" s="15">
        <v>0.4</v>
      </c>
      <c r="E12" s="15">
        <v>12.55922645</v>
      </c>
      <c r="F12" s="16">
        <f t="shared" si="7"/>
        <v>1871.29166666667</v>
      </c>
      <c r="G12" s="10">
        <f>G9*9/12+G21*3/12</f>
        <v>5.33</v>
      </c>
      <c r="H12" s="16">
        <f t="shared" si="1"/>
        <v>119.144747167131</v>
      </c>
      <c r="I12" s="16">
        <f t="shared" si="2"/>
        <v>6.53536587836586</v>
      </c>
      <c r="J12" s="19">
        <f t="shared" si="8"/>
        <v>120.830882925368</v>
      </c>
      <c r="K12" s="16">
        <f t="shared" si="3"/>
        <v>10.0544090436398</v>
      </c>
      <c r="L12" s="19">
        <f t="shared" si="4"/>
        <v>10.1966989810437</v>
      </c>
      <c r="M12" s="27" t="s">
        <v>45</v>
      </c>
      <c r="N12" s="21"/>
      <c r="O12" s="22" t="s">
        <v>45</v>
      </c>
      <c r="P12" s="22"/>
      <c r="R12" s="10">
        <f t="shared" si="9"/>
        <v>1.00418538557904</v>
      </c>
      <c r="S12" s="10">
        <f t="shared" si="10"/>
        <v>1.00491900838009</v>
      </c>
      <c r="T12" s="12">
        <f t="shared" si="5"/>
        <v>0.122056037619699</v>
      </c>
      <c r="U12" s="12">
        <f t="shared" si="6"/>
        <v>0.0909719062390226</v>
      </c>
      <c r="V12" s="12">
        <f t="shared" si="0"/>
        <v>0.0310841313806764</v>
      </c>
      <c r="Y12" s="30"/>
    </row>
    <row r="13" spans="1:25">
      <c r="A13" s="14">
        <v>1871.05</v>
      </c>
      <c r="B13" s="15">
        <v>4.86</v>
      </c>
      <c r="C13" s="16">
        <v>0.26</v>
      </c>
      <c r="D13" s="15">
        <v>0.4</v>
      </c>
      <c r="E13" s="15">
        <v>12.27381157</v>
      </c>
      <c r="F13" s="16">
        <f t="shared" si="7"/>
        <v>1871.375</v>
      </c>
      <c r="G13" s="10">
        <f>G9*8/12+G21*4/12</f>
        <v>5.33333333333333</v>
      </c>
      <c r="H13" s="16">
        <f t="shared" si="1"/>
        <v>125.001800072445</v>
      </c>
      <c r="I13" s="16">
        <f t="shared" si="2"/>
        <v>6.68733909852586</v>
      </c>
      <c r="J13" s="19">
        <f t="shared" si="8"/>
        <v>127.335989665634</v>
      </c>
      <c r="K13" s="16">
        <f t="shared" si="3"/>
        <v>10.2882139977321</v>
      </c>
      <c r="L13" s="19">
        <f t="shared" si="4"/>
        <v>10.4803283675419</v>
      </c>
      <c r="M13" s="27" t="s">
        <v>45</v>
      </c>
      <c r="N13" s="21"/>
      <c r="O13" s="22" t="s">
        <v>45</v>
      </c>
      <c r="P13" s="22"/>
      <c r="R13" s="10">
        <f t="shared" si="9"/>
        <v>1.00418820218557</v>
      </c>
      <c r="S13" s="10">
        <f t="shared" si="10"/>
        <v>1.03259114675392</v>
      </c>
      <c r="T13" s="12">
        <f t="shared" si="5"/>
        <v>0.122638098902248</v>
      </c>
      <c r="U13" s="12">
        <f t="shared" si="6"/>
        <v>0.0894884371904101</v>
      </c>
      <c r="V13" s="12">
        <f t="shared" si="0"/>
        <v>0.0331496617118374</v>
      </c>
      <c r="Y13" s="30"/>
    </row>
    <row r="14" spans="1:25">
      <c r="A14" s="14">
        <v>1871.06</v>
      </c>
      <c r="B14" s="15">
        <v>4.82</v>
      </c>
      <c r="C14" s="16">
        <v>0.26</v>
      </c>
      <c r="D14" s="15">
        <v>0.4</v>
      </c>
      <c r="E14" s="15">
        <v>12.08348099</v>
      </c>
      <c r="F14" s="16">
        <f t="shared" si="7"/>
        <v>1871.45833333333</v>
      </c>
      <c r="G14" s="10">
        <f>G9*7/12+G21*5/12</f>
        <v>5.33666666666667</v>
      </c>
      <c r="H14" s="16">
        <f t="shared" si="1"/>
        <v>125.925714722377</v>
      </c>
      <c r="I14" s="16">
        <f t="shared" si="2"/>
        <v>6.79267340826098</v>
      </c>
      <c r="J14" s="19">
        <f t="shared" si="8"/>
        <v>128.853783026333</v>
      </c>
      <c r="K14" s="16">
        <f t="shared" si="3"/>
        <v>10.45026678194</v>
      </c>
      <c r="L14" s="19">
        <f t="shared" si="4"/>
        <v>10.6932600021853</v>
      </c>
      <c r="M14" s="27" t="s">
        <v>45</v>
      </c>
      <c r="N14" s="21"/>
      <c r="O14" s="22" t="s">
        <v>45</v>
      </c>
      <c r="P14" s="22"/>
      <c r="R14" s="10">
        <f t="shared" si="9"/>
        <v>1.00419101878384</v>
      </c>
      <c r="S14" s="10">
        <f t="shared" si="10"/>
        <v>1.05324862377365</v>
      </c>
      <c r="T14" s="12">
        <f t="shared" si="5"/>
        <v>0.123092799941121</v>
      </c>
      <c r="U14" s="12">
        <f t="shared" si="6"/>
        <v>0.0877249110195437</v>
      </c>
      <c r="V14" s="12">
        <f t="shared" si="0"/>
        <v>0.0353678889215772</v>
      </c>
      <c r="Y14" s="30"/>
    </row>
    <row r="15" spans="1:25">
      <c r="A15" s="14">
        <v>1871.07</v>
      </c>
      <c r="B15" s="15">
        <v>4.73</v>
      </c>
      <c r="C15" s="16">
        <v>0.26</v>
      </c>
      <c r="D15" s="15">
        <v>0.4</v>
      </c>
      <c r="E15" s="15">
        <v>12.08348099</v>
      </c>
      <c r="F15" s="16">
        <f t="shared" si="7"/>
        <v>1871.54166666667</v>
      </c>
      <c r="G15" s="10">
        <f>G9*6/12+G21*6/12</f>
        <v>5.34</v>
      </c>
      <c r="H15" s="16">
        <f t="shared" si="1"/>
        <v>123.57440469644</v>
      </c>
      <c r="I15" s="16">
        <f t="shared" si="2"/>
        <v>6.79267340826098</v>
      </c>
      <c r="J15" s="19">
        <f t="shared" si="8"/>
        <v>127.02701777596</v>
      </c>
      <c r="K15" s="16">
        <f t="shared" si="3"/>
        <v>10.45026678194</v>
      </c>
      <c r="L15" s="19">
        <f t="shared" si="4"/>
        <v>10.7422425180516</v>
      </c>
      <c r="M15" s="27" t="s">
        <v>45</v>
      </c>
      <c r="N15" s="21"/>
      <c r="O15" s="22" t="s">
        <v>45</v>
      </c>
      <c r="P15" s="22"/>
      <c r="R15" s="10">
        <f t="shared" si="9"/>
        <v>1.00419383537384</v>
      </c>
      <c r="S15" s="10">
        <f t="shared" si="10"/>
        <v>1.05766280853994</v>
      </c>
      <c r="T15" s="12">
        <f t="shared" si="5"/>
        <v>0.120021815665608</v>
      </c>
      <c r="U15" s="12">
        <f t="shared" si="6"/>
        <v>0.0865808561499855</v>
      </c>
      <c r="V15" s="12">
        <f t="shared" si="0"/>
        <v>0.0334409595156222</v>
      </c>
      <c r="Y15" s="30"/>
    </row>
    <row r="16" spans="1:25">
      <c r="A16" s="14">
        <v>1871.08</v>
      </c>
      <c r="B16" s="15">
        <v>4.79</v>
      </c>
      <c r="C16" s="16">
        <v>0.26</v>
      </c>
      <c r="D16" s="15">
        <v>0.4</v>
      </c>
      <c r="E16" s="15">
        <v>11.8932314</v>
      </c>
      <c r="F16" s="16">
        <f t="shared" si="7"/>
        <v>1871.625</v>
      </c>
      <c r="G16" s="10">
        <f>G9*5/12+G21*7/12</f>
        <v>5.34333333333333</v>
      </c>
      <c r="H16" s="16">
        <f t="shared" si="1"/>
        <v>127.143772717649</v>
      </c>
      <c r="I16" s="16">
        <f t="shared" si="2"/>
        <v>6.90133213081182</v>
      </c>
      <c r="J16" s="19">
        <f t="shared" si="8"/>
        <v>131.2872916812</v>
      </c>
      <c r="K16" s="16">
        <f t="shared" si="3"/>
        <v>10.6174340474028</v>
      </c>
      <c r="L16" s="19">
        <f t="shared" si="4"/>
        <v>10.9634481570939</v>
      </c>
      <c r="M16" s="27" t="s">
        <v>45</v>
      </c>
      <c r="N16" s="21"/>
      <c r="O16" s="22" t="s">
        <v>45</v>
      </c>
      <c r="P16" s="22"/>
      <c r="R16" s="10">
        <f t="shared" si="9"/>
        <v>1.00419665195557</v>
      </c>
      <c r="S16" s="10">
        <f t="shared" si="10"/>
        <v>1.07908828704199</v>
      </c>
      <c r="T16" s="12">
        <f t="shared" si="5"/>
        <v>0.111933010280067</v>
      </c>
      <c r="U16" s="12">
        <f t="shared" si="6"/>
        <v>0.0826686109451895</v>
      </c>
      <c r="V16" s="12">
        <f t="shared" si="0"/>
        <v>0.0292643993348771</v>
      </c>
      <c r="Y16" s="30"/>
    </row>
    <row r="17" spans="1:25">
      <c r="A17" s="14">
        <v>1871.09</v>
      </c>
      <c r="B17" s="15">
        <v>4.84</v>
      </c>
      <c r="C17" s="16">
        <v>0.26</v>
      </c>
      <c r="D17" s="15">
        <v>0.4</v>
      </c>
      <c r="E17" s="15">
        <v>12.17864628</v>
      </c>
      <c r="F17" s="16">
        <f t="shared" si="7"/>
        <v>1871.70833333333</v>
      </c>
      <c r="G17" s="10">
        <f>G9*4/12+G21*8/12</f>
        <v>5.34666666666667</v>
      </c>
      <c r="H17" s="16">
        <f t="shared" si="1"/>
        <v>125.460147611743</v>
      </c>
      <c r="I17" s="16">
        <f t="shared" si="2"/>
        <v>6.73959470641593</v>
      </c>
      <c r="J17" s="19">
        <f t="shared" si="8"/>
        <v>130.128734593612</v>
      </c>
      <c r="K17" s="16">
        <f t="shared" si="3"/>
        <v>10.3686072406399</v>
      </c>
      <c r="L17" s="19">
        <f t="shared" si="4"/>
        <v>10.7544408755052</v>
      </c>
      <c r="M17" s="27" t="s">
        <v>45</v>
      </c>
      <c r="N17" s="21"/>
      <c r="O17" s="22" t="s">
        <v>45</v>
      </c>
      <c r="P17" s="22"/>
      <c r="R17" s="10">
        <f t="shared" si="9"/>
        <v>1.00419946852904</v>
      </c>
      <c r="S17" s="10">
        <f t="shared" si="10"/>
        <v>1.05822154534782</v>
      </c>
      <c r="T17" s="12">
        <f t="shared" si="5"/>
        <v>0.110028205440536</v>
      </c>
      <c r="U17" s="12">
        <f t="shared" si="6"/>
        <v>0.0810479047842332</v>
      </c>
      <c r="V17" s="12">
        <f t="shared" si="0"/>
        <v>0.0289803006563032</v>
      </c>
      <c r="Y17" s="30"/>
    </row>
    <row r="18" spans="1:25">
      <c r="A18" s="14">
        <v>1871.1</v>
      </c>
      <c r="B18" s="15">
        <v>4.59</v>
      </c>
      <c r="C18" s="16">
        <v>0.26</v>
      </c>
      <c r="D18" s="15">
        <v>0.4</v>
      </c>
      <c r="E18" s="15">
        <v>12.36889587</v>
      </c>
      <c r="F18" s="16">
        <f t="shared" si="7"/>
        <v>1871.79166666667</v>
      </c>
      <c r="G18" s="10">
        <f>G9*3/12+G21*9/12</f>
        <v>5.35</v>
      </c>
      <c r="H18" s="16">
        <f t="shared" si="1"/>
        <v>117.149705618793</v>
      </c>
      <c r="I18" s="16">
        <f t="shared" si="2"/>
        <v>6.63593103723009</v>
      </c>
      <c r="J18" s="19">
        <f t="shared" si="8"/>
        <v>122.082618936341</v>
      </c>
      <c r="K18" s="16">
        <f t="shared" si="3"/>
        <v>10.2091246726617</v>
      </c>
      <c r="L18" s="19">
        <f t="shared" si="4"/>
        <v>10.6390081861735</v>
      </c>
      <c r="M18" s="27" t="s">
        <v>45</v>
      </c>
      <c r="N18" s="21"/>
      <c r="O18" s="22" t="s">
        <v>45</v>
      </c>
      <c r="P18" s="22"/>
      <c r="R18" s="10">
        <f t="shared" si="9"/>
        <v>1.00420228509425</v>
      </c>
      <c r="S18" s="10">
        <f t="shared" si="10"/>
        <v>1.04632034564527</v>
      </c>
      <c r="T18" s="12">
        <f t="shared" si="5"/>
        <v>0.114765257679102</v>
      </c>
      <c r="U18" s="12">
        <f t="shared" si="6"/>
        <v>0.0816526521247267</v>
      </c>
      <c r="V18" s="12">
        <f t="shared" si="0"/>
        <v>0.0331126055543751</v>
      </c>
      <c r="Y18" s="30"/>
    </row>
    <row r="19" spans="1:25">
      <c r="A19" s="14">
        <v>1871.11</v>
      </c>
      <c r="B19" s="15">
        <v>4.64</v>
      </c>
      <c r="C19" s="16">
        <v>0.26</v>
      </c>
      <c r="D19" s="15">
        <v>0.4</v>
      </c>
      <c r="E19" s="15">
        <v>12.36889587</v>
      </c>
      <c r="F19" s="16">
        <f t="shared" si="7"/>
        <v>1871.875</v>
      </c>
      <c r="G19" s="10">
        <f>G9*2/12+G21*10/12</f>
        <v>5.35333333333333</v>
      </c>
      <c r="H19" s="16">
        <f t="shared" si="1"/>
        <v>118.425846202875</v>
      </c>
      <c r="I19" s="16">
        <f t="shared" si="2"/>
        <v>6.63593103723009</v>
      </c>
      <c r="J19" s="19">
        <f t="shared" si="8"/>
        <v>123.988774569697</v>
      </c>
      <c r="K19" s="16">
        <f t="shared" si="3"/>
        <v>10.2091246726617</v>
      </c>
      <c r="L19" s="19">
        <f t="shared" si="4"/>
        <v>10.6886874629049</v>
      </c>
      <c r="M19" s="27" t="s">
        <v>45</v>
      </c>
      <c r="N19" s="21"/>
      <c r="O19" s="22" t="s">
        <v>45</v>
      </c>
      <c r="P19" s="22"/>
      <c r="R19" s="10">
        <f t="shared" si="9"/>
        <v>1.00420510165119</v>
      </c>
      <c r="S19" s="10">
        <f t="shared" si="10"/>
        <v>1.05071728203758</v>
      </c>
      <c r="T19" s="12">
        <f t="shared" si="5"/>
        <v>0.115269919346064</v>
      </c>
      <c r="U19" s="12">
        <f t="shared" si="6"/>
        <v>0.0825932502290196</v>
      </c>
      <c r="V19" s="12">
        <f t="shared" si="0"/>
        <v>0.0326766691170444</v>
      </c>
      <c r="Y19" s="30"/>
    </row>
    <row r="20" spans="1:25">
      <c r="A20" s="14">
        <v>1871.12</v>
      </c>
      <c r="B20" s="15">
        <v>4.74</v>
      </c>
      <c r="C20" s="16">
        <v>0.26</v>
      </c>
      <c r="D20" s="15">
        <v>0.4</v>
      </c>
      <c r="E20" s="15">
        <v>12.65439174</v>
      </c>
      <c r="F20" s="16">
        <f t="shared" si="7"/>
        <v>1871.95833333333</v>
      </c>
      <c r="G20" s="10">
        <f>G9*1/12+G21*11/12</f>
        <v>5.35666666666667</v>
      </c>
      <c r="H20" s="16">
        <f t="shared" si="1"/>
        <v>118.24873852056</v>
      </c>
      <c r="I20" s="16">
        <f t="shared" si="2"/>
        <v>6.48621772475648</v>
      </c>
      <c r="J20" s="19">
        <f t="shared" si="8"/>
        <v>124.369255851625</v>
      </c>
      <c r="K20" s="16">
        <f t="shared" si="3"/>
        <v>9.97879649962536</v>
      </c>
      <c r="L20" s="19">
        <f t="shared" si="4"/>
        <v>10.4952958524578</v>
      </c>
      <c r="M20" s="27" t="s">
        <v>45</v>
      </c>
      <c r="N20" s="21"/>
      <c r="O20" s="22" t="s">
        <v>45</v>
      </c>
      <c r="P20" s="22"/>
      <c r="R20" s="10">
        <f t="shared" si="9"/>
        <v>1.00420791819988</v>
      </c>
      <c r="S20" s="10">
        <f t="shared" si="10"/>
        <v>1.03133072799969</v>
      </c>
      <c r="T20" s="12">
        <f t="shared" si="5"/>
        <v>0.112135173955724</v>
      </c>
      <c r="U20" s="12">
        <f t="shared" si="6"/>
        <v>0.0849991777472159</v>
      </c>
      <c r="V20" s="12">
        <f t="shared" si="0"/>
        <v>0.0271359962085085</v>
      </c>
      <c r="Y20" s="30"/>
    </row>
    <row r="21" spans="1:25">
      <c r="A21" s="14">
        <v>1872.01</v>
      </c>
      <c r="B21" s="15">
        <v>4.86</v>
      </c>
      <c r="C21" s="16">
        <v>0.2633</v>
      </c>
      <c r="D21" s="15">
        <v>0.4025</v>
      </c>
      <c r="E21" s="15">
        <v>12.65439174</v>
      </c>
      <c r="F21" s="16">
        <f t="shared" si="7"/>
        <v>1872.04166666667</v>
      </c>
      <c r="G21" s="10">
        <v>5.36</v>
      </c>
      <c r="H21" s="16">
        <f t="shared" si="1"/>
        <v>121.242377470448</v>
      </c>
      <c r="I21" s="16">
        <f t="shared" si="2"/>
        <v>6.56854279587839</v>
      </c>
      <c r="J21" s="19">
        <f t="shared" si="8"/>
        <v>128.093555315269</v>
      </c>
      <c r="K21" s="16">
        <f t="shared" si="3"/>
        <v>10.041163977748</v>
      </c>
      <c r="L21" s="19">
        <f t="shared" si="4"/>
        <v>10.6085711963777</v>
      </c>
      <c r="M21" s="27" t="s">
        <v>45</v>
      </c>
      <c r="N21" s="21"/>
      <c r="O21" s="22" t="s">
        <v>45</v>
      </c>
      <c r="P21" s="22"/>
      <c r="R21" s="10">
        <f t="shared" si="9"/>
        <v>1.00305999988575</v>
      </c>
      <c r="S21" s="10">
        <f t="shared" si="10"/>
        <v>1.03567048334013</v>
      </c>
      <c r="T21" s="12">
        <f t="shared" si="5"/>
        <v>0.107684464010012</v>
      </c>
      <c r="U21" s="12">
        <f t="shared" si="6"/>
        <v>0.0849309891814114</v>
      </c>
      <c r="V21" s="12">
        <f t="shared" si="0"/>
        <v>0.0227534748286002</v>
      </c>
      <c r="Y21" s="30"/>
    </row>
    <row r="22" spans="1:25">
      <c r="A22" s="14">
        <v>1872.02</v>
      </c>
      <c r="B22" s="15">
        <v>4.88</v>
      </c>
      <c r="C22" s="16">
        <v>0.2667</v>
      </c>
      <c r="D22" s="15">
        <v>0.405</v>
      </c>
      <c r="E22" s="15">
        <v>12.65439174</v>
      </c>
      <c r="F22" s="16">
        <f t="shared" si="7"/>
        <v>1872.125</v>
      </c>
      <c r="G22" s="10">
        <f>G21*11/12+G33*1/12</f>
        <v>5.37833333333333</v>
      </c>
      <c r="H22" s="16">
        <f t="shared" si="1"/>
        <v>121.741317295429</v>
      </c>
      <c r="I22" s="16">
        <f t="shared" si="2"/>
        <v>6.65336256612521</v>
      </c>
      <c r="J22" s="19">
        <f t="shared" si="8"/>
        <v>129.20646691469</v>
      </c>
      <c r="K22" s="16">
        <f t="shared" si="3"/>
        <v>10.1035314558707</v>
      </c>
      <c r="L22" s="19">
        <f t="shared" si="4"/>
        <v>10.7230776845183</v>
      </c>
      <c r="M22" s="27" t="s">
        <v>45</v>
      </c>
      <c r="N22" s="21"/>
      <c r="O22" s="22" t="s">
        <v>45</v>
      </c>
      <c r="P22" s="22"/>
      <c r="R22" s="10">
        <f t="shared" si="9"/>
        <v>1.00307644830038</v>
      </c>
      <c r="S22" s="10">
        <f t="shared" si="10"/>
        <v>1.03883963490083</v>
      </c>
      <c r="T22" s="12">
        <f t="shared" si="5"/>
        <v>0.10375207603566</v>
      </c>
      <c r="U22" s="12">
        <f t="shared" si="6"/>
        <v>0.0839098290029967</v>
      </c>
      <c r="V22" s="12">
        <f t="shared" si="0"/>
        <v>0.0198422470326629</v>
      </c>
      <c r="Y22" s="30"/>
    </row>
    <row r="23" spans="1:25">
      <c r="A23" s="14">
        <v>1872.03</v>
      </c>
      <c r="B23" s="15">
        <v>5.04</v>
      </c>
      <c r="C23" s="16">
        <v>0.27</v>
      </c>
      <c r="D23" s="15">
        <v>0.4075</v>
      </c>
      <c r="E23" s="15">
        <v>12.84464132</v>
      </c>
      <c r="F23" s="16">
        <f t="shared" si="7"/>
        <v>1872.20833333333</v>
      </c>
      <c r="G23" s="10">
        <f>G21*10/12+G33*2/12</f>
        <v>5.39666666666667</v>
      </c>
      <c r="H23" s="16">
        <f t="shared" si="1"/>
        <v>123.870532493779</v>
      </c>
      <c r="I23" s="16">
        <f t="shared" si="2"/>
        <v>6.63592138359532</v>
      </c>
      <c r="J23" s="19">
        <f t="shared" si="8"/>
        <v>132.05314797995</v>
      </c>
      <c r="K23" s="16">
        <f t="shared" si="3"/>
        <v>10.0153257919078</v>
      </c>
      <c r="L23" s="19">
        <f t="shared" si="4"/>
        <v>10.6769162305217</v>
      </c>
      <c r="M23" s="27" t="s">
        <v>45</v>
      </c>
      <c r="N23" s="21"/>
      <c r="O23" s="22" t="s">
        <v>45</v>
      </c>
      <c r="P23" s="22"/>
      <c r="R23" s="10">
        <f t="shared" si="9"/>
        <v>1.0030928953451</v>
      </c>
      <c r="S23" s="10">
        <f t="shared" si="10"/>
        <v>1.02660136613487</v>
      </c>
      <c r="T23" s="12">
        <f t="shared" si="5"/>
        <v>0.101665922925352</v>
      </c>
      <c r="U23" s="12">
        <f t="shared" si="6"/>
        <v>0.0855145884981554</v>
      </c>
      <c r="V23" s="12">
        <f t="shared" si="0"/>
        <v>0.0161513344271966</v>
      </c>
      <c r="Y23" s="30"/>
    </row>
    <row r="24" spans="1:25">
      <c r="A24" s="14">
        <v>1872.04</v>
      </c>
      <c r="B24" s="15">
        <v>5.18</v>
      </c>
      <c r="C24" s="16">
        <v>0.2733</v>
      </c>
      <c r="D24" s="15">
        <v>0.41</v>
      </c>
      <c r="E24" s="15">
        <v>13.13013719</v>
      </c>
      <c r="F24" s="16">
        <f t="shared" si="7"/>
        <v>1872.29166666667</v>
      </c>
      <c r="G24" s="10">
        <f>G21*9/12+G33*3/12</f>
        <v>5.415</v>
      </c>
      <c r="H24" s="16">
        <f t="shared" si="1"/>
        <v>124.543178516477</v>
      </c>
      <c r="I24" s="16">
        <f t="shared" si="2"/>
        <v>6.57097503640021</v>
      </c>
      <c r="J24" s="19">
        <f t="shared" si="8"/>
        <v>133.35398079117</v>
      </c>
      <c r="K24" s="16">
        <f t="shared" si="3"/>
        <v>9.8576647088331</v>
      </c>
      <c r="L24" s="19">
        <f t="shared" si="4"/>
        <v>10.5550448116563</v>
      </c>
      <c r="M24" s="27" t="s">
        <v>45</v>
      </c>
      <c r="N24" s="21"/>
      <c r="O24" s="22" t="s">
        <v>45</v>
      </c>
      <c r="P24" s="22"/>
      <c r="R24" s="10">
        <f t="shared" si="9"/>
        <v>1.00310934102175</v>
      </c>
      <c r="S24" s="10">
        <f t="shared" si="10"/>
        <v>1.00738553318489</v>
      </c>
      <c r="T24" s="12">
        <f t="shared" si="5"/>
        <v>0.100078667932763</v>
      </c>
      <c r="U24" s="12">
        <f t="shared" si="6"/>
        <v>0.086885497930643</v>
      </c>
      <c r="V24" s="12">
        <f t="shared" si="0"/>
        <v>0.0131931700021202</v>
      </c>
      <c r="Y24" s="30"/>
    </row>
    <row r="25" spans="1:25">
      <c r="A25" s="14">
        <v>1872.05</v>
      </c>
      <c r="B25" s="15">
        <v>5.18</v>
      </c>
      <c r="C25" s="16">
        <v>0.2767</v>
      </c>
      <c r="D25" s="15">
        <v>0.4125</v>
      </c>
      <c r="E25" s="15">
        <v>13.13013719</v>
      </c>
      <c r="F25" s="16">
        <f t="shared" si="7"/>
        <v>1872.375</v>
      </c>
      <c r="G25" s="10">
        <f>G21*8/12+G33*4/12</f>
        <v>5.43333333333333</v>
      </c>
      <c r="H25" s="16">
        <f t="shared" si="1"/>
        <v>124.543178516477</v>
      </c>
      <c r="I25" s="16">
        <f t="shared" si="2"/>
        <v>6.65272152422956</v>
      </c>
      <c r="J25" s="19">
        <f t="shared" si="8"/>
        <v>133.94759479511</v>
      </c>
      <c r="K25" s="16">
        <f t="shared" si="3"/>
        <v>9.91777242047233</v>
      </c>
      <c r="L25" s="19">
        <f t="shared" si="4"/>
        <v>10.6666762264446</v>
      </c>
      <c r="M25" s="27" t="s">
        <v>45</v>
      </c>
      <c r="N25" s="21"/>
      <c r="O25" s="22" t="s">
        <v>45</v>
      </c>
      <c r="P25" s="22"/>
      <c r="R25" s="10">
        <f t="shared" si="9"/>
        <v>1.00312578533219</v>
      </c>
      <c r="S25" s="10">
        <f t="shared" si="10"/>
        <v>1.01051783834794</v>
      </c>
      <c r="T25" s="12">
        <f t="shared" si="5"/>
        <v>0.0977606637227217</v>
      </c>
      <c r="U25" s="12">
        <f t="shared" si="6"/>
        <v>0.0858766808572906</v>
      </c>
      <c r="V25" s="12">
        <f t="shared" si="0"/>
        <v>0.0118839828654311</v>
      </c>
      <c r="Y25" s="30"/>
    </row>
    <row r="26" spans="1:25">
      <c r="A26" s="14">
        <v>1872.06</v>
      </c>
      <c r="B26" s="15">
        <v>5.13</v>
      </c>
      <c r="C26" s="16">
        <v>0.28</v>
      </c>
      <c r="D26" s="15">
        <v>0.415</v>
      </c>
      <c r="E26" s="15">
        <v>13.0349719</v>
      </c>
      <c r="F26" s="16">
        <f t="shared" si="7"/>
        <v>1872.45833333333</v>
      </c>
      <c r="G26" s="10">
        <f>G21*7/12+G33*5/12</f>
        <v>5.45166666666667</v>
      </c>
      <c r="H26" s="16">
        <f t="shared" si="1"/>
        <v>124.241508338043</v>
      </c>
      <c r="I26" s="16">
        <f t="shared" si="2"/>
        <v>6.78121293073137</v>
      </c>
      <c r="J26" s="19">
        <f t="shared" si="8"/>
        <v>134.230917701696</v>
      </c>
      <c r="K26" s="16">
        <f t="shared" si="3"/>
        <v>10.0507263080483</v>
      </c>
      <c r="L26" s="19">
        <f t="shared" si="4"/>
        <v>10.858836422262</v>
      </c>
      <c r="M26" s="27" t="s">
        <v>45</v>
      </c>
      <c r="N26" s="21"/>
      <c r="O26" s="22" t="s">
        <v>45</v>
      </c>
      <c r="P26" s="22"/>
      <c r="R26" s="10">
        <f t="shared" si="9"/>
        <v>1.00314222827825</v>
      </c>
      <c r="S26" s="10">
        <f t="shared" si="10"/>
        <v>1.02107711591673</v>
      </c>
      <c r="T26" s="12">
        <f t="shared" si="5"/>
        <v>0.0964717056225486</v>
      </c>
      <c r="U26" s="12">
        <f t="shared" si="6"/>
        <v>0.0840863420054729</v>
      </c>
      <c r="V26" s="12">
        <f t="shared" si="0"/>
        <v>0.0123853636170757</v>
      </c>
      <c r="Y26" s="30"/>
    </row>
    <row r="27" spans="1:25">
      <c r="A27" s="14">
        <v>1872.07</v>
      </c>
      <c r="B27" s="15">
        <v>5.1</v>
      </c>
      <c r="C27" s="16">
        <v>0.2833</v>
      </c>
      <c r="D27" s="15">
        <v>0.4175</v>
      </c>
      <c r="E27" s="15">
        <v>12.84464132</v>
      </c>
      <c r="F27" s="16">
        <f t="shared" si="7"/>
        <v>1872.54166666667</v>
      </c>
      <c r="G27" s="10">
        <f>G21*6/12+G33*6/12</f>
        <v>5.47</v>
      </c>
      <c r="H27" s="16">
        <f t="shared" si="1"/>
        <v>125.345181690134</v>
      </c>
      <c r="I27" s="16">
        <f t="shared" si="2"/>
        <v>6.96280195545391</v>
      </c>
      <c r="J27" s="19">
        <f t="shared" si="8"/>
        <v>136.05021597492</v>
      </c>
      <c r="K27" s="16">
        <f t="shared" si="3"/>
        <v>10.2611006579668</v>
      </c>
      <c r="L27" s="19">
        <f t="shared" si="4"/>
        <v>11.137444150888</v>
      </c>
      <c r="M27" s="27" t="s">
        <v>45</v>
      </c>
      <c r="N27" s="21"/>
      <c r="O27" s="22" t="s">
        <v>45</v>
      </c>
      <c r="P27" s="22"/>
      <c r="R27" s="10">
        <f t="shared" si="9"/>
        <v>1.0031586698618</v>
      </c>
      <c r="S27" s="10">
        <f t="shared" si="10"/>
        <v>1.03946333205989</v>
      </c>
      <c r="T27" s="12">
        <f t="shared" si="5"/>
        <v>0.102500401470314</v>
      </c>
      <c r="U27" s="12">
        <f t="shared" si="6"/>
        <v>0.0834525206698147</v>
      </c>
      <c r="V27" s="12">
        <f t="shared" si="0"/>
        <v>0.0190478808004992</v>
      </c>
      <c r="Y27" s="30"/>
    </row>
    <row r="28" spans="1:25">
      <c r="A28" s="14">
        <v>1872.08</v>
      </c>
      <c r="B28" s="15">
        <v>5.04</v>
      </c>
      <c r="C28" s="16">
        <v>0.2867</v>
      </c>
      <c r="D28" s="15">
        <v>0.42</v>
      </c>
      <c r="E28" s="15">
        <v>12.93980661</v>
      </c>
      <c r="F28" s="16">
        <f t="shared" si="7"/>
        <v>1872.625</v>
      </c>
      <c r="G28" s="10">
        <f>G21*5/12+G33*7/12</f>
        <v>5.48833333333333</v>
      </c>
      <c r="H28" s="16">
        <f t="shared" si="1"/>
        <v>122.959531618533</v>
      </c>
      <c r="I28" s="16">
        <f t="shared" si="2"/>
        <v>6.99454319742728</v>
      </c>
      <c r="J28" s="19">
        <f t="shared" si="8"/>
        <v>134.093479826097</v>
      </c>
      <c r="K28" s="16">
        <f t="shared" si="3"/>
        <v>10.2466276348778</v>
      </c>
      <c r="L28" s="19">
        <f t="shared" si="4"/>
        <v>11.1744566521748</v>
      </c>
      <c r="M28" s="27" t="s">
        <v>45</v>
      </c>
      <c r="N28" s="21"/>
      <c r="O28" s="22" t="s">
        <v>45</v>
      </c>
      <c r="P28" s="22"/>
      <c r="R28" s="10">
        <f t="shared" si="9"/>
        <v>1.00317511008466</v>
      </c>
      <c r="S28" s="10">
        <f t="shared" si="10"/>
        <v>1.03507781501533</v>
      </c>
      <c r="T28" s="12">
        <f t="shared" si="5"/>
        <v>0.106841717944851</v>
      </c>
      <c r="U28" s="12">
        <f t="shared" si="6"/>
        <v>0.0832492176826727</v>
      </c>
      <c r="V28" s="12">
        <f t="shared" si="0"/>
        <v>0.023592500262178</v>
      </c>
      <c r="Y28" s="30"/>
    </row>
    <row r="29" spans="1:25">
      <c r="A29" s="14">
        <v>1872.09</v>
      </c>
      <c r="B29" s="15">
        <v>4.95</v>
      </c>
      <c r="C29" s="16">
        <v>0.29</v>
      </c>
      <c r="D29" s="15">
        <v>0.4225</v>
      </c>
      <c r="E29" s="15">
        <v>13.0349719</v>
      </c>
      <c r="F29" s="16">
        <f t="shared" si="7"/>
        <v>1872.70833333333</v>
      </c>
      <c r="G29" s="10">
        <f>G21*4/12+G33*8/12</f>
        <v>5.50666666666667</v>
      </c>
      <c r="H29" s="16">
        <f t="shared" si="1"/>
        <v>119.882157168287</v>
      </c>
      <c r="I29" s="16">
        <f t="shared" si="2"/>
        <v>7.02339910682892</v>
      </c>
      <c r="J29" s="19">
        <f t="shared" si="8"/>
        <v>131.375730534989</v>
      </c>
      <c r="K29" s="16">
        <f t="shared" si="3"/>
        <v>10.2323659401214</v>
      </c>
      <c r="L29" s="19">
        <f t="shared" si="4"/>
        <v>11.2133830608147</v>
      </c>
      <c r="M29" s="27" t="s">
        <v>45</v>
      </c>
      <c r="N29" s="21"/>
      <c r="O29" s="22" t="s">
        <v>45</v>
      </c>
      <c r="P29" s="22"/>
      <c r="R29" s="10">
        <f t="shared" si="9"/>
        <v>1.00319154894868</v>
      </c>
      <c r="S29" s="10">
        <f t="shared" si="10"/>
        <v>1.03078344541586</v>
      </c>
      <c r="T29" s="12">
        <f t="shared" si="5"/>
        <v>0.113703060848039</v>
      </c>
      <c r="U29" s="12">
        <f t="shared" si="6"/>
        <v>0.0869931171352329</v>
      </c>
      <c r="V29" s="12">
        <f t="shared" si="0"/>
        <v>0.0267099437128062</v>
      </c>
      <c r="Y29" s="30"/>
    </row>
    <row r="30" spans="1:25">
      <c r="A30" s="14">
        <v>1872.1</v>
      </c>
      <c r="B30" s="15">
        <v>4.97</v>
      </c>
      <c r="C30" s="16">
        <v>0.2933</v>
      </c>
      <c r="D30" s="15">
        <v>0.425</v>
      </c>
      <c r="E30" s="15">
        <v>12.74947603</v>
      </c>
      <c r="F30" s="16">
        <f t="shared" si="7"/>
        <v>1872.79166666667</v>
      </c>
      <c r="G30" s="10">
        <f>G21*3/12+G33*9/12</f>
        <v>5.525</v>
      </c>
      <c r="H30" s="16">
        <f t="shared" si="1"/>
        <v>123.061867507978</v>
      </c>
      <c r="I30" s="16">
        <f t="shared" si="2"/>
        <v>7.26238344871025</v>
      </c>
      <c r="J30" s="19">
        <f t="shared" si="8"/>
        <v>135.523513586516</v>
      </c>
      <c r="K30" s="16">
        <f t="shared" si="3"/>
        <v>10.523399132976</v>
      </c>
      <c r="L30" s="19">
        <f t="shared" si="4"/>
        <v>11.5890328519657</v>
      </c>
      <c r="M30" s="27" t="s">
        <v>45</v>
      </c>
      <c r="N30" s="21"/>
      <c r="O30" s="22" t="s">
        <v>45</v>
      </c>
      <c r="P30" s="22"/>
      <c r="R30" s="10">
        <f t="shared" si="9"/>
        <v>1.00320798645569</v>
      </c>
      <c r="S30" s="10">
        <f t="shared" si="10"/>
        <v>1.05722898810543</v>
      </c>
      <c r="T30" s="12">
        <f t="shared" si="5"/>
        <v>0.10870071962282</v>
      </c>
      <c r="U30" s="12">
        <f t="shared" si="6"/>
        <v>0.0855723327022044</v>
      </c>
      <c r="V30" s="12">
        <f t="shared" si="0"/>
        <v>0.0231283869206156</v>
      </c>
      <c r="Y30" s="30"/>
    </row>
    <row r="31" spans="1:25">
      <c r="A31" s="14">
        <v>1872.11</v>
      </c>
      <c r="B31" s="15">
        <v>4.95</v>
      </c>
      <c r="C31" s="16">
        <v>0.2967</v>
      </c>
      <c r="D31" s="15">
        <v>0.4275</v>
      </c>
      <c r="E31" s="15">
        <v>13.13013719</v>
      </c>
      <c r="F31" s="16">
        <f t="shared" si="7"/>
        <v>1872.875</v>
      </c>
      <c r="G31" s="10">
        <f>G21*2/12+G33*10/12</f>
        <v>5.54333333333333</v>
      </c>
      <c r="H31" s="16">
        <f t="shared" si="1"/>
        <v>119.013269045668</v>
      </c>
      <c r="I31" s="16">
        <f t="shared" si="2"/>
        <v>7.13358321734337</v>
      </c>
      <c r="J31" s="19">
        <f t="shared" si="8"/>
        <v>131.719603599183</v>
      </c>
      <c r="K31" s="16">
        <f t="shared" si="3"/>
        <v>10.2784186903077</v>
      </c>
      <c r="L31" s="19">
        <f t="shared" si="4"/>
        <v>11.3757839472021</v>
      </c>
      <c r="M31" s="27" t="s">
        <v>45</v>
      </c>
      <c r="N31" s="21"/>
      <c r="O31" s="22" t="s">
        <v>45</v>
      </c>
      <c r="P31" s="22"/>
      <c r="R31" s="10">
        <f t="shared" si="9"/>
        <v>1.00322442260753</v>
      </c>
      <c r="S31" s="10">
        <f t="shared" si="10"/>
        <v>1.02987168121781</v>
      </c>
      <c r="T31" s="12">
        <f t="shared" si="5"/>
        <v>0.108552457836064</v>
      </c>
      <c r="U31" s="12">
        <f t="shared" si="6"/>
        <v>0.0897661676855337</v>
      </c>
      <c r="V31" s="12">
        <f t="shared" si="0"/>
        <v>0.0187862901505307</v>
      </c>
      <c r="Y31" s="30"/>
    </row>
    <row r="32" spans="1:25">
      <c r="A32" s="14">
        <v>1872.12</v>
      </c>
      <c r="B32" s="15">
        <v>5.07</v>
      </c>
      <c r="C32" s="16">
        <v>0.3</v>
      </c>
      <c r="D32" s="15">
        <v>0.43</v>
      </c>
      <c r="E32" s="15">
        <v>12.93980661</v>
      </c>
      <c r="F32" s="16">
        <f t="shared" si="7"/>
        <v>1872.95833333333</v>
      </c>
      <c r="G32" s="10">
        <f>G21*1/12+G33*11/12</f>
        <v>5.56166666666667</v>
      </c>
      <c r="H32" s="16">
        <f t="shared" si="1"/>
        <v>123.691433592453</v>
      </c>
      <c r="I32" s="16">
        <f t="shared" si="2"/>
        <v>7.31901973919841</v>
      </c>
      <c r="J32" s="19">
        <f t="shared" si="8"/>
        <v>137.572263420155</v>
      </c>
      <c r="K32" s="16">
        <f t="shared" si="3"/>
        <v>10.4905949595177</v>
      </c>
      <c r="L32" s="19">
        <f t="shared" si="4"/>
        <v>11.6678645504273</v>
      </c>
      <c r="M32" s="27" t="s">
        <v>45</v>
      </c>
      <c r="N32" s="21"/>
      <c r="O32" s="22" t="s">
        <v>45</v>
      </c>
      <c r="P32" s="22"/>
      <c r="R32" s="10">
        <f t="shared" si="9"/>
        <v>1.00324085740603</v>
      </c>
      <c r="S32" s="10">
        <f t="shared" si="10"/>
        <v>1.0483895674211</v>
      </c>
      <c r="T32" s="12">
        <f t="shared" si="5"/>
        <v>0.105862474834387</v>
      </c>
      <c r="U32" s="12">
        <f t="shared" si="6"/>
        <v>0.0891780202856411</v>
      </c>
      <c r="V32" s="12">
        <f t="shared" si="0"/>
        <v>0.0166844545487461</v>
      </c>
      <c r="Y32" s="30"/>
    </row>
    <row r="33" spans="1:25">
      <c r="A33" s="14">
        <v>1873.01</v>
      </c>
      <c r="B33" s="15">
        <v>5.11</v>
      </c>
      <c r="C33" s="16">
        <v>0.3025</v>
      </c>
      <c r="D33" s="15">
        <v>0.4325</v>
      </c>
      <c r="E33" s="15">
        <v>12.93980661</v>
      </c>
      <c r="F33" s="16">
        <f t="shared" si="7"/>
        <v>1873.04166666666</v>
      </c>
      <c r="G33" s="10">
        <v>5.58</v>
      </c>
      <c r="H33" s="16">
        <f t="shared" si="1"/>
        <v>124.667302891013</v>
      </c>
      <c r="I33" s="16">
        <f t="shared" si="2"/>
        <v>7.38001157035839</v>
      </c>
      <c r="J33" s="19">
        <f t="shared" si="8"/>
        <v>139.34166342223</v>
      </c>
      <c r="K33" s="16">
        <f t="shared" si="3"/>
        <v>10.5515867906777</v>
      </c>
      <c r="L33" s="19">
        <f t="shared" si="4"/>
        <v>11.7935948004138</v>
      </c>
      <c r="M33" s="27" t="s">
        <v>45</v>
      </c>
      <c r="N33" s="21"/>
      <c r="O33" s="22" t="s">
        <v>45</v>
      </c>
      <c r="P33" s="22"/>
      <c r="R33" s="10">
        <f t="shared" si="9"/>
        <v>1.00534722157875</v>
      </c>
      <c r="S33" s="10">
        <f t="shared" si="10"/>
        <v>1.05178724851508</v>
      </c>
      <c r="T33" s="12">
        <f t="shared" si="5"/>
        <v>0.10438833573956</v>
      </c>
      <c r="U33" s="12">
        <f t="shared" si="6"/>
        <v>0.0891469811249552</v>
      </c>
      <c r="V33" s="12">
        <f t="shared" si="0"/>
        <v>0.0152413546146051</v>
      </c>
      <c r="Y33" s="30"/>
    </row>
    <row r="34" spans="1:25">
      <c r="A34" s="14">
        <v>1873.02</v>
      </c>
      <c r="B34" s="15">
        <v>5.15</v>
      </c>
      <c r="C34" s="16">
        <v>0.305</v>
      </c>
      <c r="D34" s="15">
        <v>0.435</v>
      </c>
      <c r="E34" s="15">
        <v>13.22522149</v>
      </c>
      <c r="F34" s="16">
        <f t="shared" si="7"/>
        <v>1873.125</v>
      </c>
      <c r="G34" s="10">
        <f>G33*11/12+G45*1/12</f>
        <v>5.57083333333333</v>
      </c>
      <c r="H34" s="16">
        <f t="shared" si="1"/>
        <v>122.931653827448</v>
      </c>
      <c r="I34" s="16">
        <f t="shared" si="2"/>
        <v>7.2804183334702</v>
      </c>
      <c r="J34" s="19">
        <f t="shared" si="8"/>
        <v>138.079829533925</v>
      </c>
      <c r="K34" s="16">
        <f t="shared" si="3"/>
        <v>10.3835474592116</v>
      </c>
      <c r="L34" s="19">
        <f t="shared" si="4"/>
        <v>11.6630535625743</v>
      </c>
      <c r="M34" s="27" t="s">
        <v>45</v>
      </c>
      <c r="N34" s="21"/>
      <c r="O34" s="22" t="s">
        <v>45</v>
      </c>
      <c r="P34" s="22"/>
      <c r="R34" s="10">
        <f t="shared" si="9"/>
        <v>1.00533987202957</v>
      </c>
      <c r="S34" s="10">
        <f t="shared" si="10"/>
        <v>1.03459128288355</v>
      </c>
      <c r="T34" s="12">
        <f t="shared" si="5"/>
        <v>0.102369554955617</v>
      </c>
      <c r="U34" s="12">
        <f t="shared" si="6"/>
        <v>0.0902477189710196</v>
      </c>
      <c r="V34" s="12">
        <f t="shared" si="0"/>
        <v>0.0121218359845978</v>
      </c>
      <c r="Y34" s="30"/>
    </row>
    <row r="35" spans="1:25">
      <c r="A35" s="14">
        <v>1873.03</v>
      </c>
      <c r="B35" s="15">
        <v>5.11</v>
      </c>
      <c r="C35" s="16">
        <v>0.3075</v>
      </c>
      <c r="D35" s="15">
        <v>0.4375</v>
      </c>
      <c r="E35" s="15">
        <v>13.22522149</v>
      </c>
      <c r="F35" s="16">
        <f t="shared" si="7"/>
        <v>1873.20833333333</v>
      </c>
      <c r="G35" s="10">
        <f>G33*10/12+G45*2/12</f>
        <v>5.56166666666667</v>
      </c>
      <c r="H35" s="16">
        <f t="shared" si="1"/>
        <v>121.976844865681</v>
      </c>
      <c r="I35" s="16">
        <f t="shared" si="2"/>
        <v>7.34009389358061</v>
      </c>
      <c r="J35" s="19">
        <f t="shared" si="8"/>
        <v>137.694412534013</v>
      </c>
      <c r="K35" s="16">
        <f t="shared" si="3"/>
        <v>10.443223019322</v>
      </c>
      <c r="L35" s="19">
        <f t="shared" si="4"/>
        <v>11.7889051827065</v>
      </c>
      <c r="M35" s="27" t="s">
        <v>45</v>
      </c>
      <c r="N35" s="21"/>
      <c r="O35" s="22" t="s">
        <v>45</v>
      </c>
      <c r="P35" s="22"/>
      <c r="R35" s="10">
        <f t="shared" si="9"/>
        <v>1.00533252264955</v>
      </c>
      <c r="S35" s="10">
        <f t="shared" si="10"/>
        <v>1.04011586793705</v>
      </c>
      <c r="T35" s="12">
        <f t="shared" si="5"/>
        <v>0.105590904832944</v>
      </c>
      <c r="U35" s="12">
        <f t="shared" si="6"/>
        <v>0.0910368868526235</v>
      </c>
      <c r="V35" s="12">
        <f t="shared" si="0"/>
        <v>0.0145540179803201</v>
      </c>
      <c r="Y35" s="30"/>
    </row>
    <row r="36" spans="1:25">
      <c r="A36" s="14">
        <v>1873.04</v>
      </c>
      <c r="B36" s="15">
        <v>5.04</v>
      </c>
      <c r="C36" s="16">
        <v>0.31</v>
      </c>
      <c r="D36" s="15">
        <v>0.44</v>
      </c>
      <c r="E36" s="15">
        <v>13.22522149</v>
      </c>
      <c r="F36" s="16">
        <f t="shared" si="7"/>
        <v>1873.29166666666</v>
      </c>
      <c r="G36" s="10">
        <f>G33*9/12+G45*3/12</f>
        <v>5.5525</v>
      </c>
      <c r="H36" s="16">
        <f t="shared" si="1"/>
        <v>120.305929182589</v>
      </c>
      <c r="I36" s="16">
        <f t="shared" si="2"/>
        <v>7.39976945369102</v>
      </c>
      <c r="J36" s="19">
        <f t="shared" si="8"/>
        <v>136.504294486996</v>
      </c>
      <c r="K36" s="16">
        <f t="shared" si="3"/>
        <v>10.5028985794324</v>
      </c>
      <c r="L36" s="19">
        <f t="shared" si="4"/>
        <v>11.9170415821981</v>
      </c>
      <c r="M36" s="27" t="s">
        <v>45</v>
      </c>
      <c r="N36" s="21"/>
      <c r="O36" s="22" t="s">
        <v>45</v>
      </c>
      <c r="P36" s="22"/>
      <c r="R36" s="10">
        <f t="shared" si="9"/>
        <v>1.00532517343882</v>
      </c>
      <c r="S36" s="10">
        <f t="shared" si="10"/>
        <v>1.04566230936099</v>
      </c>
      <c r="T36" s="12">
        <f t="shared" si="5"/>
        <v>0.110409163058183</v>
      </c>
      <c r="U36" s="12">
        <f t="shared" si="6"/>
        <v>0.0918381333221061</v>
      </c>
      <c r="V36" s="12">
        <f t="shared" si="0"/>
        <v>0.018571029736077</v>
      </c>
      <c r="Y36" s="30"/>
    </row>
    <row r="37" spans="1:25">
      <c r="A37" s="14">
        <v>1873.05</v>
      </c>
      <c r="B37" s="15">
        <v>5.05</v>
      </c>
      <c r="C37" s="16">
        <v>0.3125</v>
      </c>
      <c r="D37" s="15">
        <v>0.4425</v>
      </c>
      <c r="E37" s="15">
        <v>12.93980661</v>
      </c>
      <c r="F37" s="16">
        <f t="shared" si="7"/>
        <v>1873.375</v>
      </c>
      <c r="G37" s="10">
        <f>G33*8/12+G45*4/12</f>
        <v>5.54333333333333</v>
      </c>
      <c r="H37" s="16">
        <f t="shared" si="1"/>
        <v>123.203498943173</v>
      </c>
      <c r="I37" s="16">
        <f t="shared" si="2"/>
        <v>7.62397889499834</v>
      </c>
      <c r="J37" s="19">
        <f t="shared" si="8"/>
        <v>140.51287667015</v>
      </c>
      <c r="K37" s="16">
        <f t="shared" si="3"/>
        <v>10.7955541153177</v>
      </c>
      <c r="L37" s="19">
        <f t="shared" si="4"/>
        <v>12.3122669161469</v>
      </c>
      <c r="M37" s="27" t="s">
        <v>45</v>
      </c>
      <c r="N37" s="21"/>
      <c r="O37" s="22" t="s">
        <v>45</v>
      </c>
      <c r="P37" s="22"/>
      <c r="R37" s="10">
        <f t="shared" si="9"/>
        <v>1.00531782439748</v>
      </c>
      <c r="S37" s="10">
        <f t="shared" si="10"/>
        <v>1.07441776398846</v>
      </c>
      <c r="T37" s="12">
        <f t="shared" si="5"/>
        <v>0.106884735600519</v>
      </c>
      <c r="U37" s="12">
        <f t="shared" si="6"/>
        <v>0.0902695189996179</v>
      </c>
      <c r="V37" s="12">
        <f t="shared" si="0"/>
        <v>0.0166152166009015</v>
      </c>
      <c r="Y37" s="30"/>
    </row>
    <row r="38" spans="1:25">
      <c r="A38" s="14">
        <v>1873.06</v>
      </c>
      <c r="B38" s="15">
        <v>4.98</v>
      </c>
      <c r="C38" s="16">
        <v>0.315</v>
      </c>
      <c r="D38" s="15">
        <v>0.445</v>
      </c>
      <c r="E38" s="15">
        <v>12.55922645</v>
      </c>
      <c r="F38" s="16">
        <f t="shared" si="7"/>
        <v>1873.45833333333</v>
      </c>
      <c r="G38" s="10">
        <f>G33*7/12+G45*5/12</f>
        <v>5.53416666666667</v>
      </c>
      <c r="H38" s="16">
        <f t="shared" si="1"/>
        <v>125.177392593315</v>
      </c>
      <c r="I38" s="16">
        <f t="shared" si="2"/>
        <v>7.91784712186633</v>
      </c>
      <c r="J38" s="19">
        <f t="shared" si="8"/>
        <v>143.516612504556</v>
      </c>
      <c r="K38" s="16">
        <f t="shared" si="3"/>
        <v>11.1855300610493</v>
      </c>
      <c r="L38" s="19">
        <f t="shared" si="4"/>
        <v>12.8242756153669</v>
      </c>
      <c r="M38" s="27" t="s">
        <v>45</v>
      </c>
      <c r="N38" s="21"/>
      <c r="O38" s="22" t="s">
        <v>45</v>
      </c>
      <c r="P38" s="22"/>
      <c r="R38" s="10">
        <f t="shared" si="9"/>
        <v>1.00531047552566</v>
      </c>
      <c r="S38" s="10">
        <f t="shared" si="10"/>
        <v>1.11286236983908</v>
      </c>
      <c r="T38" s="12">
        <f t="shared" si="5"/>
        <v>0.109286588727363</v>
      </c>
      <c r="U38" s="12">
        <f t="shared" si="6"/>
        <v>0.0899955425433214</v>
      </c>
      <c r="V38" s="12">
        <f t="shared" si="0"/>
        <v>0.0192910461840414</v>
      </c>
      <c r="Y38" s="30"/>
    </row>
    <row r="39" spans="1:25">
      <c r="A39" s="14">
        <v>1873.07</v>
      </c>
      <c r="B39" s="15">
        <v>4.97</v>
      </c>
      <c r="C39" s="16">
        <v>0.3175</v>
      </c>
      <c r="D39" s="15">
        <v>0.4475</v>
      </c>
      <c r="E39" s="15">
        <v>12.55922645</v>
      </c>
      <c r="F39" s="16">
        <f t="shared" si="7"/>
        <v>1873.54166666666</v>
      </c>
      <c r="G39" s="10">
        <f>G33*6/12+G45*6/12</f>
        <v>5.525</v>
      </c>
      <c r="H39" s="16">
        <f t="shared" si="1"/>
        <v>124.926032367224</v>
      </c>
      <c r="I39" s="16">
        <f t="shared" si="2"/>
        <v>7.98068717838908</v>
      </c>
      <c r="J39" s="19">
        <f t="shared" si="8"/>
        <v>143.990918578345</v>
      </c>
      <c r="K39" s="16">
        <f t="shared" si="3"/>
        <v>11.248370117572</v>
      </c>
      <c r="L39" s="19">
        <f t="shared" si="4"/>
        <v>12.9649770752132</v>
      </c>
      <c r="M39" s="27" t="s">
        <v>45</v>
      </c>
      <c r="N39" s="21"/>
      <c r="O39" s="22" t="s">
        <v>45</v>
      </c>
      <c r="P39" s="22"/>
      <c r="R39" s="10">
        <f t="shared" si="9"/>
        <v>1.00530312682346</v>
      </c>
      <c r="S39" s="10">
        <f t="shared" si="10"/>
        <v>1.11877219821753</v>
      </c>
      <c r="T39" s="12">
        <f t="shared" si="5"/>
        <v>0.109957881139774</v>
      </c>
      <c r="U39" s="12">
        <f t="shared" si="6"/>
        <v>0.0919589237834864</v>
      </c>
      <c r="V39" s="12">
        <f t="shared" si="0"/>
        <v>0.017998957356288</v>
      </c>
      <c r="Y39" s="30"/>
    </row>
    <row r="40" spans="1:25">
      <c r="A40" s="14">
        <v>1873.08</v>
      </c>
      <c r="B40" s="15">
        <v>4.97</v>
      </c>
      <c r="C40" s="16">
        <v>0.32</v>
      </c>
      <c r="D40" s="15">
        <v>0.45</v>
      </c>
      <c r="E40" s="15">
        <v>12.55922645</v>
      </c>
      <c r="F40" s="16">
        <f t="shared" si="7"/>
        <v>1873.625</v>
      </c>
      <c r="G40" s="10">
        <f>G33*5/12+G45*7/12</f>
        <v>5.51583333333333</v>
      </c>
      <c r="H40" s="16">
        <f t="shared" si="1"/>
        <v>124.926032367224</v>
      </c>
      <c r="I40" s="16">
        <f t="shared" si="2"/>
        <v>8.04352723491183</v>
      </c>
      <c r="J40" s="19">
        <f t="shared" si="8"/>
        <v>144.763505666626</v>
      </c>
      <c r="K40" s="16">
        <f t="shared" si="3"/>
        <v>11.3112101740948</v>
      </c>
      <c r="L40" s="19">
        <f t="shared" si="4"/>
        <v>13.1073596680044</v>
      </c>
      <c r="M40" s="27" t="s">
        <v>45</v>
      </c>
      <c r="N40" s="21"/>
      <c r="O40" s="22" t="s">
        <v>45</v>
      </c>
      <c r="P40" s="22"/>
      <c r="R40" s="10">
        <f t="shared" si="9"/>
        <v>1.005295778291</v>
      </c>
      <c r="S40" s="10">
        <f t="shared" si="10"/>
        <v>1.12470518907124</v>
      </c>
      <c r="T40" s="12">
        <f t="shared" si="5"/>
        <v>0.104772841158715</v>
      </c>
      <c r="U40" s="12">
        <f t="shared" si="6"/>
        <v>0.0917183137461555</v>
      </c>
      <c r="V40" s="12">
        <f t="shared" si="0"/>
        <v>0.0130545274125597</v>
      </c>
      <c r="Y40" s="30"/>
    </row>
    <row r="41" spans="1:25">
      <c r="A41" s="14">
        <v>1873.09</v>
      </c>
      <c r="B41" s="15">
        <v>4.59</v>
      </c>
      <c r="C41" s="16">
        <v>0.3225</v>
      </c>
      <c r="D41" s="15">
        <v>0.4525</v>
      </c>
      <c r="E41" s="15">
        <v>12.55922645</v>
      </c>
      <c r="F41" s="16">
        <f t="shared" si="7"/>
        <v>1873.70833333333</v>
      </c>
      <c r="G41" s="10">
        <f>G33*4/12+G45*8/12</f>
        <v>5.50666666666667</v>
      </c>
      <c r="H41" s="16">
        <f t="shared" si="1"/>
        <v>115.374343775767</v>
      </c>
      <c r="I41" s="16">
        <f t="shared" si="2"/>
        <v>8.10636729143458</v>
      </c>
      <c r="J41" s="19">
        <f t="shared" si="8"/>
        <v>134.477869260484</v>
      </c>
      <c r="K41" s="16">
        <f t="shared" si="3"/>
        <v>11.3740502306175</v>
      </c>
      <c r="L41" s="19">
        <f t="shared" si="4"/>
        <v>13.2573498562895</v>
      </c>
      <c r="M41" s="27" t="s">
        <v>45</v>
      </c>
      <c r="N41" s="21"/>
      <c r="O41" s="22" t="s">
        <v>45</v>
      </c>
      <c r="P41" s="22"/>
      <c r="R41" s="10">
        <f t="shared" si="9"/>
        <v>1.0052884299284</v>
      </c>
      <c r="S41" s="10">
        <f t="shared" si="10"/>
        <v>1.1306613783953</v>
      </c>
      <c r="T41" s="12">
        <f t="shared" si="5"/>
        <v>0.115852859028846</v>
      </c>
      <c r="U41" s="12">
        <f t="shared" si="6"/>
        <v>0.0925987633302559</v>
      </c>
      <c r="V41" s="12">
        <f t="shared" si="0"/>
        <v>0.0232540956985905</v>
      </c>
      <c r="Y41" s="30"/>
    </row>
    <row r="42" spans="1:25">
      <c r="A42" s="14">
        <v>1873.1</v>
      </c>
      <c r="B42" s="15">
        <v>4.19</v>
      </c>
      <c r="C42" s="16">
        <v>0.325</v>
      </c>
      <c r="D42" s="15">
        <v>0.455</v>
      </c>
      <c r="E42" s="15">
        <v>12.27381157</v>
      </c>
      <c r="F42" s="16">
        <f t="shared" si="7"/>
        <v>1873.79166666666</v>
      </c>
      <c r="G42" s="10">
        <f>G33*3/12+G45*9/12</f>
        <v>5.4975</v>
      </c>
      <c r="H42" s="16">
        <f t="shared" si="1"/>
        <v>107.769041626244</v>
      </c>
      <c r="I42" s="16">
        <f t="shared" si="2"/>
        <v>8.35917387315732</v>
      </c>
      <c r="J42" s="19">
        <f t="shared" si="8"/>
        <v>126.425231153878</v>
      </c>
      <c r="K42" s="16">
        <f t="shared" si="3"/>
        <v>11.7028434224202</v>
      </c>
      <c r="L42" s="19">
        <f t="shared" si="4"/>
        <v>13.7287542183806</v>
      </c>
      <c r="M42" s="27" t="s">
        <v>45</v>
      </c>
      <c r="N42" s="21"/>
      <c r="O42" s="22" t="s">
        <v>45</v>
      </c>
      <c r="P42" s="22"/>
      <c r="R42" s="10">
        <f t="shared" si="9"/>
        <v>1.00528108173577</v>
      </c>
      <c r="S42" s="10">
        <f t="shared" si="10"/>
        <v>1.16307221612055</v>
      </c>
      <c r="T42" s="12">
        <f t="shared" si="5"/>
        <v>0.120249190335659</v>
      </c>
      <c r="U42" s="12">
        <f t="shared" si="6"/>
        <v>0.0898512573985164</v>
      </c>
      <c r="V42" s="12">
        <f t="shared" si="0"/>
        <v>0.0303979329371422</v>
      </c>
      <c r="Y42" s="30"/>
    </row>
    <row r="43" spans="1:25">
      <c r="A43" s="14">
        <v>1873.11</v>
      </c>
      <c r="B43" s="15">
        <v>4.04</v>
      </c>
      <c r="C43" s="16">
        <v>0.3275</v>
      </c>
      <c r="D43" s="15">
        <v>0.4575</v>
      </c>
      <c r="E43" s="15">
        <v>11.8932314</v>
      </c>
      <c r="F43" s="16">
        <f t="shared" si="7"/>
        <v>1873.875</v>
      </c>
      <c r="G43" s="10">
        <f>G33*2/12+G45*10/12</f>
        <v>5.48833333333333</v>
      </c>
      <c r="H43" s="16">
        <f t="shared" si="1"/>
        <v>107.236083878768</v>
      </c>
      <c r="I43" s="16">
        <f t="shared" si="2"/>
        <v>8.69302412631104</v>
      </c>
      <c r="J43" s="19">
        <f t="shared" si="8"/>
        <v>126.649836401649</v>
      </c>
      <c r="K43" s="16">
        <f t="shared" si="3"/>
        <v>12.1436901917169</v>
      </c>
      <c r="L43" s="19">
        <f t="shared" si="4"/>
        <v>14.3421535034045</v>
      </c>
      <c r="M43" s="27" t="s">
        <v>45</v>
      </c>
      <c r="N43" s="21"/>
      <c r="O43" s="22" t="s">
        <v>45</v>
      </c>
      <c r="P43" s="22"/>
      <c r="R43" s="10">
        <f t="shared" si="9"/>
        <v>1.00527373371322</v>
      </c>
      <c r="S43" s="10">
        <f t="shared" si="10"/>
        <v>1.20662904140564</v>
      </c>
      <c r="T43" s="12">
        <f t="shared" si="5"/>
        <v>0.123429980342914</v>
      </c>
      <c r="U43" s="12">
        <f t="shared" si="6"/>
        <v>0.0873120173712854</v>
      </c>
      <c r="V43" s="12">
        <f t="shared" si="0"/>
        <v>0.0361179629716284</v>
      </c>
      <c r="Y43" s="30"/>
    </row>
    <row r="44" spans="1:25">
      <c r="A44" s="14">
        <v>1873.12</v>
      </c>
      <c r="B44" s="15">
        <v>4.42</v>
      </c>
      <c r="C44" s="16">
        <v>0.33</v>
      </c>
      <c r="D44" s="15">
        <v>0.46</v>
      </c>
      <c r="E44" s="15">
        <v>12.17864628</v>
      </c>
      <c r="F44" s="16">
        <f t="shared" si="7"/>
        <v>1873.95833333333</v>
      </c>
      <c r="G44" s="10">
        <f>G33*1/12+G45*11/12</f>
        <v>5.47916666666667</v>
      </c>
      <c r="H44" s="16">
        <f t="shared" si="1"/>
        <v>114.573110009071</v>
      </c>
      <c r="I44" s="16">
        <f t="shared" si="2"/>
        <v>8.55410097352791</v>
      </c>
      <c r="J44" s="19">
        <f t="shared" si="8"/>
        <v>136.157032234801</v>
      </c>
      <c r="K44" s="16">
        <f t="shared" si="3"/>
        <v>11.9238983267359</v>
      </c>
      <c r="L44" s="19">
        <f t="shared" si="4"/>
        <v>14.170188875115</v>
      </c>
      <c r="M44" s="27" t="s">
        <v>45</v>
      </c>
      <c r="N44" s="21"/>
      <c r="O44" s="22" t="s">
        <v>45</v>
      </c>
      <c r="P44" s="22"/>
      <c r="R44" s="10">
        <f t="shared" si="9"/>
        <v>1.00526638586087</v>
      </c>
      <c r="S44" s="10">
        <f t="shared" si="10"/>
        <v>1.18456517573235</v>
      </c>
      <c r="T44" s="12">
        <f t="shared" si="5"/>
        <v>0.112271081289678</v>
      </c>
      <c r="U44" s="12">
        <f t="shared" si="6"/>
        <v>0.0885284553282208</v>
      </c>
      <c r="V44" s="12">
        <f t="shared" si="0"/>
        <v>0.023742625961457</v>
      </c>
      <c r="Y44" s="30"/>
    </row>
    <row r="45" spans="1:25">
      <c r="A45" s="14">
        <v>1874.01</v>
      </c>
      <c r="B45" s="15">
        <v>4.66</v>
      </c>
      <c r="C45" s="16">
        <v>0.33</v>
      </c>
      <c r="D45" s="15">
        <v>0.46</v>
      </c>
      <c r="E45" s="15">
        <v>12.36889587</v>
      </c>
      <c r="F45" s="16">
        <f t="shared" si="7"/>
        <v>1874.04166666666</v>
      </c>
      <c r="G45" s="10">
        <v>5.47</v>
      </c>
      <c r="H45" s="16">
        <f t="shared" si="1"/>
        <v>118.936302436508</v>
      </c>
      <c r="I45" s="16">
        <f t="shared" si="2"/>
        <v>8.42252785494588</v>
      </c>
      <c r="J45" s="19">
        <f t="shared" si="8"/>
        <v>142.176288105471</v>
      </c>
      <c r="K45" s="16">
        <f t="shared" si="3"/>
        <v>11.7404933735609</v>
      </c>
      <c r="L45" s="19">
        <f t="shared" si="4"/>
        <v>14.034569212128</v>
      </c>
      <c r="M45" s="27" t="s">
        <v>45</v>
      </c>
      <c r="N45" s="21"/>
      <c r="O45" s="22" t="s">
        <v>45</v>
      </c>
      <c r="P45" s="22"/>
      <c r="R45" s="10">
        <f t="shared" si="9"/>
        <v>1.00710914566031</v>
      </c>
      <c r="S45" s="10">
        <f t="shared" si="10"/>
        <v>1.17248745673691</v>
      </c>
      <c r="T45" s="12">
        <f t="shared" si="5"/>
        <v>0.104687798141983</v>
      </c>
      <c r="U45" s="12">
        <f t="shared" si="6"/>
        <v>0.0899804526465668</v>
      </c>
      <c r="V45" s="12">
        <f t="shared" si="0"/>
        <v>0.0147073454954165</v>
      </c>
      <c r="Y45" s="30"/>
    </row>
    <row r="46" spans="1:25">
      <c r="A46" s="14">
        <v>1874.02</v>
      </c>
      <c r="B46" s="15">
        <v>4.8</v>
      </c>
      <c r="C46" s="16">
        <v>0.33</v>
      </c>
      <c r="D46" s="15">
        <v>0.46</v>
      </c>
      <c r="E46" s="15">
        <v>12.36889587</v>
      </c>
      <c r="F46" s="16">
        <f t="shared" si="7"/>
        <v>1874.125</v>
      </c>
      <c r="G46" s="10">
        <f>G45*11/12+G57*1/12</f>
        <v>5.43666666666667</v>
      </c>
      <c r="H46" s="16">
        <f t="shared" si="1"/>
        <v>122.50949607194</v>
      </c>
      <c r="I46" s="16">
        <f t="shared" si="2"/>
        <v>8.42252785494588</v>
      </c>
      <c r="J46" s="19">
        <f t="shared" si="8"/>
        <v>147.286701894669</v>
      </c>
      <c r="K46" s="16">
        <f t="shared" si="3"/>
        <v>11.7404933735609</v>
      </c>
      <c r="L46" s="19">
        <f t="shared" si="4"/>
        <v>14.1149755982392</v>
      </c>
      <c r="M46" s="27" t="s">
        <v>45</v>
      </c>
      <c r="N46" s="21"/>
      <c r="O46" s="22" t="s">
        <v>45</v>
      </c>
      <c r="P46" s="22"/>
      <c r="R46" s="10">
        <f t="shared" si="9"/>
        <v>1.00708522973316</v>
      </c>
      <c r="S46" s="10">
        <f t="shared" si="10"/>
        <v>1.18082284085175</v>
      </c>
      <c r="T46" s="12">
        <f t="shared" si="5"/>
        <v>0.104296740652008</v>
      </c>
      <c r="U46" s="12">
        <f t="shared" si="6"/>
        <v>0.0896120503688496</v>
      </c>
      <c r="V46" s="12">
        <f t="shared" si="0"/>
        <v>0.0146846902831588</v>
      </c>
      <c r="Y46" s="30"/>
    </row>
    <row r="47" spans="1:25">
      <c r="A47" s="14">
        <v>1874.03</v>
      </c>
      <c r="B47" s="15">
        <v>4.73</v>
      </c>
      <c r="C47" s="16">
        <v>0.33</v>
      </c>
      <c r="D47" s="15">
        <v>0.46</v>
      </c>
      <c r="E47" s="15">
        <v>12.36889587</v>
      </c>
      <c r="F47" s="16">
        <f t="shared" si="7"/>
        <v>1874.20833333333</v>
      </c>
      <c r="G47" s="10">
        <f>G45*10/12+G57*2/12</f>
        <v>5.40333333333333</v>
      </c>
      <c r="H47" s="16">
        <f t="shared" si="1"/>
        <v>120.722899254224</v>
      </c>
      <c r="I47" s="16">
        <f t="shared" si="2"/>
        <v>8.42252785494588</v>
      </c>
      <c r="J47" s="19">
        <f t="shared" si="8"/>
        <v>145.98260088831</v>
      </c>
      <c r="K47" s="16">
        <f t="shared" si="3"/>
        <v>11.7404933735609</v>
      </c>
      <c r="L47" s="19">
        <f t="shared" si="4"/>
        <v>14.1970394098568</v>
      </c>
      <c r="M47" s="27" t="s">
        <v>45</v>
      </c>
      <c r="N47" s="21"/>
      <c r="O47" s="22" t="s">
        <v>45</v>
      </c>
      <c r="P47" s="22"/>
      <c r="R47" s="10">
        <f t="shared" si="9"/>
        <v>1.00706132203586</v>
      </c>
      <c r="S47" s="10">
        <f t="shared" si="10"/>
        <v>1.18918924195334</v>
      </c>
      <c r="T47" s="12">
        <f t="shared" si="5"/>
        <v>0.105426369321761</v>
      </c>
      <c r="U47" s="12">
        <f t="shared" si="6"/>
        <v>0.0892456350907074</v>
      </c>
      <c r="V47" s="12">
        <f t="shared" si="0"/>
        <v>0.0161807342310532</v>
      </c>
      <c r="Y47" s="30"/>
    </row>
    <row r="48" spans="1:25">
      <c r="A48" s="14">
        <v>1874.04</v>
      </c>
      <c r="B48" s="15">
        <v>4.6</v>
      </c>
      <c r="C48" s="16">
        <v>0.33</v>
      </c>
      <c r="D48" s="15">
        <v>0.46</v>
      </c>
      <c r="E48" s="15">
        <v>12.17864628</v>
      </c>
      <c r="F48" s="16">
        <f t="shared" si="7"/>
        <v>1874.29166666666</v>
      </c>
      <c r="G48" s="10">
        <f>G45*9/12+G57*3/12</f>
        <v>5.37</v>
      </c>
      <c r="H48" s="16">
        <f t="shared" si="1"/>
        <v>119.238983267359</v>
      </c>
      <c r="I48" s="16">
        <f t="shared" si="2"/>
        <v>8.55410097352791</v>
      </c>
      <c r="J48" s="19">
        <f t="shared" si="8"/>
        <v>145.050189360812</v>
      </c>
      <c r="K48" s="16">
        <f t="shared" si="3"/>
        <v>11.9238983267359</v>
      </c>
      <c r="L48" s="19">
        <f t="shared" si="4"/>
        <v>14.5050189360812</v>
      </c>
      <c r="M48" s="27" t="s">
        <v>45</v>
      </c>
      <c r="N48" s="21"/>
      <c r="O48" s="22" t="s">
        <v>45</v>
      </c>
      <c r="P48" s="22"/>
      <c r="R48" s="10">
        <f t="shared" si="9"/>
        <v>1.00703742258871</v>
      </c>
      <c r="S48" s="10">
        <f t="shared" si="10"/>
        <v>1.21629467277813</v>
      </c>
      <c r="T48" s="12">
        <f t="shared" si="5"/>
        <v>0.103902723998503</v>
      </c>
      <c r="U48" s="12">
        <f t="shared" si="6"/>
        <v>0.089461596274409</v>
      </c>
      <c r="V48" s="12">
        <f t="shared" si="0"/>
        <v>0.0144411277240943</v>
      </c>
      <c r="Y48" s="30"/>
    </row>
    <row r="49" spans="1:25">
      <c r="A49" s="14">
        <v>1874.05</v>
      </c>
      <c r="B49" s="15">
        <v>4.48</v>
      </c>
      <c r="C49" s="16">
        <v>0.33</v>
      </c>
      <c r="D49" s="15">
        <v>0.46</v>
      </c>
      <c r="E49" s="15">
        <v>12.08348099</v>
      </c>
      <c r="F49" s="16">
        <f t="shared" si="7"/>
        <v>1874.375</v>
      </c>
      <c r="G49" s="10">
        <f>G45*8/12+G57*4/12</f>
        <v>5.33666666666667</v>
      </c>
      <c r="H49" s="16">
        <f t="shared" si="1"/>
        <v>117.042987957728</v>
      </c>
      <c r="I49" s="16">
        <f t="shared" si="2"/>
        <v>8.62147009510047</v>
      </c>
      <c r="J49" s="19">
        <f t="shared" si="8"/>
        <v>143.252812581819</v>
      </c>
      <c r="K49" s="16">
        <f t="shared" si="3"/>
        <v>12.017806799231</v>
      </c>
      <c r="L49" s="19">
        <f t="shared" si="4"/>
        <v>14.708994149026</v>
      </c>
      <c r="M49" s="27" t="s">
        <v>45</v>
      </c>
      <c r="N49" s="21"/>
      <c r="O49" s="22" t="s">
        <v>45</v>
      </c>
      <c r="P49" s="22"/>
      <c r="R49" s="10">
        <f t="shared" si="9"/>
        <v>1.00701353141202</v>
      </c>
      <c r="S49" s="10">
        <f t="shared" si="10"/>
        <v>1.23450077810109</v>
      </c>
      <c r="T49" s="12">
        <f t="shared" si="5"/>
        <v>0.098946329803004</v>
      </c>
      <c r="U49" s="12">
        <f t="shared" si="6"/>
        <v>0.0905633627315954</v>
      </c>
      <c r="V49" s="12">
        <f t="shared" si="0"/>
        <v>0.00838296707140862</v>
      </c>
      <c r="Y49" s="30"/>
    </row>
    <row r="50" spans="1:25">
      <c r="A50" s="14">
        <v>1874.06</v>
      </c>
      <c r="B50" s="15">
        <v>4.46</v>
      </c>
      <c r="C50" s="16">
        <v>0.33</v>
      </c>
      <c r="D50" s="15">
        <v>0.46</v>
      </c>
      <c r="E50" s="15">
        <v>11.79806612</v>
      </c>
      <c r="F50" s="16">
        <f t="shared" si="7"/>
        <v>1874.45833333333</v>
      </c>
      <c r="G50" s="10">
        <f>G45*7/12+G57*5/12</f>
        <v>5.30333333333333</v>
      </c>
      <c r="H50" s="16">
        <f t="shared" si="1"/>
        <v>119.339298973178</v>
      </c>
      <c r="I50" s="16">
        <f t="shared" si="2"/>
        <v>8.83003781640105</v>
      </c>
      <c r="J50" s="19">
        <f t="shared" si="8"/>
        <v>146.963958931879</v>
      </c>
      <c r="K50" s="16">
        <f t="shared" si="3"/>
        <v>12.308537562256</v>
      </c>
      <c r="L50" s="19">
        <f t="shared" si="4"/>
        <v>15.1577177373687</v>
      </c>
      <c r="M50" s="27" t="s">
        <v>45</v>
      </c>
      <c r="N50" s="21"/>
      <c r="O50" s="22" t="s">
        <v>45</v>
      </c>
      <c r="P50" s="22"/>
      <c r="R50" s="10">
        <f t="shared" si="9"/>
        <v>1.00698964852618</v>
      </c>
      <c r="S50" s="10">
        <f t="shared" si="10"/>
        <v>1.2732330745821</v>
      </c>
      <c r="T50" s="12">
        <f t="shared" si="5"/>
        <v>0.0922267271312596</v>
      </c>
      <c r="U50" s="12">
        <f t="shared" si="6"/>
        <v>0.087599342363323</v>
      </c>
      <c r="V50" s="12">
        <f t="shared" si="0"/>
        <v>0.00462738476793656</v>
      </c>
      <c r="Y50" s="30"/>
    </row>
    <row r="51" spans="1:25">
      <c r="A51" s="14">
        <v>1874.07</v>
      </c>
      <c r="B51" s="15">
        <v>4.46</v>
      </c>
      <c r="C51" s="16">
        <v>0.33</v>
      </c>
      <c r="D51" s="15">
        <v>0.46</v>
      </c>
      <c r="E51" s="15">
        <v>11.8932314</v>
      </c>
      <c r="F51" s="16">
        <f t="shared" si="7"/>
        <v>1874.54166666666</v>
      </c>
      <c r="G51" s="10">
        <f>G45*6/12+G57*6/12</f>
        <v>5.27</v>
      </c>
      <c r="H51" s="16">
        <f t="shared" si="1"/>
        <v>118.384389628541</v>
      </c>
      <c r="I51" s="16">
        <f t="shared" si="2"/>
        <v>8.75938308910731</v>
      </c>
      <c r="J51" s="19">
        <f t="shared" si="8"/>
        <v>146.686924264518</v>
      </c>
      <c r="K51" s="16">
        <f t="shared" si="3"/>
        <v>12.2100491545132</v>
      </c>
      <c r="L51" s="19">
        <f t="shared" si="4"/>
        <v>15.1291446550848</v>
      </c>
      <c r="M51" s="27" t="s">
        <v>45</v>
      </c>
      <c r="N51" s="21"/>
      <c r="O51" s="22" t="s">
        <v>45</v>
      </c>
      <c r="P51" s="22"/>
      <c r="R51" s="10">
        <f t="shared" si="9"/>
        <v>1.00696577395162</v>
      </c>
      <c r="S51" s="10">
        <f t="shared" si="10"/>
        <v>1.27187337156166</v>
      </c>
      <c r="T51" s="12">
        <f t="shared" si="5"/>
        <v>0.0942624000137937</v>
      </c>
      <c r="U51" s="12">
        <f t="shared" si="6"/>
        <v>0.0892910819350292</v>
      </c>
      <c r="V51" s="12">
        <f t="shared" si="0"/>
        <v>0.0049713180787645</v>
      </c>
      <c r="Y51" s="30"/>
    </row>
    <row r="52" spans="1:25">
      <c r="A52" s="14">
        <v>1874.08</v>
      </c>
      <c r="B52" s="15">
        <v>4.47</v>
      </c>
      <c r="C52" s="16">
        <v>0.33</v>
      </c>
      <c r="D52" s="15">
        <v>0.46</v>
      </c>
      <c r="E52" s="15">
        <v>11.79806612</v>
      </c>
      <c r="F52" s="16">
        <f t="shared" si="7"/>
        <v>1874.625</v>
      </c>
      <c r="G52" s="10">
        <f>G45*5/12+G57*7/12</f>
        <v>5.23666666666667</v>
      </c>
      <c r="H52" s="16">
        <f t="shared" si="1"/>
        <v>119.606875876705</v>
      </c>
      <c r="I52" s="16">
        <f t="shared" si="2"/>
        <v>8.83003781640105</v>
      </c>
      <c r="J52" s="19">
        <f t="shared" si="8"/>
        <v>149.113429476079</v>
      </c>
      <c r="K52" s="16">
        <f t="shared" si="3"/>
        <v>12.308537562256</v>
      </c>
      <c r="L52" s="19">
        <f t="shared" si="4"/>
        <v>15.3450061653235</v>
      </c>
      <c r="M52" s="27" t="s">
        <v>45</v>
      </c>
      <c r="N52" s="21"/>
      <c r="O52" s="22" t="s">
        <v>45</v>
      </c>
      <c r="P52" s="22"/>
      <c r="R52" s="10">
        <f t="shared" si="9"/>
        <v>1.00694190770884</v>
      </c>
      <c r="S52" s="10">
        <f t="shared" si="10"/>
        <v>1.29106357161932</v>
      </c>
      <c r="T52" s="12">
        <f t="shared" si="5"/>
        <v>0.0997511576898422</v>
      </c>
      <c r="U52" s="12">
        <f t="shared" si="6"/>
        <v>0.0880595934591231</v>
      </c>
      <c r="V52" s="12">
        <f t="shared" si="0"/>
        <v>0.0116915642307192</v>
      </c>
      <c r="Y52" s="30"/>
    </row>
    <row r="53" spans="1:25">
      <c r="A53" s="14">
        <v>1874.09</v>
      </c>
      <c r="B53" s="15">
        <v>4.54</v>
      </c>
      <c r="C53" s="16">
        <v>0.33</v>
      </c>
      <c r="D53" s="15">
        <v>0.46</v>
      </c>
      <c r="E53" s="15">
        <v>11.79806612</v>
      </c>
      <c r="F53" s="16">
        <f t="shared" si="7"/>
        <v>1874.70833333333</v>
      </c>
      <c r="G53" s="10">
        <f>G45*4/12+G57*8/12</f>
        <v>5.20333333333333</v>
      </c>
      <c r="H53" s="16">
        <f t="shared" si="1"/>
        <v>121.479914201396</v>
      </c>
      <c r="I53" s="16">
        <f t="shared" si="2"/>
        <v>8.83003781640105</v>
      </c>
      <c r="J53" s="19">
        <f t="shared" si="8"/>
        <v>152.365903608946</v>
      </c>
      <c r="K53" s="16">
        <f t="shared" si="3"/>
        <v>12.308537562256</v>
      </c>
      <c r="L53" s="19">
        <f t="shared" si="4"/>
        <v>15.4379549912148</v>
      </c>
      <c r="M53" s="27" t="s">
        <v>45</v>
      </c>
      <c r="N53" s="21"/>
      <c r="O53" s="22" t="s">
        <v>45</v>
      </c>
      <c r="P53" s="22"/>
      <c r="R53" s="10">
        <f t="shared" si="9"/>
        <v>1.00691804981839</v>
      </c>
      <c r="S53" s="10">
        <f t="shared" si="10"/>
        <v>1.30002601577975</v>
      </c>
      <c r="T53" s="12">
        <f t="shared" si="5"/>
        <v>0.0956785588115232</v>
      </c>
      <c r="U53" s="12">
        <f t="shared" si="6"/>
        <v>0.0888944957666433</v>
      </c>
      <c r="V53" s="12">
        <f t="shared" si="0"/>
        <v>0.00678406304487988</v>
      </c>
      <c r="Y53" s="30"/>
    </row>
    <row r="54" spans="1:25">
      <c r="A54" s="14">
        <v>1874.1</v>
      </c>
      <c r="B54" s="15">
        <v>4.53</v>
      </c>
      <c r="C54" s="16">
        <v>0.33</v>
      </c>
      <c r="D54" s="15">
        <v>0.46</v>
      </c>
      <c r="E54" s="15">
        <v>11.60773554</v>
      </c>
      <c r="F54" s="16">
        <f t="shared" si="7"/>
        <v>1874.79166666666</v>
      </c>
      <c r="G54" s="10">
        <f>G45*3/12+G57*9/12</f>
        <v>5.17</v>
      </c>
      <c r="H54" s="16">
        <f t="shared" si="1"/>
        <v>123.199840750335</v>
      </c>
      <c r="I54" s="16">
        <f t="shared" si="2"/>
        <v>8.9748228361171</v>
      </c>
      <c r="J54" s="19">
        <f t="shared" si="8"/>
        <v>155.461171781506</v>
      </c>
      <c r="K54" s="16">
        <f t="shared" si="3"/>
        <v>12.5103591048905</v>
      </c>
      <c r="L54" s="19">
        <f t="shared" si="4"/>
        <v>15.7863441544135</v>
      </c>
      <c r="M54" s="27" t="s">
        <v>45</v>
      </c>
      <c r="N54" s="21"/>
      <c r="O54" s="22" t="s">
        <v>45</v>
      </c>
      <c r="P54" s="22"/>
      <c r="R54" s="10">
        <f t="shared" si="9"/>
        <v>1.00689420030087</v>
      </c>
      <c r="S54" s="10">
        <f t="shared" si="10"/>
        <v>1.33048349128911</v>
      </c>
      <c r="T54" s="12">
        <f t="shared" si="5"/>
        <v>0.0916951802633048</v>
      </c>
      <c r="U54" s="12">
        <f t="shared" si="6"/>
        <v>0.0879741523028825</v>
      </c>
      <c r="V54" s="12">
        <f t="shared" si="0"/>
        <v>0.00372102796042229</v>
      </c>
      <c r="Y54" s="30"/>
    </row>
    <row r="55" spans="1:25">
      <c r="A55" s="14">
        <v>1874.11</v>
      </c>
      <c r="B55" s="15">
        <v>4.57</v>
      </c>
      <c r="C55" s="16">
        <v>0.33</v>
      </c>
      <c r="D55" s="15">
        <v>0.46</v>
      </c>
      <c r="E55" s="15">
        <v>11.51265124</v>
      </c>
      <c r="F55" s="16">
        <f t="shared" si="7"/>
        <v>1874.875</v>
      </c>
      <c r="G55" s="10">
        <f>G45*2/12+G57*10/12</f>
        <v>5.13666666666667</v>
      </c>
      <c r="H55" s="16">
        <f t="shared" si="1"/>
        <v>125.314204341345</v>
      </c>
      <c r="I55" s="16">
        <f t="shared" si="2"/>
        <v>9.04894692180391</v>
      </c>
      <c r="J55" s="19">
        <f t="shared" si="8"/>
        <v>159.080749775296</v>
      </c>
      <c r="K55" s="16">
        <f t="shared" si="3"/>
        <v>12.6136835879691</v>
      </c>
      <c r="L55" s="19">
        <f t="shared" si="4"/>
        <v>16.0125043537497</v>
      </c>
      <c r="M55" s="27" t="s">
        <v>45</v>
      </c>
      <c r="N55" s="21"/>
      <c r="O55" s="22" t="s">
        <v>45</v>
      </c>
      <c r="P55" s="22"/>
      <c r="R55" s="10">
        <f t="shared" si="9"/>
        <v>1.00687035917692</v>
      </c>
      <c r="S55" s="10">
        <f t="shared" si="10"/>
        <v>1.35072048362887</v>
      </c>
      <c r="T55" s="12">
        <f t="shared" si="5"/>
        <v>0.0900509027579262</v>
      </c>
      <c r="U55" s="12">
        <f t="shared" si="6"/>
        <v>0.0891733104119115</v>
      </c>
      <c r="V55" s="12">
        <f t="shared" si="0"/>
        <v>0.000877592346014699</v>
      </c>
      <c r="Y55" s="30"/>
    </row>
    <row r="56" spans="1:25">
      <c r="A56" s="14">
        <v>1874.12</v>
      </c>
      <c r="B56" s="15">
        <v>4.54</v>
      </c>
      <c r="C56" s="16">
        <v>0.33</v>
      </c>
      <c r="D56" s="15">
        <v>0.46</v>
      </c>
      <c r="E56" s="15">
        <v>11.51265124</v>
      </c>
      <c r="F56" s="16">
        <f t="shared" si="7"/>
        <v>1874.95833333333</v>
      </c>
      <c r="G56" s="10">
        <f>G45*1/12+G57*11/12</f>
        <v>5.10333333333333</v>
      </c>
      <c r="H56" s="16">
        <f t="shared" si="1"/>
        <v>124.491572802999</v>
      </c>
      <c r="I56" s="16">
        <f t="shared" si="2"/>
        <v>9.04894692180391</v>
      </c>
      <c r="J56" s="19">
        <f t="shared" si="8"/>
        <v>158.993725295113</v>
      </c>
      <c r="K56" s="16">
        <f t="shared" si="3"/>
        <v>12.6136835879691</v>
      </c>
      <c r="L56" s="19">
        <f t="shared" si="4"/>
        <v>16.1094963955401</v>
      </c>
      <c r="M56" s="27" t="s">
        <v>45</v>
      </c>
      <c r="N56" s="21"/>
      <c r="O56" s="22" t="s">
        <v>45</v>
      </c>
      <c r="P56" s="22"/>
      <c r="R56" s="10">
        <f t="shared" si="9"/>
        <v>1.00684652646727</v>
      </c>
      <c r="S56" s="10">
        <f t="shared" si="10"/>
        <v>1.36000041849903</v>
      </c>
      <c r="T56" s="12">
        <f t="shared" si="5"/>
        <v>0.0917539609100748</v>
      </c>
      <c r="U56" s="12">
        <f t="shared" si="6"/>
        <v>0.0900691107993006</v>
      </c>
      <c r="V56" s="12">
        <f t="shared" si="0"/>
        <v>0.00168485011077424</v>
      </c>
      <c r="Y56" s="30"/>
    </row>
    <row r="57" spans="1:25">
      <c r="A57" s="14">
        <v>1875.01</v>
      </c>
      <c r="B57" s="15">
        <v>4.54</v>
      </c>
      <c r="C57" s="16">
        <v>0.3275</v>
      </c>
      <c r="D57" s="15">
        <v>0.4517</v>
      </c>
      <c r="E57" s="15">
        <v>11.51265124</v>
      </c>
      <c r="F57" s="16">
        <f t="shared" si="7"/>
        <v>1875.04166666666</v>
      </c>
      <c r="G57" s="10">
        <v>5.07</v>
      </c>
      <c r="H57" s="16">
        <f t="shared" si="1"/>
        <v>124.491572802999</v>
      </c>
      <c r="I57" s="16">
        <f t="shared" si="2"/>
        <v>8.98039429360843</v>
      </c>
      <c r="J57" s="19">
        <f t="shared" si="8"/>
        <v>159.949497046841</v>
      </c>
      <c r="K57" s="16">
        <f t="shared" si="3"/>
        <v>12.3860888623601</v>
      </c>
      <c r="L57" s="19">
        <f t="shared" si="4"/>
        <v>15.9139180211582</v>
      </c>
      <c r="M57" s="27" t="s">
        <v>45</v>
      </c>
      <c r="N57" s="21"/>
      <c r="O57" s="22" t="s">
        <v>45</v>
      </c>
      <c r="P57" s="22"/>
      <c r="R57" s="10">
        <f t="shared" si="9"/>
        <v>1.00734319268884</v>
      </c>
      <c r="S57" s="10">
        <f t="shared" si="10"/>
        <v>1.36931169735979</v>
      </c>
      <c r="T57" s="12">
        <f t="shared" si="5"/>
        <v>0.0892083982740628</v>
      </c>
      <c r="U57" s="12">
        <f t="shared" si="6"/>
        <v>0.0897211292829476</v>
      </c>
      <c r="V57" s="12">
        <f t="shared" si="0"/>
        <v>-0.000512731008884826</v>
      </c>
      <c r="Y57" s="30"/>
    </row>
    <row r="58" spans="1:25">
      <c r="A58" s="14">
        <v>1875.02</v>
      </c>
      <c r="B58" s="15">
        <v>4.53</v>
      </c>
      <c r="C58" s="16">
        <v>0.325</v>
      </c>
      <c r="D58" s="15">
        <v>0.4433</v>
      </c>
      <c r="E58" s="15">
        <v>11.51265124</v>
      </c>
      <c r="F58" s="16">
        <f t="shared" si="7"/>
        <v>1875.125</v>
      </c>
      <c r="G58" s="10">
        <f>G57*11/12+G69*1/12</f>
        <v>5.03</v>
      </c>
      <c r="H58" s="16">
        <f t="shared" si="1"/>
        <v>124.217362290217</v>
      </c>
      <c r="I58" s="16">
        <f t="shared" si="2"/>
        <v>8.91184166541295</v>
      </c>
      <c r="J58" s="19">
        <f t="shared" si="8"/>
        <v>160.55136281216</v>
      </c>
      <c r="K58" s="16">
        <f t="shared" si="3"/>
        <v>12.1557520316233</v>
      </c>
      <c r="L58" s="19">
        <f t="shared" si="4"/>
        <v>15.7113508023467</v>
      </c>
      <c r="M58" s="27" t="s">
        <v>45</v>
      </c>
      <c r="N58" s="21"/>
      <c r="O58" s="22" t="s">
        <v>45</v>
      </c>
      <c r="P58" s="22"/>
      <c r="R58" s="10">
        <f t="shared" si="9"/>
        <v>1.00731556823593</v>
      </c>
      <c r="S58" s="10">
        <f t="shared" si="10"/>
        <v>1.37936681700458</v>
      </c>
      <c r="T58" s="12">
        <f t="shared" si="5"/>
        <v>0.091463780582804</v>
      </c>
      <c r="U58" s="12">
        <f t="shared" si="6"/>
        <v>0.0881121174728867</v>
      </c>
      <c r="V58" s="12">
        <f t="shared" si="0"/>
        <v>0.0033516631099173</v>
      </c>
      <c r="Y58" s="30"/>
    </row>
    <row r="59" spans="1:25">
      <c r="A59" s="14">
        <v>1875.03</v>
      </c>
      <c r="B59" s="15">
        <v>4.59</v>
      </c>
      <c r="C59" s="16">
        <v>0.3225</v>
      </c>
      <c r="D59" s="15">
        <v>0.435</v>
      </c>
      <c r="E59" s="15">
        <v>11.51265124</v>
      </c>
      <c r="F59" s="16">
        <f t="shared" si="7"/>
        <v>1875.20833333333</v>
      </c>
      <c r="G59" s="10">
        <f>G57*10/12+G69*2/12</f>
        <v>4.99</v>
      </c>
      <c r="H59" s="16">
        <f t="shared" si="1"/>
        <v>125.862625366909</v>
      </c>
      <c r="I59" s="16">
        <f t="shared" si="2"/>
        <v>8.84328903721746</v>
      </c>
      <c r="J59" s="19">
        <f t="shared" si="8"/>
        <v>163.630369356157</v>
      </c>
      <c r="K59" s="16">
        <f t="shared" si="3"/>
        <v>11.9281573060143</v>
      </c>
      <c r="L59" s="19">
        <f t="shared" si="4"/>
        <v>15.5074533049953</v>
      </c>
      <c r="M59" s="27" t="s">
        <v>45</v>
      </c>
      <c r="N59" s="21"/>
      <c r="O59" s="22" t="s">
        <v>45</v>
      </c>
      <c r="P59" s="22"/>
      <c r="R59" s="10">
        <f t="shared" si="9"/>
        <v>1.00728795844534</v>
      </c>
      <c r="S59" s="10">
        <f t="shared" si="10"/>
        <v>1.38945766907676</v>
      </c>
      <c r="T59" s="12">
        <f t="shared" si="5"/>
        <v>0.0927561252995353</v>
      </c>
      <c r="U59" s="12">
        <f t="shared" si="6"/>
        <v>0.0902541770867007</v>
      </c>
      <c r="V59" s="12">
        <f t="shared" si="0"/>
        <v>0.00250194821283456</v>
      </c>
      <c r="Y59" s="30"/>
    </row>
    <row r="60" spans="1:25">
      <c r="A60" s="14">
        <v>1875.04</v>
      </c>
      <c r="B60" s="15">
        <v>4.65</v>
      </c>
      <c r="C60" s="16">
        <v>0.32</v>
      </c>
      <c r="D60" s="15">
        <v>0.4267</v>
      </c>
      <c r="E60" s="15">
        <v>11.60773554</v>
      </c>
      <c r="F60" s="16">
        <f t="shared" si="7"/>
        <v>1875.29166666666</v>
      </c>
      <c r="G60" s="10">
        <f>G57*9/12+G69*3/12</f>
        <v>4.95</v>
      </c>
      <c r="H60" s="16">
        <f t="shared" si="1"/>
        <v>126.463412690741</v>
      </c>
      <c r="I60" s="16">
        <f t="shared" si="2"/>
        <v>8.70285850774991</v>
      </c>
      <c r="J60" s="19">
        <f t="shared" si="8"/>
        <v>165.354296908734</v>
      </c>
      <c r="K60" s="16">
        <f t="shared" si="3"/>
        <v>11.6047178914278</v>
      </c>
      <c r="L60" s="19">
        <f t="shared" si="4"/>
        <v>15.173479245367</v>
      </c>
      <c r="M60" s="27" t="s">
        <v>45</v>
      </c>
      <c r="N60" s="21"/>
      <c r="O60" s="22" t="s">
        <v>45</v>
      </c>
      <c r="P60" s="22"/>
      <c r="R60" s="10">
        <f t="shared" si="9"/>
        <v>1.00726036336053</v>
      </c>
      <c r="S60" s="10">
        <f t="shared" si="10"/>
        <v>1.38811934281609</v>
      </c>
      <c r="T60" s="12">
        <f t="shared" si="5"/>
        <v>0.0906952748410592</v>
      </c>
      <c r="U60" s="12">
        <f t="shared" si="6"/>
        <v>0.0895296229590257</v>
      </c>
      <c r="V60" s="12">
        <f t="shared" si="0"/>
        <v>0.00116565188203355</v>
      </c>
      <c r="Y60" s="30"/>
    </row>
    <row r="61" spans="1:25">
      <c r="A61" s="14">
        <v>1875.05</v>
      </c>
      <c r="B61" s="15">
        <v>4.47</v>
      </c>
      <c r="C61" s="16">
        <v>0.3175</v>
      </c>
      <c r="D61" s="15">
        <v>0.4183</v>
      </c>
      <c r="E61" s="15">
        <v>11.32232066</v>
      </c>
      <c r="F61" s="16">
        <f t="shared" si="7"/>
        <v>1875.375</v>
      </c>
      <c r="G61" s="10">
        <f>G57*8/12+G69*4/12</f>
        <v>4.91</v>
      </c>
      <c r="H61" s="16">
        <f t="shared" si="1"/>
        <v>124.632561855036</v>
      </c>
      <c r="I61" s="16">
        <f t="shared" si="2"/>
        <v>8.85253655234315</v>
      </c>
      <c r="J61" s="19">
        <f t="shared" si="8"/>
        <v>163.924987811494</v>
      </c>
      <c r="K61" s="16">
        <f t="shared" si="3"/>
        <v>11.6630426451815</v>
      </c>
      <c r="L61" s="19">
        <f t="shared" si="4"/>
        <v>15.340005011532</v>
      </c>
      <c r="M61" s="27" t="s">
        <v>45</v>
      </c>
      <c r="N61" s="21"/>
      <c r="O61" s="22" t="s">
        <v>45</v>
      </c>
      <c r="P61" s="22"/>
      <c r="R61" s="10">
        <f t="shared" si="9"/>
        <v>1.00723278302511</v>
      </c>
      <c r="S61" s="10">
        <f t="shared" si="10"/>
        <v>1.43344358342461</v>
      </c>
      <c r="T61" s="12">
        <f t="shared" si="5"/>
        <v>0.0935165790382042</v>
      </c>
      <c r="U61" s="12">
        <f t="shared" si="6"/>
        <v>0.0889925868342112</v>
      </c>
      <c r="V61" s="12">
        <f t="shared" si="0"/>
        <v>0.00452399220399302</v>
      </c>
      <c r="Y61" s="30"/>
    </row>
    <row r="62" spans="1:25">
      <c r="A62" s="14">
        <v>1875.06</v>
      </c>
      <c r="B62" s="15">
        <v>4.38</v>
      </c>
      <c r="C62" s="16">
        <v>0.315</v>
      </c>
      <c r="D62" s="15">
        <v>0.41</v>
      </c>
      <c r="E62" s="15">
        <v>11.13207107</v>
      </c>
      <c r="F62" s="16">
        <f t="shared" si="7"/>
        <v>1875.45833333333</v>
      </c>
      <c r="G62" s="10">
        <f>G57*7/12+G69*5/12</f>
        <v>4.87</v>
      </c>
      <c r="H62" s="16">
        <f t="shared" si="1"/>
        <v>124.21029396105</v>
      </c>
      <c r="I62" s="16">
        <f t="shared" si="2"/>
        <v>8.93293209993853</v>
      </c>
      <c r="J62" s="19">
        <f t="shared" si="8"/>
        <v>164.348691740115</v>
      </c>
      <c r="K62" s="16">
        <f t="shared" si="3"/>
        <v>11.6269909872216</v>
      </c>
      <c r="L62" s="19">
        <f t="shared" si="4"/>
        <v>15.3842382679104</v>
      </c>
      <c r="M62" s="27" t="s">
        <v>45</v>
      </c>
      <c r="N62" s="21"/>
      <c r="O62" s="22" t="s">
        <v>45</v>
      </c>
      <c r="P62" s="22"/>
      <c r="R62" s="10">
        <f t="shared" si="9"/>
        <v>1.00720521748283</v>
      </c>
      <c r="S62" s="10">
        <f t="shared" si="10"/>
        <v>1.46848642980393</v>
      </c>
      <c r="T62" s="12">
        <f t="shared" si="5"/>
        <v>0.0959144440650688</v>
      </c>
      <c r="U62" s="12">
        <f t="shared" si="6"/>
        <v>0.0893836040613971</v>
      </c>
      <c r="V62" s="12">
        <f t="shared" si="0"/>
        <v>0.00653084000367166</v>
      </c>
      <c r="Y62" s="30"/>
    </row>
    <row r="63" spans="1:25">
      <c r="A63" s="14">
        <v>1875.07</v>
      </c>
      <c r="B63" s="15">
        <v>4.39</v>
      </c>
      <c r="C63" s="16">
        <v>0.3125</v>
      </c>
      <c r="D63" s="15">
        <v>0.4017</v>
      </c>
      <c r="E63" s="15">
        <v>11.13207107</v>
      </c>
      <c r="F63" s="16">
        <f t="shared" si="7"/>
        <v>1875.54166666666</v>
      </c>
      <c r="G63" s="10">
        <f>G57*6/12+G69*6/12</f>
        <v>4.83</v>
      </c>
      <c r="H63" s="16">
        <f t="shared" si="1"/>
        <v>124.49387910708</v>
      </c>
      <c r="I63" s="16">
        <f t="shared" si="2"/>
        <v>8.86203581343108</v>
      </c>
      <c r="J63" s="19">
        <f t="shared" si="8"/>
        <v>165.701066343951</v>
      </c>
      <c r="K63" s="16">
        <f t="shared" si="3"/>
        <v>11.3916153160168</v>
      </c>
      <c r="L63" s="19">
        <f t="shared" si="4"/>
        <v>15.1622137472358</v>
      </c>
      <c r="M63" s="27" t="s">
        <v>45</v>
      </c>
      <c r="N63" s="21"/>
      <c r="O63" s="22" t="s">
        <v>45</v>
      </c>
      <c r="P63" s="22"/>
      <c r="R63" s="10">
        <f t="shared" si="9"/>
        <v>1.00717766677758</v>
      </c>
      <c r="S63" s="10">
        <f t="shared" si="10"/>
        <v>1.47906719390125</v>
      </c>
      <c r="T63" s="12">
        <f t="shared" si="5"/>
        <v>0.0982600602668247</v>
      </c>
      <c r="U63" s="12">
        <f t="shared" si="6"/>
        <v>0.0877254448287126</v>
      </c>
      <c r="V63" s="12">
        <f t="shared" si="0"/>
        <v>0.0105346154381121</v>
      </c>
      <c r="Y63" s="30"/>
    </row>
    <row r="64" spans="1:25">
      <c r="A64" s="14">
        <v>1875.08</v>
      </c>
      <c r="B64" s="15">
        <v>4.41</v>
      </c>
      <c r="C64" s="16">
        <v>0.31</v>
      </c>
      <c r="D64" s="15">
        <v>0.3933</v>
      </c>
      <c r="E64" s="15">
        <v>11.22715537</v>
      </c>
      <c r="F64" s="16">
        <f t="shared" si="7"/>
        <v>1875.625</v>
      </c>
      <c r="G64" s="10">
        <f>G57*5/12+G69*7/12</f>
        <v>4.79</v>
      </c>
      <c r="H64" s="16">
        <f t="shared" si="1"/>
        <v>124.00189042721</v>
      </c>
      <c r="I64" s="16">
        <f t="shared" si="2"/>
        <v>8.71668617515534</v>
      </c>
      <c r="J64" s="19">
        <f t="shared" si="8"/>
        <v>166.013054646073</v>
      </c>
      <c r="K64" s="16">
        <f t="shared" si="3"/>
        <v>11.0589441054471</v>
      </c>
      <c r="L64" s="19">
        <f t="shared" si="4"/>
        <v>14.805654057211</v>
      </c>
      <c r="M64" s="27" t="s">
        <v>45</v>
      </c>
      <c r="N64" s="21"/>
      <c r="O64" s="22" t="s">
        <v>45</v>
      </c>
      <c r="P64" s="22"/>
      <c r="R64" s="10">
        <f t="shared" si="9"/>
        <v>1.00715013095338</v>
      </c>
      <c r="S64" s="10">
        <f t="shared" si="10"/>
        <v>1.47706711442419</v>
      </c>
      <c r="T64" s="12">
        <f t="shared" si="5"/>
        <v>0.104571793388803</v>
      </c>
      <c r="U64" s="12">
        <f t="shared" si="6"/>
        <v>0.0882983621547966</v>
      </c>
      <c r="V64" s="12">
        <f t="shared" si="0"/>
        <v>0.0162734312340067</v>
      </c>
      <c r="Y64" s="30"/>
    </row>
    <row r="65" spans="1:25">
      <c r="A65" s="14">
        <v>1875.09</v>
      </c>
      <c r="B65" s="15">
        <v>4.37</v>
      </c>
      <c r="C65" s="16">
        <v>0.3075</v>
      </c>
      <c r="D65" s="15">
        <v>0.385</v>
      </c>
      <c r="E65" s="15">
        <v>11.13207107</v>
      </c>
      <c r="F65" s="16">
        <f t="shared" si="7"/>
        <v>1875.70833333333</v>
      </c>
      <c r="G65" s="10">
        <f>G57*4/12+G69*8/12</f>
        <v>4.75</v>
      </c>
      <c r="H65" s="16">
        <f t="shared" si="1"/>
        <v>123.92670881502</v>
      </c>
      <c r="I65" s="16">
        <f t="shared" si="2"/>
        <v>8.72024324041618</v>
      </c>
      <c r="J65" s="19">
        <f t="shared" si="8"/>
        <v>166.885286421473</v>
      </c>
      <c r="K65" s="16">
        <f t="shared" si="3"/>
        <v>10.9180281221471</v>
      </c>
      <c r="L65" s="19">
        <f t="shared" si="4"/>
        <v>14.70270830029</v>
      </c>
      <c r="M65" s="27" t="s">
        <v>45</v>
      </c>
      <c r="N65" s="21"/>
      <c r="O65" s="22" t="s">
        <v>45</v>
      </c>
      <c r="P65" s="22"/>
      <c r="R65" s="10">
        <f t="shared" si="9"/>
        <v>1.00712261005443</v>
      </c>
      <c r="S65" s="10">
        <f t="shared" si="10"/>
        <v>1.50033487707413</v>
      </c>
      <c r="T65" s="12">
        <f t="shared" si="5"/>
        <v>0.104408191455892</v>
      </c>
      <c r="U65" s="12">
        <f t="shared" si="6"/>
        <v>0.0883254073668409</v>
      </c>
      <c r="V65" s="12">
        <f t="shared" si="0"/>
        <v>0.0160827840890507</v>
      </c>
      <c r="Y65" s="30"/>
    </row>
    <row r="66" spans="1:25">
      <c r="A66" s="14">
        <v>1875.1</v>
      </c>
      <c r="B66" s="15">
        <v>4.3</v>
      </c>
      <c r="C66" s="16">
        <v>0.305</v>
      </c>
      <c r="D66" s="15">
        <v>0.3767</v>
      </c>
      <c r="E66" s="15">
        <v>11.13207107</v>
      </c>
      <c r="F66" s="16">
        <f t="shared" si="7"/>
        <v>1875.79166666666</v>
      </c>
      <c r="G66" s="10">
        <f>G57*3/12+G69*9/12</f>
        <v>4.71</v>
      </c>
      <c r="H66" s="16">
        <f t="shared" si="1"/>
        <v>121.941612792812</v>
      </c>
      <c r="I66" s="16">
        <f t="shared" si="2"/>
        <v>8.64934695390873</v>
      </c>
      <c r="J66" s="19">
        <f t="shared" si="8"/>
        <v>165.182700070682</v>
      </c>
      <c r="K66" s="16">
        <f t="shared" si="3"/>
        <v>10.6826524509424</v>
      </c>
      <c r="L66" s="19">
        <f t="shared" si="4"/>
        <v>14.47077281782</v>
      </c>
      <c r="M66" s="27" t="s">
        <v>45</v>
      </c>
      <c r="N66" s="21"/>
      <c r="O66" s="22" t="s">
        <v>45</v>
      </c>
      <c r="P66" s="22"/>
      <c r="R66" s="10">
        <f t="shared" si="9"/>
        <v>1.00709510412502</v>
      </c>
      <c r="S66" s="10">
        <f t="shared" si="10"/>
        <v>1.51102117735459</v>
      </c>
      <c r="T66" s="12">
        <f t="shared" si="5"/>
        <v>0.112271830269034</v>
      </c>
      <c r="U66" s="12">
        <f t="shared" si="6"/>
        <v>0.0879767277365813</v>
      </c>
      <c r="V66" s="12">
        <f t="shared" si="0"/>
        <v>0.0242951025324529</v>
      </c>
      <c r="Y66" s="30"/>
    </row>
    <row r="67" spans="1:25">
      <c r="A67" s="14">
        <v>1875.11</v>
      </c>
      <c r="B67" s="15">
        <v>4.37</v>
      </c>
      <c r="C67" s="16">
        <v>0.3025</v>
      </c>
      <c r="D67" s="15">
        <v>0.3683</v>
      </c>
      <c r="E67" s="15">
        <v>11.03690579</v>
      </c>
      <c r="F67" s="16">
        <f t="shared" si="7"/>
        <v>1875.875</v>
      </c>
      <c r="G67" s="10">
        <f>G57*2/12+G69*10/12</f>
        <v>4.67</v>
      </c>
      <c r="H67" s="16">
        <f t="shared" si="1"/>
        <v>124.995261919328</v>
      </c>
      <c r="I67" s="16">
        <f t="shared" si="2"/>
        <v>8.65241801615487</v>
      </c>
      <c r="J67" s="19">
        <f t="shared" si="8"/>
        <v>170.295905270643</v>
      </c>
      <c r="K67" s="16">
        <f t="shared" si="3"/>
        <v>10.5344977036358</v>
      </c>
      <c r="L67" s="19">
        <f t="shared" si="4"/>
        <v>14.3523986066769</v>
      </c>
      <c r="M67" s="27" t="s">
        <v>45</v>
      </c>
      <c r="N67" s="21"/>
      <c r="O67" s="22" t="s">
        <v>45</v>
      </c>
      <c r="P67" s="22"/>
      <c r="R67" s="10">
        <f t="shared" si="9"/>
        <v>1.00706761320961</v>
      </c>
      <c r="S67" s="10">
        <f t="shared" si="10"/>
        <v>1.53486318990603</v>
      </c>
      <c r="T67" s="12">
        <f t="shared" si="5"/>
        <v>0.114995037593376</v>
      </c>
      <c r="U67" s="12">
        <f t="shared" si="6"/>
        <v>0.0853960787434627</v>
      </c>
      <c r="V67" s="12">
        <f t="shared" si="0"/>
        <v>0.0295989588499135</v>
      </c>
      <c r="Y67" s="30"/>
    </row>
    <row r="68" spans="1:25">
      <c r="A68" s="14">
        <v>1875.12</v>
      </c>
      <c r="B68" s="15">
        <v>4.37</v>
      </c>
      <c r="C68" s="16">
        <v>0.3</v>
      </c>
      <c r="D68" s="15">
        <v>0.36</v>
      </c>
      <c r="E68" s="15">
        <v>10.9417405</v>
      </c>
      <c r="F68" s="16">
        <f t="shared" si="7"/>
        <v>1875.95833333333</v>
      </c>
      <c r="G68" s="10">
        <f>G57*1/12+G69*11/12</f>
        <v>4.63</v>
      </c>
      <c r="H68" s="16">
        <f t="shared" si="1"/>
        <v>126.082402520879</v>
      </c>
      <c r="I68" s="16">
        <f t="shared" si="2"/>
        <v>8.65554250715414</v>
      </c>
      <c r="J68" s="19">
        <f t="shared" si="8"/>
        <v>172.75975236965</v>
      </c>
      <c r="K68" s="16">
        <f t="shared" si="3"/>
        <v>10.386651008585</v>
      </c>
      <c r="L68" s="19">
        <f t="shared" si="4"/>
        <v>14.2319246803373</v>
      </c>
      <c r="M68" s="27" t="s">
        <v>45</v>
      </c>
      <c r="N68" s="21"/>
      <c r="O68" s="22" t="s">
        <v>45</v>
      </c>
      <c r="P68" s="22"/>
      <c r="R68" s="10">
        <f t="shared" si="9"/>
        <v>1.00704013735281</v>
      </c>
      <c r="S68" s="10">
        <f t="shared" si="10"/>
        <v>1.55915476041404</v>
      </c>
      <c r="T68" s="12">
        <f t="shared" si="5"/>
        <v>0.110353208861482</v>
      </c>
      <c r="U68" s="12">
        <f t="shared" si="6"/>
        <v>0.081565062593568</v>
      </c>
      <c r="V68" s="12">
        <f t="shared" si="0"/>
        <v>0.0287881462679136</v>
      </c>
      <c r="Y68" s="30"/>
    </row>
    <row r="69" spans="1:25">
      <c r="A69" s="14">
        <v>1876.01</v>
      </c>
      <c r="B69" s="15">
        <v>4.46</v>
      </c>
      <c r="C69" s="16">
        <v>0.3</v>
      </c>
      <c r="D69" s="15">
        <v>0.3533</v>
      </c>
      <c r="E69" s="15">
        <v>10.84657521</v>
      </c>
      <c r="F69" s="16">
        <f t="shared" si="7"/>
        <v>1876.04166666666</v>
      </c>
      <c r="G69" s="10">
        <v>4.59</v>
      </c>
      <c r="H69" s="16">
        <f t="shared" si="1"/>
        <v>129.808065010412</v>
      </c>
      <c r="I69" s="16">
        <f t="shared" si="2"/>
        <v>8.73148419352545</v>
      </c>
      <c r="J69" s="19">
        <f t="shared" si="8"/>
        <v>178.861703165163</v>
      </c>
      <c r="K69" s="16">
        <f t="shared" si="3"/>
        <v>10.2827778852418</v>
      </c>
      <c r="L69" s="19">
        <f t="shared" si="4"/>
        <v>14.1685739301013</v>
      </c>
      <c r="M69" s="27" t="s">
        <v>45</v>
      </c>
      <c r="N69" s="21"/>
      <c r="O69" s="22" t="s">
        <v>45</v>
      </c>
      <c r="P69" s="22"/>
      <c r="R69" s="10">
        <f t="shared" si="9"/>
        <v>1.00475352529383</v>
      </c>
      <c r="S69" s="10">
        <f t="shared" si="10"/>
        <v>1.58390738648618</v>
      </c>
      <c r="T69" s="12">
        <f t="shared" si="5"/>
        <v>0.109535182079151</v>
      </c>
      <c r="U69" s="12">
        <f t="shared" si="6"/>
        <v>0.0828249702169059</v>
      </c>
      <c r="V69" s="12">
        <f t="shared" si="0"/>
        <v>0.0267102118622455</v>
      </c>
      <c r="Y69" s="30"/>
    </row>
    <row r="70" spans="1:25">
      <c r="A70" s="14">
        <v>1876.02</v>
      </c>
      <c r="B70" s="15">
        <v>4.52</v>
      </c>
      <c r="C70" s="16">
        <v>0.3</v>
      </c>
      <c r="D70" s="15">
        <v>0.3467</v>
      </c>
      <c r="E70" s="15">
        <v>10.84657521</v>
      </c>
      <c r="F70" s="16">
        <f t="shared" si="7"/>
        <v>1876.125</v>
      </c>
      <c r="G70" s="10">
        <f>G69*11/12+G81*1/12</f>
        <v>4.57833333333333</v>
      </c>
      <c r="H70" s="16">
        <f t="shared" si="1"/>
        <v>131.554361849117</v>
      </c>
      <c r="I70" s="16">
        <f t="shared" si="2"/>
        <v>8.73148419352545</v>
      </c>
      <c r="J70" s="19">
        <f t="shared" si="8"/>
        <v>182.270502440732</v>
      </c>
      <c r="K70" s="16">
        <f t="shared" si="3"/>
        <v>10.0906852329842</v>
      </c>
      <c r="L70" s="19">
        <f t="shared" si="4"/>
        <v>13.9807927425225</v>
      </c>
      <c r="M70" s="27" t="s">
        <v>45</v>
      </c>
      <c r="N70" s="21"/>
      <c r="O70" s="22" t="s">
        <v>45</v>
      </c>
      <c r="P70" s="22"/>
      <c r="R70" s="10">
        <f t="shared" si="9"/>
        <v>1.00474430256816</v>
      </c>
      <c r="S70" s="10">
        <f t="shared" si="10"/>
        <v>1.59143653031092</v>
      </c>
      <c r="T70" s="12">
        <f t="shared" si="5"/>
        <v>0.109966211808318</v>
      </c>
      <c r="U70" s="12">
        <f t="shared" si="6"/>
        <v>0.0825015431114164</v>
      </c>
      <c r="V70" s="12">
        <f t="shared" si="0"/>
        <v>0.0274646686969013</v>
      </c>
      <c r="Y70" s="30"/>
    </row>
    <row r="71" spans="1:25">
      <c r="A71" s="14">
        <v>1876.03</v>
      </c>
      <c r="B71" s="15">
        <v>4.51</v>
      </c>
      <c r="C71" s="16">
        <v>0.3</v>
      </c>
      <c r="D71" s="15">
        <v>0.34</v>
      </c>
      <c r="E71" s="15">
        <v>10.84657521</v>
      </c>
      <c r="F71" s="16">
        <f t="shared" si="7"/>
        <v>1876.20833333333</v>
      </c>
      <c r="G71" s="10">
        <f>G69*10/12+G81*2/12</f>
        <v>4.56666666666667</v>
      </c>
      <c r="H71" s="16">
        <f t="shared" si="1"/>
        <v>131.263312375999</v>
      </c>
      <c r="I71" s="16">
        <f t="shared" si="2"/>
        <v>8.73148419352545</v>
      </c>
      <c r="J71" s="19">
        <f t="shared" si="8"/>
        <v>182.875382426708</v>
      </c>
      <c r="K71" s="16">
        <f t="shared" si="3"/>
        <v>9.89568208599551</v>
      </c>
      <c r="L71" s="19">
        <f t="shared" si="4"/>
        <v>13.7866141962485</v>
      </c>
      <c r="M71" s="27" t="s">
        <v>45</v>
      </c>
      <c r="N71" s="21"/>
      <c r="O71" s="22" t="s">
        <v>45</v>
      </c>
      <c r="P71" s="22"/>
      <c r="R71" s="10">
        <f t="shared" si="9"/>
        <v>1.00473508021788</v>
      </c>
      <c r="S71" s="10">
        <f t="shared" si="10"/>
        <v>1.59898678672874</v>
      </c>
      <c r="T71" s="12">
        <f t="shared" si="5"/>
        <v>0.10901821433351</v>
      </c>
      <c r="U71" s="12">
        <f t="shared" si="6"/>
        <v>0.0834771509396248</v>
      </c>
      <c r="V71" s="12">
        <f t="shared" si="0"/>
        <v>0.0255410633938851</v>
      </c>
      <c r="Y71" s="30"/>
    </row>
    <row r="72" spans="1:25">
      <c r="A72" s="14">
        <v>1876.04</v>
      </c>
      <c r="B72" s="15">
        <v>4.34</v>
      </c>
      <c r="C72" s="16">
        <v>0.3</v>
      </c>
      <c r="D72" s="15">
        <v>0.3333</v>
      </c>
      <c r="E72" s="15">
        <v>10.75149091</v>
      </c>
      <c r="F72" s="16">
        <f t="shared" si="7"/>
        <v>1876.29166666666</v>
      </c>
      <c r="G72" s="10">
        <f>G69*9/12+G81*3/12</f>
        <v>4.555</v>
      </c>
      <c r="H72" s="16">
        <f t="shared" si="1"/>
        <v>127.432583208127</v>
      </c>
      <c r="I72" s="16">
        <f t="shared" si="2"/>
        <v>8.8087039083959</v>
      </c>
      <c r="J72" s="19">
        <f t="shared" si="8"/>
        <v>178.561116747267</v>
      </c>
      <c r="K72" s="16">
        <f t="shared" si="3"/>
        <v>9.78647004222785</v>
      </c>
      <c r="L72" s="19">
        <f t="shared" si="4"/>
        <v>13.7130000488166</v>
      </c>
      <c r="M72" s="27" t="s">
        <v>45</v>
      </c>
      <c r="N72" s="21"/>
      <c r="O72" s="22" t="s">
        <v>45</v>
      </c>
      <c r="P72" s="22"/>
      <c r="R72" s="10">
        <f t="shared" si="9"/>
        <v>1.00472585824331</v>
      </c>
      <c r="S72" s="10">
        <f t="shared" si="10"/>
        <v>1.62076623566189</v>
      </c>
      <c r="T72" s="12">
        <f t="shared" si="5"/>
        <v>0.111928381922991</v>
      </c>
      <c r="U72" s="12">
        <f t="shared" si="6"/>
        <v>0.0835172308588839</v>
      </c>
      <c r="V72" s="12">
        <f t="shared" si="0"/>
        <v>0.0284111510641074</v>
      </c>
      <c r="Y72" s="30"/>
    </row>
    <row r="73" spans="1:25">
      <c r="A73" s="14">
        <v>1876.05</v>
      </c>
      <c r="B73" s="15">
        <v>4.18</v>
      </c>
      <c r="C73" s="16">
        <v>0.3</v>
      </c>
      <c r="D73" s="15">
        <v>0.3267</v>
      </c>
      <c r="E73" s="15">
        <v>10.37091074</v>
      </c>
      <c r="F73" s="16">
        <f t="shared" si="7"/>
        <v>1876.375</v>
      </c>
      <c r="G73" s="10">
        <f>G69*8/12+G81*4/12</f>
        <v>4.54333333333333</v>
      </c>
      <c r="H73" s="16">
        <f t="shared" si="1"/>
        <v>127.238586184187</v>
      </c>
      <c r="I73" s="16">
        <f t="shared" si="2"/>
        <v>9.13195594623352</v>
      </c>
      <c r="J73" s="19">
        <f t="shared" si="8"/>
        <v>179.355607657922</v>
      </c>
      <c r="K73" s="16">
        <f t="shared" si="3"/>
        <v>9.9447000254483</v>
      </c>
      <c r="L73" s="19">
        <f t="shared" si="4"/>
        <v>14.0180567037902</v>
      </c>
      <c r="M73" s="27" t="s">
        <v>45</v>
      </c>
      <c r="N73" s="21"/>
      <c r="O73" s="22" t="s">
        <v>45</v>
      </c>
      <c r="P73" s="22"/>
      <c r="R73" s="10">
        <f t="shared" si="9"/>
        <v>1.00471663664479</v>
      </c>
      <c r="S73" s="10">
        <f t="shared" si="10"/>
        <v>1.68818390755481</v>
      </c>
      <c r="T73" s="12">
        <f t="shared" ref="T73:T129" si="11">(($J193/$J73)^(1/10)-1)</f>
        <v>0.112414102493129</v>
      </c>
      <c r="U73" s="12">
        <f t="shared" ref="U73:U129" si="12">(($S193/$S73)^(1/10)-1)</f>
        <v>0.0819717346779147</v>
      </c>
      <c r="V73" s="12">
        <f t="shared" ref="V73:V129" si="13">T73-U73</f>
        <v>0.0304423678152146</v>
      </c>
      <c r="Y73" s="30"/>
    </row>
    <row r="74" spans="1:25">
      <c r="A74" s="14">
        <v>1876.06</v>
      </c>
      <c r="B74" s="15">
        <v>4.15</v>
      </c>
      <c r="C74" s="16">
        <v>0.3</v>
      </c>
      <c r="D74" s="15">
        <v>0.32</v>
      </c>
      <c r="E74" s="15">
        <v>10.08541488</v>
      </c>
      <c r="F74" s="16">
        <f t="shared" si="7"/>
        <v>1876.45833333333</v>
      </c>
      <c r="G74" s="10">
        <f>G69*7/12+G81*5/12</f>
        <v>4.53166666666667</v>
      </c>
      <c r="H74" s="16">
        <f t="shared" ref="H74:H137" si="14">B74*$E$1858/E74</f>
        <v>129.901383888334</v>
      </c>
      <c r="I74" s="16">
        <f t="shared" ref="I74:I137" si="15">C74*$E$1858/E74</f>
        <v>9.39046148590369</v>
      </c>
      <c r="J74" s="19">
        <f t="shared" si="8"/>
        <v>184.212156125871</v>
      </c>
      <c r="K74" s="16">
        <f t="shared" ref="K74:K137" si="16">D74*$E$1858/E74</f>
        <v>10.0164922516306</v>
      </c>
      <c r="L74" s="19">
        <f t="shared" ref="L74:L137" si="17">K74*(J74/H74)</f>
        <v>14.2043108338021</v>
      </c>
      <c r="M74" s="27" t="s">
        <v>45</v>
      </c>
      <c r="N74" s="21"/>
      <c r="O74" s="22" t="s">
        <v>45</v>
      </c>
      <c r="P74" s="22"/>
      <c r="R74" s="10">
        <f t="shared" si="9"/>
        <v>1.00470741542264</v>
      </c>
      <c r="S74" s="10">
        <f t="shared" si="10"/>
        <v>1.74416062436824</v>
      </c>
      <c r="T74" s="12">
        <f t="shared" si="11"/>
        <v>0.116236667505723</v>
      </c>
      <c r="U74" s="12">
        <f t="shared" si="12"/>
        <v>0.0799998176030119</v>
      </c>
      <c r="V74" s="12">
        <f t="shared" si="13"/>
        <v>0.0362368499027115</v>
      </c>
      <c r="Y74" s="30"/>
    </row>
    <row r="75" spans="1:25">
      <c r="A75" s="14">
        <v>1876.07</v>
      </c>
      <c r="B75" s="15">
        <v>4.1</v>
      </c>
      <c r="C75" s="16">
        <v>0.3</v>
      </c>
      <c r="D75" s="15">
        <v>0.3133</v>
      </c>
      <c r="E75" s="15">
        <v>10.08541488</v>
      </c>
      <c r="F75" s="16">
        <f t="shared" ref="F75:F138" si="18">F74+1/12</f>
        <v>1876.54166666666</v>
      </c>
      <c r="G75" s="10">
        <f>G69*6/12+G81*6/12</f>
        <v>4.52</v>
      </c>
      <c r="H75" s="16">
        <f t="shared" si="14"/>
        <v>128.336306974017</v>
      </c>
      <c r="I75" s="16">
        <f t="shared" si="15"/>
        <v>9.39046148590369</v>
      </c>
      <c r="J75" s="19">
        <f t="shared" ref="J75:J138" si="19">J74*((H75+(I75/12))/H74)</f>
        <v>183.102444341981</v>
      </c>
      <c r="K75" s="16">
        <f t="shared" si="16"/>
        <v>9.80677194511209</v>
      </c>
      <c r="L75" s="19">
        <f t="shared" si="17"/>
        <v>13.9917062956933</v>
      </c>
      <c r="M75" s="27" t="s">
        <v>45</v>
      </c>
      <c r="N75" s="21"/>
      <c r="O75" s="22" t="s">
        <v>45</v>
      </c>
      <c r="P75" s="22"/>
      <c r="R75" s="10">
        <f t="shared" ref="R75:R138" si="20">((G75/G76+G75/1200+((1+G76/1200)^(-119))*(1-G75/G76)))</f>
        <v>1.00469819457718</v>
      </c>
      <c r="S75" s="10">
        <f t="shared" ref="S75:S138" si="21">S74*R74*E74/E75</f>
        <v>1.75237111299095</v>
      </c>
      <c r="T75" s="12">
        <f t="shared" si="11"/>
        <v>0.11759364095515</v>
      </c>
      <c r="U75" s="12">
        <f t="shared" si="12"/>
        <v>0.0783308239463563</v>
      </c>
      <c r="V75" s="12">
        <f t="shared" si="13"/>
        <v>0.0392628170087941</v>
      </c>
      <c r="Y75" s="30"/>
    </row>
    <row r="76" spans="1:25">
      <c r="A76" s="14">
        <v>1876.08</v>
      </c>
      <c r="B76" s="15">
        <v>3.93</v>
      </c>
      <c r="C76" s="16">
        <v>0.3</v>
      </c>
      <c r="D76" s="15">
        <v>0.3067</v>
      </c>
      <c r="E76" s="15">
        <v>10.18058017</v>
      </c>
      <c r="F76" s="16">
        <f t="shared" si="18"/>
        <v>1876.62499999999</v>
      </c>
      <c r="G76" s="10">
        <f>G69*5/12+G81*7/12</f>
        <v>4.50833333333333</v>
      </c>
      <c r="H76" s="16">
        <f t="shared" si="14"/>
        <v>121.865134332516</v>
      </c>
      <c r="I76" s="16">
        <f t="shared" si="15"/>
        <v>9.30268201011574</v>
      </c>
      <c r="J76" s="19">
        <f t="shared" si="19"/>
        <v>174.97581022656</v>
      </c>
      <c r="K76" s="16">
        <f t="shared" si="16"/>
        <v>9.51044190834165</v>
      </c>
      <c r="L76" s="19">
        <f t="shared" si="17"/>
        <v>13.6552368947802</v>
      </c>
      <c r="M76" s="27" t="s">
        <v>45</v>
      </c>
      <c r="N76" s="21"/>
      <c r="O76" s="22" t="s">
        <v>45</v>
      </c>
      <c r="P76" s="22"/>
      <c r="R76" s="10">
        <f t="shared" si="20"/>
        <v>1.00468897410874</v>
      </c>
      <c r="S76" s="10">
        <f t="shared" si="21"/>
        <v>1.74414644601554</v>
      </c>
      <c r="T76" s="12">
        <f t="shared" si="11"/>
        <v>0.122517918654125</v>
      </c>
      <c r="U76" s="12">
        <f t="shared" si="12"/>
        <v>0.0776951850706702</v>
      </c>
      <c r="V76" s="12">
        <f t="shared" si="13"/>
        <v>0.0448227335834552</v>
      </c>
      <c r="Y76" s="30"/>
    </row>
    <row r="77" spans="1:25">
      <c r="A77" s="14">
        <v>1876.09</v>
      </c>
      <c r="B77" s="15">
        <v>3.69</v>
      </c>
      <c r="C77" s="16">
        <v>0.3</v>
      </c>
      <c r="D77" s="15">
        <v>0.3</v>
      </c>
      <c r="E77" s="15">
        <v>10.27574545</v>
      </c>
      <c r="F77" s="16">
        <f t="shared" si="18"/>
        <v>1876.70833333333</v>
      </c>
      <c r="G77" s="10">
        <f>G69*4/12+G81*8/12</f>
        <v>4.49666666666667</v>
      </c>
      <c r="H77" s="16">
        <f t="shared" si="14"/>
        <v>113.363299593997</v>
      </c>
      <c r="I77" s="16">
        <f t="shared" si="15"/>
        <v>9.21652842227617</v>
      </c>
      <c r="J77" s="19">
        <f t="shared" si="19"/>
        <v>163.871516107905</v>
      </c>
      <c r="K77" s="16">
        <f t="shared" si="16"/>
        <v>9.21652842227617</v>
      </c>
      <c r="L77" s="19">
        <f t="shared" si="17"/>
        <v>13.3228874884475</v>
      </c>
      <c r="M77" s="27" t="s">
        <v>45</v>
      </c>
      <c r="N77" s="21"/>
      <c r="O77" s="22" t="s">
        <v>45</v>
      </c>
      <c r="P77" s="22"/>
      <c r="R77" s="10">
        <f t="shared" si="20"/>
        <v>1.00467975401765</v>
      </c>
      <c r="S77" s="10">
        <f t="shared" si="21"/>
        <v>1.73609615137835</v>
      </c>
      <c r="T77" s="12">
        <f t="shared" si="11"/>
        <v>0.133198531753542</v>
      </c>
      <c r="U77" s="12">
        <f t="shared" si="12"/>
        <v>0.0783914207057821</v>
      </c>
      <c r="V77" s="12">
        <f t="shared" si="13"/>
        <v>0.0548071110477599</v>
      </c>
      <c r="Y77" s="30"/>
    </row>
    <row r="78" spans="1:25">
      <c r="A78" s="14">
        <v>1876.1</v>
      </c>
      <c r="B78" s="15">
        <v>3.67</v>
      </c>
      <c r="C78" s="16">
        <v>0.3</v>
      </c>
      <c r="D78" s="15">
        <v>0.2933</v>
      </c>
      <c r="E78" s="15">
        <v>10.46599504</v>
      </c>
      <c r="F78" s="16">
        <f t="shared" si="18"/>
        <v>1876.79166666666</v>
      </c>
      <c r="G78" s="10">
        <f>G69*3/12+G81*9/12</f>
        <v>4.485</v>
      </c>
      <c r="H78" s="16">
        <f t="shared" si="14"/>
        <v>110.699329167655</v>
      </c>
      <c r="I78" s="16">
        <f t="shared" si="15"/>
        <v>9.04899148509438</v>
      </c>
      <c r="J78" s="19">
        <f t="shared" si="19"/>
        <v>161.110691300172</v>
      </c>
      <c r="K78" s="16">
        <f t="shared" si="16"/>
        <v>8.84689734192727</v>
      </c>
      <c r="L78" s="19">
        <f t="shared" si="17"/>
        <v>12.8756854927359</v>
      </c>
      <c r="M78" s="27" t="s">
        <v>45</v>
      </c>
      <c r="N78" s="21"/>
      <c r="O78" s="22" t="s">
        <v>45</v>
      </c>
      <c r="P78" s="22"/>
      <c r="R78" s="10">
        <f t="shared" si="20"/>
        <v>1.00467053430424</v>
      </c>
      <c r="S78" s="10">
        <f t="shared" si="21"/>
        <v>1.71251442255624</v>
      </c>
      <c r="T78" s="12">
        <f t="shared" si="11"/>
        <v>0.138351540004681</v>
      </c>
      <c r="U78" s="12">
        <f t="shared" si="12"/>
        <v>0.0800663118999938</v>
      </c>
      <c r="V78" s="12">
        <f t="shared" si="13"/>
        <v>0.0582852281046871</v>
      </c>
      <c r="Y78" s="30"/>
    </row>
    <row r="79" spans="1:25">
      <c r="A79" s="14">
        <v>1876.11</v>
      </c>
      <c r="B79" s="15">
        <v>3.6</v>
      </c>
      <c r="C79" s="16">
        <v>0.3</v>
      </c>
      <c r="D79" s="15">
        <v>0.2867</v>
      </c>
      <c r="E79" s="15">
        <v>10.56116033</v>
      </c>
      <c r="F79" s="16">
        <f t="shared" si="18"/>
        <v>1876.87499999999</v>
      </c>
      <c r="G79" s="10">
        <f>G69*2/12+G81*10/12</f>
        <v>4.47333333333333</v>
      </c>
      <c r="H79" s="16">
        <f t="shared" si="14"/>
        <v>107.609425904814</v>
      </c>
      <c r="I79" s="16">
        <f t="shared" si="15"/>
        <v>8.96745215873453</v>
      </c>
      <c r="J79" s="19">
        <f t="shared" si="19"/>
        <v>157.7012721207</v>
      </c>
      <c r="K79" s="16">
        <f t="shared" si="16"/>
        <v>8.56989511303064</v>
      </c>
      <c r="L79" s="19">
        <f t="shared" si="17"/>
        <v>12.5591540880569</v>
      </c>
      <c r="M79" s="27" t="s">
        <v>45</v>
      </c>
      <c r="N79" s="21"/>
      <c r="O79" s="22" t="s">
        <v>45</v>
      </c>
      <c r="P79" s="22"/>
      <c r="R79" s="10">
        <f t="shared" si="20"/>
        <v>1.00466131496882</v>
      </c>
      <c r="S79" s="10">
        <f t="shared" si="21"/>
        <v>1.70500945522802</v>
      </c>
      <c r="T79" s="12">
        <f t="shared" si="11"/>
        <v>0.143949054082382</v>
      </c>
      <c r="U79" s="12">
        <f t="shared" si="12"/>
        <v>0.0807411445388997</v>
      </c>
      <c r="V79" s="12">
        <f t="shared" si="13"/>
        <v>0.0632079095434819</v>
      </c>
      <c r="Y79" s="30"/>
    </row>
    <row r="80" spans="1:25">
      <c r="A80" s="14">
        <v>1876.12</v>
      </c>
      <c r="B80" s="15">
        <v>3.58</v>
      </c>
      <c r="C80" s="16">
        <v>0.3</v>
      </c>
      <c r="D80" s="15">
        <v>0.28</v>
      </c>
      <c r="E80" s="15">
        <v>10.75149091</v>
      </c>
      <c r="F80" s="16">
        <f t="shared" si="18"/>
        <v>1876.95833333333</v>
      </c>
      <c r="G80" s="10">
        <f>G69*1/12+G81*11/12</f>
        <v>4.46166666666667</v>
      </c>
      <c r="H80" s="16">
        <f t="shared" si="14"/>
        <v>105.117199973524</v>
      </c>
      <c r="I80" s="16">
        <f t="shared" si="15"/>
        <v>8.8087039083959</v>
      </c>
      <c r="J80" s="19">
        <f t="shared" si="19"/>
        <v>155.124683563475</v>
      </c>
      <c r="K80" s="16">
        <f t="shared" si="16"/>
        <v>8.22145698116951</v>
      </c>
      <c r="L80" s="19">
        <f t="shared" si="17"/>
        <v>12.1326568150204</v>
      </c>
      <c r="M80" s="27" t="s">
        <v>45</v>
      </c>
      <c r="N80" s="21"/>
      <c r="O80" s="22" t="s">
        <v>45</v>
      </c>
      <c r="P80" s="22"/>
      <c r="R80" s="10">
        <f t="shared" si="20"/>
        <v>1.00465209601174</v>
      </c>
      <c r="S80" s="10">
        <f t="shared" si="21"/>
        <v>1.68263305091903</v>
      </c>
      <c r="T80" s="12">
        <f t="shared" si="11"/>
        <v>0.14180043980962</v>
      </c>
      <c r="U80" s="12">
        <f t="shared" si="12"/>
        <v>0.0810443702133368</v>
      </c>
      <c r="V80" s="12">
        <f t="shared" si="13"/>
        <v>0.0607560695962832</v>
      </c>
      <c r="Y80" s="30"/>
    </row>
    <row r="81" spans="1:25">
      <c r="A81" s="14">
        <v>1877.01</v>
      </c>
      <c r="B81" s="15">
        <v>3.55</v>
      </c>
      <c r="C81" s="16">
        <v>0.2908</v>
      </c>
      <c r="D81" s="15">
        <v>0.2817</v>
      </c>
      <c r="E81" s="15">
        <v>10.9417405</v>
      </c>
      <c r="F81" s="16">
        <f t="shared" si="18"/>
        <v>1877.04166666666</v>
      </c>
      <c r="G81" s="10">
        <v>4.45</v>
      </c>
      <c r="H81" s="16">
        <f t="shared" si="14"/>
        <v>102.423919667991</v>
      </c>
      <c r="I81" s="16">
        <f t="shared" si="15"/>
        <v>8.39010587026808</v>
      </c>
      <c r="J81" s="19">
        <f t="shared" si="19"/>
        <v>152.181921782284</v>
      </c>
      <c r="K81" s="16">
        <f t="shared" si="16"/>
        <v>8.12755441421774</v>
      </c>
      <c r="L81" s="19">
        <f t="shared" si="17"/>
        <v>12.0759570045266</v>
      </c>
      <c r="M81" s="27" t="s">
        <v>45</v>
      </c>
      <c r="N81" s="21"/>
      <c r="O81" s="22" t="s">
        <v>45</v>
      </c>
      <c r="P81" s="22"/>
      <c r="R81" s="10">
        <f t="shared" si="20"/>
        <v>1.00444253316108</v>
      </c>
      <c r="S81" s="10">
        <f t="shared" si="21"/>
        <v>1.66106792198699</v>
      </c>
      <c r="T81" s="12">
        <f t="shared" si="11"/>
        <v>0.140394291144626</v>
      </c>
      <c r="U81" s="12">
        <f t="shared" si="12"/>
        <v>0.0800370700332196</v>
      </c>
      <c r="V81" s="12">
        <f t="shared" si="13"/>
        <v>0.0603572211114061</v>
      </c>
      <c r="Y81" s="30"/>
    </row>
    <row r="82" spans="1:25">
      <c r="A82" s="14">
        <v>1877.02</v>
      </c>
      <c r="B82" s="15">
        <v>3.34</v>
      </c>
      <c r="C82" s="16">
        <v>0.2817</v>
      </c>
      <c r="D82" s="15">
        <v>0.2833</v>
      </c>
      <c r="E82" s="15">
        <v>10.65632562</v>
      </c>
      <c r="F82" s="16">
        <f t="shared" si="18"/>
        <v>1877.12499999999</v>
      </c>
      <c r="G82" s="10">
        <f>G81*11/12+G93*1/12</f>
        <v>4.44083333333333</v>
      </c>
      <c r="H82" s="16">
        <f t="shared" si="14"/>
        <v>98.9460436551488</v>
      </c>
      <c r="I82" s="16">
        <f t="shared" si="15"/>
        <v>8.34523966995671</v>
      </c>
      <c r="J82" s="19">
        <f t="shared" si="19"/>
        <v>148.047760811861</v>
      </c>
      <c r="K82" s="16">
        <f t="shared" si="16"/>
        <v>8.39263897230648</v>
      </c>
      <c r="L82" s="19">
        <f t="shared" si="17"/>
        <v>12.5574642628743</v>
      </c>
      <c r="M82" s="27" t="s">
        <v>45</v>
      </c>
      <c r="N82" s="21"/>
      <c r="O82" s="22" t="s">
        <v>45</v>
      </c>
      <c r="P82" s="22"/>
      <c r="R82" s="10">
        <f t="shared" si="20"/>
        <v>1.00443520535389</v>
      </c>
      <c r="S82" s="10">
        <f t="shared" si="21"/>
        <v>1.71313431398715</v>
      </c>
      <c r="T82" s="12">
        <f t="shared" si="11"/>
        <v>0.1417511780828</v>
      </c>
      <c r="U82" s="12">
        <f t="shared" si="12"/>
        <v>0.0756382373901012</v>
      </c>
      <c r="V82" s="12">
        <f t="shared" si="13"/>
        <v>0.0661129406926992</v>
      </c>
      <c r="Y82" s="30"/>
    </row>
    <row r="83" spans="1:25">
      <c r="A83" s="14">
        <v>1877.03</v>
      </c>
      <c r="B83" s="15">
        <v>3.17</v>
      </c>
      <c r="C83" s="16">
        <v>0.2725</v>
      </c>
      <c r="D83" s="15">
        <v>0.285</v>
      </c>
      <c r="E83" s="15">
        <v>10.18058017</v>
      </c>
      <c r="F83" s="16">
        <f t="shared" si="18"/>
        <v>1877.20833333333</v>
      </c>
      <c r="G83" s="10">
        <f>G81*10/12+G93*2/12</f>
        <v>4.43166666666667</v>
      </c>
      <c r="H83" s="16">
        <f t="shared" si="14"/>
        <v>98.2983399068896</v>
      </c>
      <c r="I83" s="16">
        <f t="shared" si="15"/>
        <v>8.44993615918846</v>
      </c>
      <c r="J83" s="19">
        <f t="shared" si="19"/>
        <v>148.132235346732</v>
      </c>
      <c r="K83" s="16">
        <f t="shared" si="16"/>
        <v>8.83754790960995</v>
      </c>
      <c r="L83" s="19">
        <f t="shared" si="17"/>
        <v>13.3178823576714</v>
      </c>
      <c r="M83" s="27" t="s">
        <v>45</v>
      </c>
      <c r="N83" s="21"/>
      <c r="O83" s="22" t="s">
        <v>45</v>
      </c>
      <c r="P83" s="22"/>
      <c r="R83" s="10">
        <f t="shared" si="20"/>
        <v>1.00442787773061</v>
      </c>
      <c r="S83" s="10">
        <f t="shared" si="21"/>
        <v>1.801143415069</v>
      </c>
      <c r="T83" s="12">
        <f t="shared" si="11"/>
        <v>0.144719270442955</v>
      </c>
      <c r="U83" s="12">
        <f t="shared" si="12"/>
        <v>0.0704662460385059</v>
      </c>
      <c r="V83" s="12">
        <f t="shared" si="13"/>
        <v>0.074253024404449</v>
      </c>
      <c r="Y83" s="30"/>
    </row>
    <row r="84" spans="1:25">
      <c r="A84" s="14">
        <v>1877.04</v>
      </c>
      <c r="B84" s="15">
        <v>2.94</v>
      </c>
      <c r="C84" s="16">
        <v>0.2633</v>
      </c>
      <c r="D84" s="15">
        <v>0.2867</v>
      </c>
      <c r="E84" s="15">
        <v>10.46599504</v>
      </c>
      <c r="F84" s="16">
        <f t="shared" si="18"/>
        <v>1877.29166666666</v>
      </c>
      <c r="G84" s="10">
        <f>G81*9/12+G93*3/12</f>
        <v>4.4225</v>
      </c>
      <c r="H84" s="16">
        <f t="shared" si="14"/>
        <v>88.6801165539249</v>
      </c>
      <c r="I84" s="16">
        <f t="shared" si="15"/>
        <v>7.94199819341784</v>
      </c>
      <c r="J84" s="19">
        <f t="shared" si="19"/>
        <v>134.635261768104</v>
      </c>
      <c r="K84" s="16">
        <f t="shared" si="16"/>
        <v>8.6478195292552</v>
      </c>
      <c r="L84" s="19">
        <f t="shared" si="17"/>
        <v>13.1292277377263</v>
      </c>
      <c r="M84" s="27" t="s">
        <v>45</v>
      </c>
      <c r="N84" s="21"/>
      <c r="O84" s="22" t="s">
        <v>45</v>
      </c>
      <c r="P84" s="22"/>
      <c r="R84" s="10">
        <f t="shared" si="20"/>
        <v>1.00442055029138</v>
      </c>
      <c r="S84" s="10">
        <f t="shared" si="21"/>
        <v>1.75978275006458</v>
      </c>
      <c r="T84" s="12">
        <f t="shared" si="11"/>
        <v>0.158712903536028</v>
      </c>
      <c r="U84" s="12">
        <f t="shared" si="12"/>
        <v>0.0731608306140485</v>
      </c>
      <c r="V84" s="12">
        <f t="shared" si="13"/>
        <v>0.0855520729219799</v>
      </c>
      <c r="Y84" s="30"/>
    </row>
    <row r="85" spans="1:25">
      <c r="A85" s="14">
        <v>1877.05</v>
      </c>
      <c r="B85" s="15">
        <v>2.94</v>
      </c>
      <c r="C85" s="16">
        <v>0.2542</v>
      </c>
      <c r="D85" s="15">
        <v>0.2883</v>
      </c>
      <c r="E85" s="15">
        <v>10.65632562</v>
      </c>
      <c r="F85" s="16">
        <f t="shared" si="18"/>
        <v>1877.37499999999</v>
      </c>
      <c r="G85" s="10">
        <f>G81*8/12+G93*4/12</f>
        <v>4.41333333333333</v>
      </c>
      <c r="H85" s="16">
        <f t="shared" si="14"/>
        <v>87.0962180677058</v>
      </c>
      <c r="I85" s="16">
        <f t="shared" si="15"/>
        <v>7.53056416082</v>
      </c>
      <c r="J85" s="19">
        <f t="shared" si="19"/>
        <v>133.183317004288</v>
      </c>
      <c r="K85" s="16">
        <f t="shared" si="16"/>
        <v>8.54076179214952</v>
      </c>
      <c r="L85" s="19">
        <f t="shared" si="17"/>
        <v>13.0601191470531</v>
      </c>
      <c r="M85" s="27" t="s">
        <v>45</v>
      </c>
      <c r="N85" s="21"/>
      <c r="O85" s="22" t="s">
        <v>45</v>
      </c>
      <c r="P85" s="22"/>
      <c r="R85" s="10">
        <f t="shared" si="20"/>
        <v>1.00441322303632</v>
      </c>
      <c r="S85" s="10">
        <f t="shared" si="21"/>
        <v>1.73599187442541</v>
      </c>
      <c r="T85" s="12">
        <f t="shared" si="11"/>
        <v>0.162335570573794</v>
      </c>
      <c r="U85" s="12">
        <f t="shared" si="12"/>
        <v>0.0748289099685031</v>
      </c>
      <c r="V85" s="12">
        <f t="shared" si="13"/>
        <v>0.087506660605291</v>
      </c>
      <c r="Y85" s="30"/>
    </row>
    <row r="86" spans="1:25">
      <c r="A86" s="14">
        <v>1877.06</v>
      </c>
      <c r="B86" s="15">
        <v>2.73</v>
      </c>
      <c r="C86" s="16">
        <v>0.245</v>
      </c>
      <c r="D86" s="15">
        <v>0.29</v>
      </c>
      <c r="E86" s="15">
        <v>10.08541488</v>
      </c>
      <c r="F86" s="16">
        <f t="shared" si="18"/>
        <v>1877.45833333333</v>
      </c>
      <c r="G86" s="10">
        <f>G81*7/12+G93*5/12</f>
        <v>4.40416666666667</v>
      </c>
      <c r="H86" s="16">
        <f t="shared" si="14"/>
        <v>85.4531995217236</v>
      </c>
      <c r="I86" s="16">
        <f t="shared" si="15"/>
        <v>7.66887688015468</v>
      </c>
      <c r="J86" s="19">
        <f t="shared" si="19"/>
        <v>131.648132226997</v>
      </c>
      <c r="K86" s="16">
        <f t="shared" si="16"/>
        <v>9.07744610304024</v>
      </c>
      <c r="L86" s="19">
        <f t="shared" si="17"/>
        <v>13.9846001266774</v>
      </c>
      <c r="M86" s="27" t="s">
        <v>45</v>
      </c>
      <c r="N86" s="21"/>
      <c r="O86" s="22" t="s">
        <v>45</v>
      </c>
      <c r="P86" s="22"/>
      <c r="R86" s="10">
        <f t="shared" si="20"/>
        <v>1.00440589596555</v>
      </c>
      <c r="S86" s="10">
        <f t="shared" si="21"/>
        <v>1.84235714862551</v>
      </c>
      <c r="T86" s="12">
        <f t="shared" si="11"/>
        <v>0.162057076779695</v>
      </c>
      <c r="U86" s="12">
        <f t="shared" si="12"/>
        <v>0.0699280558285926</v>
      </c>
      <c r="V86" s="12">
        <f t="shared" si="13"/>
        <v>0.0921290209511023</v>
      </c>
      <c r="Y86" s="30"/>
    </row>
    <row r="87" spans="1:25">
      <c r="A87" s="14">
        <v>1877.07</v>
      </c>
      <c r="B87" s="15">
        <v>2.85</v>
      </c>
      <c r="C87" s="16">
        <v>0.2358</v>
      </c>
      <c r="D87" s="15">
        <v>0.2917</v>
      </c>
      <c r="E87" s="15">
        <v>10.18058017</v>
      </c>
      <c r="F87" s="16">
        <f t="shared" si="18"/>
        <v>1877.54166666666</v>
      </c>
      <c r="G87" s="10">
        <f>G81*6/12+G93*6/12</f>
        <v>4.395</v>
      </c>
      <c r="H87" s="16">
        <f t="shared" si="14"/>
        <v>88.3754790960995</v>
      </c>
      <c r="I87" s="16">
        <f t="shared" si="15"/>
        <v>7.31190805995097</v>
      </c>
      <c r="J87" s="19">
        <f t="shared" si="19"/>
        <v>137.088879173937</v>
      </c>
      <c r="K87" s="16">
        <f t="shared" si="16"/>
        <v>9.04530780783587</v>
      </c>
      <c r="L87" s="19">
        <f t="shared" si="17"/>
        <v>14.0311670368552</v>
      </c>
      <c r="M87" s="27" t="s">
        <v>45</v>
      </c>
      <c r="N87" s="21"/>
      <c r="O87" s="22" t="s">
        <v>45</v>
      </c>
      <c r="P87" s="22"/>
      <c r="R87" s="10">
        <f t="shared" si="20"/>
        <v>1.00439856907921</v>
      </c>
      <c r="S87" s="10">
        <f t="shared" si="21"/>
        <v>1.83317665213832</v>
      </c>
      <c r="T87" s="12">
        <f t="shared" si="11"/>
        <v>0.156293308737833</v>
      </c>
      <c r="U87" s="12">
        <f t="shared" si="12"/>
        <v>0.0719535476124142</v>
      </c>
      <c r="V87" s="12">
        <f t="shared" si="13"/>
        <v>0.0843397611254189</v>
      </c>
      <c r="Y87" s="30"/>
    </row>
    <row r="88" spans="1:25">
      <c r="A88" s="14">
        <v>1877.08</v>
      </c>
      <c r="B88" s="15">
        <v>3.05</v>
      </c>
      <c r="C88" s="16">
        <v>0.2267</v>
      </c>
      <c r="D88" s="15">
        <v>0.2933</v>
      </c>
      <c r="E88" s="15">
        <v>9.8</v>
      </c>
      <c r="F88" s="16">
        <f t="shared" si="18"/>
        <v>1877.62499999999</v>
      </c>
      <c r="G88" s="10">
        <f>G81*5/12+G93*7/12</f>
        <v>4.38583333333333</v>
      </c>
      <c r="H88" s="16">
        <f t="shared" si="14"/>
        <v>98.2501479591837</v>
      </c>
      <c r="I88" s="16">
        <f t="shared" si="15"/>
        <v>7.3027241122449</v>
      </c>
      <c r="J88" s="19">
        <f t="shared" si="19"/>
        <v>153.350563485486</v>
      </c>
      <c r="K88" s="16">
        <f t="shared" si="16"/>
        <v>9.44812078571429</v>
      </c>
      <c r="L88" s="19">
        <f t="shared" si="17"/>
        <v>14.7467935312436</v>
      </c>
      <c r="M88" s="27" t="s">
        <v>45</v>
      </c>
      <c r="N88" s="21"/>
      <c r="O88" s="22" t="s">
        <v>45</v>
      </c>
      <c r="P88" s="22"/>
      <c r="R88" s="10">
        <f t="shared" si="20"/>
        <v>1.00439124237742</v>
      </c>
      <c r="S88" s="10">
        <f t="shared" si="21"/>
        <v>1.91274403021591</v>
      </c>
      <c r="T88" s="12">
        <f t="shared" si="11"/>
        <v>0.139559891893811</v>
      </c>
      <c r="U88" s="12">
        <f t="shared" si="12"/>
        <v>0.0663393644506509</v>
      </c>
      <c r="V88" s="12">
        <f t="shared" si="13"/>
        <v>0.0732205274431597</v>
      </c>
      <c r="Y88" s="30"/>
    </row>
    <row r="89" spans="1:25">
      <c r="A89" s="14">
        <v>1877.09</v>
      </c>
      <c r="B89" s="15">
        <v>3.24</v>
      </c>
      <c r="C89" s="16">
        <v>0.2175</v>
      </c>
      <c r="D89" s="15">
        <v>0.295</v>
      </c>
      <c r="E89" s="15">
        <v>9.704834711</v>
      </c>
      <c r="F89" s="16">
        <f t="shared" si="18"/>
        <v>1877.70833333333</v>
      </c>
      <c r="G89" s="10">
        <f>G81*4/12+G93*8/12</f>
        <v>4.37666666666667</v>
      </c>
      <c r="H89" s="16">
        <f t="shared" si="14"/>
        <v>105.394104120152</v>
      </c>
      <c r="I89" s="16">
        <f t="shared" si="15"/>
        <v>7.07506717473243</v>
      </c>
      <c r="J89" s="19">
        <f t="shared" si="19"/>
        <v>165.421217039325</v>
      </c>
      <c r="K89" s="16">
        <f t="shared" si="16"/>
        <v>9.59606812205089</v>
      </c>
      <c r="L89" s="19">
        <f t="shared" si="17"/>
        <v>15.0614996995681</v>
      </c>
      <c r="M89" s="27" t="s">
        <v>45</v>
      </c>
      <c r="N89" s="21"/>
      <c r="O89" s="22" t="s">
        <v>45</v>
      </c>
      <c r="P89" s="22"/>
      <c r="R89" s="10">
        <f t="shared" si="20"/>
        <v>1.0043839158603</v>
      </c>
      <c r="S89" s="10">
        <f t="shared" si="21"/>
        <v>1.93998202119548</v>
      </c>
      <c r="T89" s="12">
        <f t="shared" si="11"/>
        <v>0.13127468006042</v>
      </c>
      <c r="U89" s="12">
        <f t="shared" si="12"/>
        <v>0.0663180287047538</v>
      </c>
      <c r="V89" s="12">
        <f t="shared" si="13"/>
        <v>0.0649566513556665</v>
      </c>
      <c r="Y89" s="30"/>
    </row>
    <row r="90" spans="1:25">
      <c r="A90" s="14">
        <v>1877.1</v>
      </c>
      <c r="B90" s="15">
        <v>3.31</v>
      </c>
      <c r="C90" s="16">
        <v>0.2083</v>
      </c>
      <c r="D90" s="15">
        <v>0.2967</v>
      </c>
      <c r="E90" s="15">
        <v>9.704834711</v>
      </c>
      <c r="F90" s="16">
        <f t="shared" si="18"/>
        <v>1877.79166666666</v>
      </c>
      <c r="G90" s="10">
        <f>G81*3/12+G93*9/12</f>
        <v>4.3675</v>
      </c>
      <c r="H90" s="16">
        <f t="shared" si="14"/>
        <v>107.671137233859</v>
      </c>
      <c r="I90" s="16">
        <f t="shared" si="15"/>
        <v>6.77579996550237</v>
      </c>
      <c r="J90" s="19">
        <f t="shared" si="19"/>
        <v>169.881378094425</v>
      </c>
      <c r="K90" s="16">
        <f t="shared" si="16"/>
        <v>9.65136749766948</v>
      </c>
      <c r="L90" s="19">
        <f t="shared" si="17"/>
        <v>15.2277356134792</v>
      </c>
      <c r="M90" s="27" t="s">
        <v>45</v>
      </c>
      <c r="N90" s="21"/>
      <c r="O90" s="22" t="s">
        <v>45</v>
      </c>
      <c r="P90" s="22"/>
      <c r="R90" s="10">
        <f t="shared" si="20"/>
        <v>1.00437658952798</v>
      </c>
      <c r="S90" s="10">
        <f t="shared" si="21"/>
        <v>1.9484867391469</v>
      </c>
      <c r="T90" s="12">
        <f t="shared" si="11"/>
        <v>0.123530343046491</v>
      </c>
      <c r="U90" s="12">
        <f t="shared" si="12"/>
        <v>0.0647863194055616</v>
      </c>
      <c r="V90" s="12">
        <f t="shared" si="13"/>
        <v>0.0587440236409296</v>
      </c>
      <c r="Y90" s="30"/>
    </row>
    <row r="91" spans="1:25">
      <c r="A91" s="14">
        <v>1877.11</v>
      </c>
      <c r="B91" s="15">
        <v>3.26</v>
      </c>
      <c r="C91" s="16">
        <v>0.1992</v>
      </c>
      <c r="D91" s="15">
        <v>0.2983</v>
      </c>
      <c r="E91" s="15">
        <v>9.514585124</v>
      </c>
      <c r="F91" s="16">
        <f t="shared" si="18"/>
        <v>1877.87499999999</v>
      </c>
      <c r="G91" s="10">
        <f>G81*2/12+G93*10/12</f>
        <v>4.35833333333333</v>
      </c>
      <c r="H91" s="16">
        <f t="shared" si="14"/>
        <v>108.165109312443</v>
      </c>
      <c r="I91" s="16">
        <f t="shared" si="15"/>
        <v>6.60935269172962</v>
      </c>
      <c r="J91" s="19">
        <f t="shared" si="19"/>
        <v>171.529766176644</v>
      </c>
      <c r="K91" s="16">
        <f t="shared" si="16"/>
        <v>9.89743929690234</v>
      </c>
      <c r="L91" s="19">
        <f t="shared" si="17"/>
        <v>15.6954997700898</v>
      </c>
      <c r="M91" s="27" t="s">
        <v>45</v>
      </c>
      <c r="N91" s="21"/>
      <c r="O91" s="22" t="s">
        <v>45</v>
      </c>
      <c r="P91" s="22"/>
      <c r="R91" s="10">
        <f t="shared" si="20"/>
        <v>1.00436926338059</v>
      </c>
      <c r="S91" s="10">
        <f t="shared" si="21"/>
        <v>1.99614609256736</v>
      </c>
      <c r="T91" s="12">
        <f t="shared" si="11"/>
        <v>0.123692240549149</v>
      </c>
      <c r="U91" s="12">
        <f t="shared" si="12"/>
        <v>0.0611707005987732</v>
      </c>
      <c r="V91" s="12">
        <f t="shared" si="13"/>
        <v>0.0625215399503756</v>
      </c>
      <c r="Y91" s="30"/>
    </row>
    <row r="92" spans="1:25">
      <c r="A92" s="14">
        <v>1877.12</v>
      </c>
      <c r="B92" s="15">
        <v>3.25</v>
      </c>
      <c r="C92" s="16">
        <v>0.19</v>
      </c>
      <c r="D92" s="15">
        <v>0.3</v>
      </c>
      <c r="E92" s="15">
        <v>9.514585124</v>
      </c>
      <c r="F92" s="16">
        <f t="shared" si="18"/>
        <v>1877.95833333333</v>
      </c>
      <c r="G92" s="10">
        <f>G81*1/12+G93*11/12</f>
        <v>4.34916666666667</v>
      </c>
      <c r="H92" s="16">
        <f t="shared" si="14"/>
        <v>107.833314498601</v>
      </c>
      <c r="I92" s="16">
        <f t="shared" si="15"/>
        <v>6.30410146299512</v>
      </c>
      <c r="J92" s="19">
        <f t="shared" si="19"/>
        <v>171.836695717348</v>
      </c>
      <c r="K92" s="16">
        <f t="shared" si="16"/>
        <v>9.95384441525546</v>
      </c>
      <c r="L92" s="19">
        <f t="shared" si="17"/>
        <v>15.8618488354475</v>
      </c>
      <c r="M92" s="27" t="s">
        <v>45</v>
      </c>
      <c r="N92" s="21"/>
      <c r="O92" s="22" t="s">
        <v>45</v>
      </c>
      <c r="P92" s="22"/>
      <c r="R92" s="10">
        <f t="shared" si="20"/>
        <v>1.00436193741825</v>
      </c>
      <c r="S92" s="10">
        <f t="shared" si="21"/>
        <v>2.00486778059192</v>
      </c>
      <c r="T92" s="12">
        <f t="shared" si="11"/>
        <v>0.120687409055778</v>
      </c>
      <c r="U92" s="12">
        <f t="shared" si="12"/>
        <v>0.0584554306463563</v>
      </c>
      <c r="V92" s="12">
        <f t="shared" si="13"/>
        <v>0.0622319784094221</v>
      </c>
      <c r="Y92" s="30"/>
    </row>
    <row r="93" spans="1:25">
      <c r="A93" s="14">
        <v>1878.01</v>
      </c>
      <c r="B93" s="15">
        <v>3.25</v>
      </c>
      <c r="C93" s="16">
        <v>0.1892</v>
      </c>
      <c r="D93" s="15">
        <v>0.3008</v>
      </c>
      <c r="E93" s="15">
        <v>9.229089256</v>
      </c>
      <c r="F93" s="16">
        <f t="shared" si="18"/>
        <v>1878.04166666666</v>
      </c>
      <c r="G93" s="10">
        <v>4.34</v>
      </c>
      <c r="H93" s="16">
        <f t="shared" si="14"/>
        <v>111.169067883159</v>
      </c>
      <c r="I93" s="16">
        <f t="shared" si="15"/>
        <v>6.47175004415192</v>
      </c>
      <c r="J93" s="19">
        <f t="shared" si="19"/>
        <v>178.01176805949</v>
      </c>
      <c r="K93" s="16">
        <f t="shared" si="16"/>
        <v>10.2891248059244</v>
      </c>
      <c r="L93" s="19">
        <f t="shared" si="17"/>
        <v>16.4756737945522</v>
      </c>
      <c r="M93" s="27" t="s">
        <v>45</v>
      </c>
      <c r="N93" s="21"/>
      <c r="O93" s="22" t="s">
        <v>45</v>
      </c>
      <c r="P93" s="22"/>
      <c r="R93" s="10">
        <f t="shared" si="20"/>
        <v>1.00442172861027</v>
      </c>
      <c r="S93" s="10">
        <f t="shared" si="21"/>
        <v>2.07590269222345</v>
      </c>
      <c r="T93" s="12">
        <f t="shared" si="11"/>
        <v>0.116739978924576</v>
      </c>
      <c r="U93" s="12">
        <f t="shared" si="12"/>
        <v>0.0537830763528895</v>
      </c>
      <c r="V93" s="12">
        <f t="shared" si="13"/>
        <v>0.0629569025716861</v>
      </c>
      <c r="Y93" s="30"/>
    </row>
    <row r="94" spans="1:25">
      <c r="A94" s="14">
        <v>1878.02</v>
      </c>
      <c r="B94" s="15">
        <v>3.18</v>
      </c>
      <c r="C94" s="16">
        <v>0.1883</v>
      </c>
      <c r="D94" s="15">
        <v>0.3017</v>
      </c>
      <c r="E94" s="15">
        <v>9.134004959</v>
      </c>
      <c r="F94" s="16">
        <f t="shared" si="18"/>
        <v>1878.12499999999</v>
      </c>
      <c r="G94" s="10">
        <f>G93*11/12+G105*1/12</f>
        <v>4.33</v>
      </c>
      <c r="H94" s="16">
        <f t="shared" si="14"/>
        <v>109.906993099543</v>
      </c>
      <c r="I94" s="16">
        <f t="shared" si="15"/>
        <v>6.5080147171836</v>
      </c>
      <c r="J94" s="19">
        <f t="shared" si="19"/>
        <v>176.859269147419</v>
      </c>
      <c r="K94" s="16">
        <f t="shared" si="16"/>
        <v>10.4273395654503</v>
      </c>
      <c r="L94" s="19">
        <f t="shared" si="17"/>
        <v>16.7793841200554</v>
      </c>
      <c r="M94" s="27" t="s">
        <v>45</v>
      </c>
      <c r="N94" s="21"/>
      <c r="O94" s="22" t="s">
        <v>45</v>
      </c>
      <c r="P94" s="22"/>
      <c r="R94" s="10">
        <f t="shared" si="20"/>
        <v>1.00441376815637</v>
      </c>
      <c r="S94" s="10">
        <f t="shared" si="21"/>
        <v>2.10678731321482</v>
      </c>
      <c r="T94" s="12">
        <f t="shared" si="11"/>
        <v>0.118544600935931</v>
      </c>
      <c r="U94" s="12">
        <f t="shared" si="12"/>
        <v>0.0539131360189384</v>
      </c>
      <c r="V94" s="12">
        <f t="shared" si="13"/>
        <v>0.0646314649169926</v>
      </c>
      <c r="Y94" s="30"/>
    </row>
    <row r="95" spans="1:25">
      <c r="A95" s="14">
        <v>1878.03</v>
      </c>
      <c r="B95" s="15">
        <v>3.24</v>
      </c>
      <c r="C95" s="16">
        <v>0.1875</v>
      </c>
      <c r="D95" s="15">
        <v>0.3025</v>
      </c>
      <c r="E95" s="15">
        <v>8.94367438</v>
      </c>
      <c r="F95" s="16">
        <f t="shared" si="18"/>
        <v>1878.20833333333</v>
      </c>
      <c r="G95" s="10">
        <f>G93*10/12+G105*2/12</f>
        <v>4.32</v>
      </c>
      <c r="H95" s="16">
        <f t="shared" si="14"/>
        <v>114.363774500476</v>
      </c>
      <c r="I95" s="16">
        <f t="shared" si="15"/>
        <v>6.61827398729604</v>
      </c>
      <c r="J95" s="19">
        <f t="shared" si="19"/>
        <v>184.918492690645</v>
      </c>
      <c r="K95" s="16">
        <f t="shared" si="16"/>
        <v>10.6774820328376</v>
      </c>
      <c r="L95" s="19">
        <f t="shared" si="17"/>
        <v>17.2647666786791</v>
      </c>
      <c r="M95" s="27" t="s">
        <v>45</v>
      </c>
      <c r="N95" s="21"/>
      <c r="O95" s="22" t="s">
        <v>45</v>
      </c>
      <c r="P95" s="22"/>
      <c r="R95" s="10">
        <f t="shared" si="20"/>
        <v>1.00440580794325</v>
      </c>
      <c r="S95" s="10">
        <f t="shared" si="21"/>
        <v>2.16111867190481</v>
      </c>
      <c r="T95" s="12">
        <f t="shared" si="11"/>
        <v>0.109724635592951</v>
      </c>
      <c r="U95" s="12">
        <f t="shared" si="12"/>
        <v>0.0517122841104474</v>
      </c>
      <c r="V95" s="12">
        <f t="shared" si="13"/>
        <v>0.0580123514825037</v>
      </c>
      <c r="Y95" s="30"/>
    </row>
    <row r="96" spans="1:25">
      <c r="A96" s="14">
        <v>1878.04</v>
      </c>
      <c r="B96" s="15">
        <v>3.33</v>
      </c>
      <c r="C96" s="16">
        <v>0.1867</v>
      </c>
      <c r="D96" s="15">
        <v>0.3033</v>
      </c>
      <c r="E96" s="15">
        <v>8.848509091</v>
      </c>
      <c r="F96" s="16">
        <f t="shared" si="18"/>
        <v>1878.29166666666</v>
      </c>
      <c r="G96" s="10">
        <f>G93*9/12+G105*3/12</f>
        <v>4.31</v>
      </c>
      <c r="H96" s="16">
        <f t="shared" si="14"/>
        <v>118.804688924289</v>
      </c>
      <c r="I96" s="16">
        <f t="shared" si="15"/>
        <v>6.66091153818763</v>
      </c>
      <c r="J96" s="19">
        <f t="shared" si="19"/>
        <v>192.996671428513</v>
      </c>
      <c r="K96" s="16">
        <f t="shared" si="16"/>
        <v>10.8208595047258</v>
      </c>
      <c r="L96" s="19">
        <f t="shared" si="17"/>
        <v>17.5783454787592</v>
      </c>
      <c r="M96" s="27" t="s">
        <v>45</v>
      </c>
      <c r="N96" s="21"/>
      <c r="O96" s="22" t="s">
        <v>45</v>
      </c>
      <c r="P96" s="22"/>
      <c r="R96" s="10">
        <f t="shared" si="20"/>
        <v>1.00439784797107</v>
      </c>
      <c r="S96" s="10">
        <f t="shared" si="21"/>
        <v>2.19398527591316</v>
      </c>
      <c r="T96" s="12">
        <f t="shared" si="11"/>
        <v>0.107142242253897</v>
      </c>
      <c r="U96" s="12">
        <f t="shared" si="12"/>
        <v>0.0518188227144183</v>
      </c>
      <c r="V96" s="12">
        <f t="shared" si="13"/>
        <v>0.0553234195394789</v>
      </c>
      <c r="Y96" s="30"/>
    </row>
    <row r="97" spans="1:25">
      <c r="A97" s="14">
        <v>1878.05</v>
      </c>
      <c r="B97" s="15">
        <v>3.34</v>
      </c>
      <c r="C97" s="16">
        <v>0.1858</v>
      </c>
      <c r="D97" s="15">
        <v>0.3042</v>
      </c>
      <c r="E97" s="15">
        <v>8.563094215</v>
      </c>
      <c r="F97" s="16">
        <f t="shared" si="18"/>
        <v>1878.37499999999</v>
      </c>
      <c r="G97" s="10">
        <f>G93*8/12+G105*4/12</f>
        <v>4.3</v>
      </c>
      <c r="H97" s="16">
        <f t="shared" si="14"/>
        <v>123.133207871636</v>
      </c>
      <c r="I97" s="16">
        <f t="shared" si="15"/>
        <v>6.84974551573353</v>
      </c>
      <c r="J97" s="19">
        <f t="shared" si="19"/>
        <v>200.955571014075</v>
      </c>
      <c r="K97" s="16">
        <f t="shared" si="16"/>
        <v>11.2147071360933</v>
      </c>
      <c r="L97" s="19">
        <f t="shared" si="17"/>
        <v>18.3026002103238</v>
      </c>
      <c r="M97" s="27" t="s">
        <v>45</v>
      </c>
      <c r="N97" s="21"/>
      <c r="O97" s="22" t="s">
        <v>45</v>
      </c>
      <c r="P97" s="22"/>
      <c r="R97" s="10">
        <f t="shared" si="20"/>
        <v>1.00438988824002</v>
      </c>
      <c r="S97" s="10">
        <f t="shared" si="21"/>
        <v>2.27708300125582</v>
      </c>
      <c r="T97" s="12">
        <f t="shared" si="11"/>
        <v>0.105903382865702</v>
      </c>
      <c r="U97" s="12">
        <f t="shared" si="12"/>
        <v>0.0496173997238853</v>
      </c>
      <c r="V97" s="12">
        <f t="shared" si="13"/>
        <v>0.0562859831418163</v>
      </c>
      <c r="Y97" s="30"/>
    </row>
    <row r="98" spans="1:25">
      <c r="A98" s="14">
        <v>1878.06</v>
      </c>
      <c r="B98" s="15">
        <v>3.41</v>
      </c>
      <c r="C98" s="16">
        <v>0.185</v>
      </c>
      <c r="D98" s="15">
        <v>0.305</v>
      </c>
      <c r="E98" s="15">
        <v>8.372844628</v>
      </c>
      <c r="F98" s="16">
        <f t="shared" si="18"/>
        <v>1878.45833333333</v>
      </c>
      <c r="G98" s="10">
        <f>G93*7/12+G105*5/12</f>
        <v>4.29</v>
      </c>
      <c r="H98" s="16">
        <f t="shared" si="14"/>
        <v>128.570341123975</v>
      </c>
      <c r="I98" s="16">
        <f t="shared" si="15"/>
        <v>6.97522378531828</v>
      </c>
      <c r="J98" s="19">
        <f t="shared" si="19"/>
        <v>210.777709262041</v>
      </c>
      <c r="K98" s="16">
        <f t="shared" si="16"/>
        <v>11.4996932676869</v>
      </c>
      <c r="L98" s="19">
        <f t="shared" si="17"/>
        <v>18.8525517081884</v>
      </c>
      <c r="M98" s="27" t="s">
        <v>45</v>
      </c>
      <c r="N98" s="21"/>
      <c r="O98" s="22" t="s">
        <v>45</v>
      </c>
      <c r="P98" s="22"/>
      <c r="R98" s="10">
        <f t="shared" si="20"/>
        <v>1.00438192875027</v>
      </c>
      <c r="S98" s="10">
        <f t="shared" si="21"/>
        <v>2.33904664817127</v>
      </c>
      <c r="T98" s="12">
        <f t="shared" si="11"/>
        <v>0.0989209435079292</v>
      </c>
      <c r="U98" s="12">
        <f t="shared" si="12"/>
        <v>0.0485161200255033</v>
      </c>
      <c r="V98" s="12">
        <f t="shared" si="13"/>
        <v>0.0504048234824259</v>
      </c>
      <c r="Y98" s="30"/>
    </row>
    <row r="99" spans="1:25">
      <c r="A99" s="14">
        <v>1878.07</v>
      </c>
      <c r="B99" s="15">
        <v>3.48</v>
      </c>
      <c r="C99" s="16">
        <v>0.1842</v>
      </c>
      <c r="D99" s="15">
        <v>0.3058</v>
      </c>
      <c r="E99" s="15">
        <v>8.467928926</v>
      </c>
      <c r="F99" s="16">
        <f t="shared" si="18"/>
        <v>1878.54166666666</v>
      </c>
      <c r="G99" s="10">
        <f>G93*6/12+G105*6/12</f>
        <v>4.28</v>
      </c>
      <c r="H99" s="16">
        <f t="shared" si="14"/>
        <v>129.736294387977</v>
      </c>
      <c r="I99" s="16">
        <f t="shared" si="15"/>
        <v>6.86707627191532</v>
      </c>
      <c r="J99" s="19">
        <f t="shared" si="19"/>
        <v>213.62732324546</v>
      </c>
      <c r="K99" s="16">
        <f t="shared" si="16"/>
        <v>11.4003904666216</v>
      </c>
      <c r="L99" s="19">
        <f t="shared" si="17"/>
        <v>18.7721940943855</v>
      </c>
      <c r="M99" s="27" t="s">
        <v>45</v>
      </c>
      <c r="N99" s="21"/>
      <c r="O99" s="22" t="s">
        <v>45</v>
      </c>
      <c r="P99" s="22"/>
      <c r="R99" s="10">
        <f t="shared" si="20"/>
        <v>1.00437396950201</v>
      </c>
      <c r="S99" s="10">
        <f t="shared" si="21"/>
        <v>2.322916513007</v>
      </c>
      <c r="T99" s="12">
        <f t="shared" si="11"/>
        <v>0.0993836177164569</v>
      </c>
      <c r="U99" s="12">
        <f t="shared" si="12"/>
        <v>0.0484727886746092</v>
      </c>
      <c r="V99" s="12">
        <f t="shared" si="13"/>
        <v>0.0509108290418476</v>
      </c>
      <c r="Y99" s="30"/>
    </row>
    <row r="100" spans="1:25">
      <c r="A100" s="14">
        <v>1878.08</v>
      </c>
      <c r="B100" s="15">
        <v>3.45</v>
      </c>
      <c r="C100" s="16">
        <v>0.1833</v>
      </c>
      <c r="D100" s="15">
        <v>0.3067</v>
      </c>
      <c r="E100" s="15">
        <v>8.563094215</v>
      </c>
      <c r="F100" s="16">
        <f t="shared" si="18"/>
        <v>1878.62499999999</v>
      </c>
      <c r="G100" s="10">
        <f>G93*5/12+G105*7/12</f>
        <v>4.27</v>
      </c>
      <c r="H100" s="16">
        <f t="shared" si="14"/>
        <v>127.188493160822</v>
      </c>
      <c r="I100" s="16">
        <f t="shared" si="15"/>
        <v>6.75757994097931</v>
      </c>
      <c r="J100" s="19">
        <f t="shared" si="19"/>
        <v>210.359312171267</v>
      </c>
      <c r="K100" s="16">
        <f t="shared" si="16"/>
        <v>11.3068727108475</v>
      </c>
      <c r="L100" s="19">
        <f t="shared" si="17"/>
        <v>18.7006379834573</v>
      </c>
      <c r="M100" s="27" t="s">
        <v>45</v>
      </c>
      <c r="N100" s="21"/>
      <c r="O100" s="22" t="s">
        <v>45</v>
      </c>
      <c r="P100" s="22"/>
      <c r="R100" s="10">
        <f t="shared" si="20"/>
        <v>1.00436601049541</v>
      </c>
      <c r="S100" s="10">
        <f t="shared" si="21"/>
        <v>2.30714840852493</v>
      </c>
      <c r="T100" s="12">
        <f t="shared" si="11"/>
        <v>0.103827602995406</v>
      </c>
      <c r="U100" s="12">
        <f t="shared" si="12"/>
        <v>0.0496581283649129</v>
      </c>
      <c r="V100" s="12">
        <f t="shared" si="13"/>
        <v>0.0541694746304933</v>
      </c>
      <c r="Y100" s="30"/>
    </row>
    <row r="101" spans="1:25">
      <c r="A101" s="14">
        <v>1878.09</v>
      </c>
      <c r="B101" s="15">
        <v>3.52</v>
      </c>
      <c r="C101" s="16">
        <v>0.1825</v>
      </c>
      <c r="D101" s="15">
        <v>0.3075</v>
      </c>
      <c r="E101" s="15">
        <v>8.563094215</v>
      </c>
      <c r="F101" s="16">
        <f t="shared" si="18"/>
        <v>1878.70833333333</v>
      </c>
      <c r="G101" s="10">
        <f>G93*4/12+G105*8/12</f>
        <v>4.26</v>
      </c>
      <c r="H101" s="16">
        <f t="shared" si="14"/>
        <v>129.76912925394</v>
      </c>
      <c r="I101" s="16">
        <f t="shared" si="15"/>
        <v>6.72808695705797</v>
      </c>
      <c r="J101" s="19">
        <f t="shared" si="19"/>
        <v>215.554780690473</v>
      </c>
      <c r="K101" s="16">
        <f t="shared" si="16"/>
        <v>11.3363656947689</v>
      </c>
      <c r="L101" s="19">
        <f t="shared" si="17"/>
        <v>18.8304247336138</v>
      </c>
      <c r="M101" s="27" t="s">
        <v>45</v>
      </c>
      <c r="N101" s="21"/>
      <c r="O101" s="22" t="s">
        <v>45</v>
      </c>
      <c r="P101" s="22"/>
      <c r="R101" s="10">
        <f t="shared" si="20"/>
        <v>1.00435805173065</v>
      </c>
      <c r="S101" s="10">
        <f t="shared" si="21"/>
        <v>2.31722144269102</v>
      </c>
      <c r="T101" s="12">
        <f t="shared" si="11"/>
        <v>0.104235621329543</v>
      </c>
      <c r="U101" s="12">
        <f t="shared" si="12"/>
        <v>0.0496704511052914</v>
      </c>
      <c r="V101" s="12">
        <f t="shared" si="13"/>
        <v>0.0545651702242516</v>
      </c>
      <c r="Y101" s="30"/>
    </row>
    <row r="102" spans="1:25">
      <c r="A102" s="14">
        <v>1878.1</v>
      </c>
      <c r="B102" s="15">
        <v>3.48</v>
      </c>
      <c r="C102" s="16">
        <v>0.1817</v>
      </c>
      <c r="D102" s="15">
        <v>0.3083</v>
      </c>
      <c r="E102" s="15">
        <v>8.467928926</v>
      </c>
      <c r="F102" s="16">
        <f t="shared" si="18"/>
        <v>1878.79166666666</v>
      </c>
      <c r="G102" s="10">
        <f>G93*3/12+G105*9/12</f>
        <v>4.25</v>
      </c>
      <c r="H102" s="16">
        <f t="shared" si="14"/>
        <v>129.736294387977</v>
      </c>
      <c r="I102" s="16">
        <f t="shared" si="15"/>
        <v>6.77387491100442</v>
      </c>
      <c r="J102" s="19">
        <f t="shared" si="19"/>
        <v>216.437892992035</v>
      </c>
      <c r="K102" s="16">
        <f t="shared" si="16"/>
        <v>11.4935918275325</v>
      </c>
      <c r="L102" s="19">
        <f t="shared" si="17"/>
        <v>19.1746558647829</v>
      </c>
      <c r="M102" s="27" t="s">
        <v>45</v>
      </c>
      <c r="N102" s="21"/>
      <c r="O102" s="22" t="s">
        <v>45</v>
      </c>
      <c r="P102" s="22"/>
      <c r="R102" s="10">
        <f t="shared" si="20"/>
        <v>1.00435009320793</v>
      </c>
      <c r="S102" s="10">
        <f t="shared" si="21"/>
        <v>2.35347517901386</v>
      </c>
      <c r="T102" s="12">
        <f t="shared" si="11"/>
        <v>0.102277619246036</v>
      </c>
      <c r="U102" s="12">
        <f t="shared" si="12"/>
        <v>0.0472842548763064</v>
      </c>
      <c r="V102" s="12">
        <f t="shared" si="13"/>
        <v>0.0549933643697298</v>
      </c>
      <c r="Y102" s="30"/>
    </row>
    <row r="103" spans="1:25">
      <c r="A103" s="14">
        <v>1878.11</v>
      </c>
      <c r="B103" s="15">
        <v>3.47</v>
      </c>
      <c r="C103" s="16">
        <v>0.1808</v>
      </c>
      <c r="D103" s="15">
        <v>0.3092</v>
      </c>
      <c r="E103" s="15">
        <v>8.372844628</v>
      </c>
      <c r="F103" s="16">
        <f t="shared" si="18"/>
        <v>1878.87499999999</v>
      </c>
      <c r="G103" s="10">
        <f>G93*2/12+G105*10/12</f>
        <v>4.24</v>
      </c>
      <c r="H103" s="16">
        <f t="shared" si="14"/>
        <v>130.832575865159</v>
      </c>
      <c r="I103" s="16">
        <f t="shared" si="15"/>
        <v>6.81686735343538</v>
      </c>
      <c r="J103" s="19">
        <f t="shared" si="19"/>
        <v>219.214519393914</v>
      </c>
      <c r="K103" s="16">
        <f t="shared" si="16"/>
        <v>11.6580496995698</v>
      </c>
      <c r="L103" s="19">
        <f t="shared" si="17"/>
        <v>19.5334666848986</v>
      </c>
      <c r="M103" s="27" t="s">
        <v>45</v>
      </c>
      <c r="N103" s="21"/>
      <c r="O103" s="22" t="s">
        <v>45</v>
      </c>
      <c r="P103" s="22"/>
      <c r="R103" s="10">
        <f t="shared" si="20"/>
        <v>1.0043421349274</v>
      </c>
      <c r="S103" s="10">
        <f t="shared" si="21"/>
        <v>2.39055598248844</v>
      </c>
      <c r="T103" s="12">
        <f t="shared" si="11"/>
        <v>0.0977228105293924</v>
      </c>
      <c r="U103" s="12">
        <f t="shared" si="12"/>
        <v>0.0449043884329987</v>
      </c>
      <c r="V103" s="12">
        <f t="shared" si="13"/>
        <v>0.0528184220963936</v>
      </c>
      <c r="Y103" s="30"/>
    </row>
    <row r="104" spans="1:25">
      <c r="A104" s="14">
        <v>1878.12</v>
      </c>
      <c r="B104" s="15">
        <v>3.45</v>
      </c>
      <c r="C104" s="16">
        <v>0.18</v>
      </c>
      <c r="D104" s="15">
        <v>0.31</v>
      </c>
      <c r="E104" s="15">
        <v>8.18251405</v>
      </c>
      <c r="F104" s="16">
        <f t="shared" si="18"/>
        <v>1878.95833333333</v>
      </c>
      <c r="G104" s="10">
        <f>G93*1/12+G105*11/12</f>
        <v>4.23</v>
      </c>
      <c r="H104" s="16">
        <f t="shared" si="14"/>
        <v>133.104207746518</v>
      </c>
      <c r="I104" s="16">
        <f t="shared" si="15"/>
        <v>6.94456736068788</v>
      </c>
      <c r="J104" s="19">
        <f t="shared" si="19"/>
        <v>223.990372706269</v>
      </c>
      <c r="K104" s="16">
        <f t="shared" si="16"/>
        <v>11.9600882322958</v>
      </c>
      <c r="L104" s="19">
        <f t="shared" si="17"/>
        <v>20.1266711707082</v>
      </c>
      <c r="M104" s="27" t="s">
        <v>45</v>
      </c>
      <c r="N104" s="21"/>
      <c r="O104" s="22" t="s">
        <v>45</v>
      </c>
      <c r="P104" s="22"/>
      <c r="R104" s="10">
        <f t="shared" si="20"/>
        <v>1.00433417688926</v>
      </c>
      <c r="S104" s="10">
        <f t="shared" si="21"/>
        <v>2.45678342827335</v>
      </c>
      <c r="T104" s="12">
        <f t="shared" si="11"/>
        <v>0.0936579450651722</v>
      </c>
      <c r="U104" s="12">
        <f t="shared" si="12"/>
        <v>0.0425148420798547</v>
      </c>
      <c r="V104" s="12">
        <f t="shared" si="13"/>
        <v>0.0511431029853175</v>
      </c>
      <c r="Y104" s="30"/>
    </row>
    <row r="105" spans="1:25">
      <c r="A105" s="14">
        <v>1879.01</v>
      </c>
      <c r="B105" s="15">
        <v>3.58</v>
      </c>
      <c r="C105" s="16">
        <v>0.1817</v>
      </c>
      <c r="D105" s="15">
        <v>0.3158</v>
      </c>
      <c r="E105" s="15">
        <v>8.277679339</v>
      </c>
      <c r="F105" s="16">
        <f t="shared" si="18"/>
        <v>1879.04166666666</v>
      </c>
      <c r="G105" s="10">
        <v>4.22</v>
      </c>
      <c r="H105" s="16">
        <f t="shared" si="14"/>
        <v>136.53181933193</v>
      </c>
      <c r="I105" s="16">
        <f t="shared" si="15"/>
        <v>6.92956189179099</v>
      </c>
      <c r="J105" s="19">
        <f t="shared" si="19"/>
        <v>230.730191636612</v>
      </c>
      <c r="K105" s="16">
        <f t="shared" si="16"/>
        <v>12.0437845097831</v>
      </c>
      <c r="L105" s="19">
        <f t="shared" si="17"/>
        <v>20.353238692414</v>
      </c>
      <c r="M105" s="27" t="s">
        <v>45</v>
      </c>
      <c r="N105" s="21"/>
      <c r="O105" s="22" t="s">
        <v>45</v>
      </c>
      <c r="P105" s="22"/>
      <c r="R105" s="10">
        <f t="shared" si="20"/>
        <v>1.00486633820061</v>
      </c>
      <c r="S105" s="10">
        <f t="shared" si="21"/>
        <v>2.43906445254984</v>
      </c>
      <c r="T105" s="12">
        <f t="shared" si="11"/>
        <v>0.0967632432451229</v>
      </c>
      <c r="U105" s="12">
        <f t="shared" si="12"/>
        <v>0.0473999370532325</v>
      </c>
      <c r="V105" s="12">
        <f t="shared" si="13"/>
        <v>0.0493633061918903</v>
      </c>
      <c r="Y105" s="30"/>
    </row>
    <row r="106" spans="1:25">
      <c r="A106" s="14">
        <v>1879.02</v>
      </c>
      <c r="B106" s="15">
        <v>3.71</v>
      </c>
      <c r="C106" s="16">
        <v>0.1833</v>
      </c>
      <c r="D106" s="15">
        <v>0.3217</v>
      </c>
      <c r="E106" s="15">
        <v>8.372844628</v>
      </c>
      <c r="F106" s="16">
        <f t="shared" si="18"/>
        <v>1879.12499999999</v>
      </c>
      <c r="G106" s="10">
        <f>G105*11/12+G117*1/12</f>
        <v>4.20333333333333</v>
      </c>
      <c r="H106" s="16">
        <f t="shared" si="14"/>
        <v>139.881514829896</v>
      </c>
      <c r="I106" s="16">
        <f t="shared" si="15"/>
        <v>6.91112713431806</v>
      </c>
      <c r="J106" s="19">
        <f t="shared" si="19"/>
        <v>237.364247316423</v>
      </c>
      <c r="K106" s="16">
        <f t="shared" si="16"/>
        <v>12.1293486039832</v>
      </c>
      <c r="L106" s="19">
        <f t="shared" si="17"/>
        <v>20.5822313643378</v>
      </c>
      <c r="M106" s="27" t="s">
        <v>45</v>
      </c>
      <c r="N106" s="21"/>
      <c r="O106" s="22" t="s">
        <v>45</v>
      </c>
      <c r="P106" s="22"/>
      <c r="R106" s="10">
        <f t="shared" si="20"/>
        <v>1.00485349382127</v>
      </c>
      <c r="S106" s="10">
        <f t="shared" si="21"/>
        <v>2.42307658743878</v>
      </c>
      <c r="T106" s="12">
        <f t="shared" si="11"/>
        <v>0.096609408759285</v>
      </c>
      <c r="U106" s="12">
        <f t="shared" si="12"/>
        <v>0.049668133462528</v>
      </c>
      <c r="V106" s="12">
        <f t="shared" si="13"/>
        <v>0.0469412752967571</v>
      </c>
      <c r="Y106" s="30"/>
    </row>
    <row r="107" spans="1:25">
      <c r="A107" s="14">
        <v>1879.03</v>
      </c>
      <c r="B107" s="15">
        <v>3.65</v>
      </c>
      <c r="C107" s="16">
        <v>0.185</v>
      </c>
      <c r="D107" s="15">
        <v>0.3275</v>
      </c>
      <c r="E107" s="15">
        <v>8.277679339</v>
      </c>
      <c r="F107" s="16">
        <f t="shared" si="18"/>
        <v>1879.20833333333</v>
      </c>
      <c r="G107" s="10">
        <f>G105*10/12+G117*2/12</f>
        <v>4.18666666666667</v>
      </c>
      <c r="H107" s="16">
        <f t="shared" si="14"/>
        <v>139.201435911046</v>
      </c>
      <c r="I107" s="16">
        <f t="shared" si="15"/>
        <v>7.05541524480645</v>
      </c>
      <c r="J107" s="19">
        <f t="shared" si="19"/>
        <v>237.207916367635</v>
      </c>
      <c r="K107" s="16">
        <f t="shared" si="16"/>
        <v>12.4899918522925</v>
      </c>
      <c r="L107" s="19">
        <f t="shared" si="17"/>
        <v>21.2837240028494</v>
      </c>
      <c r="M107" s="27" t="s">
        <v>45</v>
      </c>
      <c r="N107" s="21"/>
      <c r="O107" s="22" t="s">
        <v>45</v>
      </c>
      <c r="P107" s="22"/>
      <c r="R107" s="10">
        <f t="shared" si="20"/>
        <v>1.00484065056771</v>
      </c>
      <c r="S107" s="10">
        <f t="shared" si="21"/>
        <v>2.46282935695414</v>
      </c>
      <c r="T107" s="12">
        <f t="shared" si="11"/>
        <v>0.0961109712476935</v>
      </c>
      <c r="U107" s="12">
        <f t="shared" si="12"/>
        <v>0.0495555040870455</v>
      </c>
      <c r="V107" s="12">
        <f t="shared" si="13"/>
        <v>0.0465554671606481</v>
      </c>
      <c r="Y107" s="30"/>
    </row>
    <row r="108" spans="1:25">
      <c r="A108" s="14">
        <v>1879.04</v>
      </c>
      <c r="B108" s="15">
        <v>3.77</v>
      </c>
      <c r="C108" s="16">
        <v>0.1867</v>
      </c>
      <c r="D108" s="15">
        <v>0.3333</v>
      </c>
      <c r="E108" s="15">
        <v>8.18251405</v>
      </c>
      <c r="F108" s="16">
        <f t="shared" si="18"/>
        <v>1879.29166666666</v>
      </c>
      <c r="G108" s="10">
        <f>G105*9/12+G117*3/12</f>
        <v>4.17</v>
      </c>
      <c r="H108" s="16">
        <f t="shared" si="14"/>
        <v>145.45010527663</v>
      </c>
      <c r="I108" s="16">
        <f t="shared" si="15"/>
        <v>7.2030595902246</v>
      </c>
      <c r="J108" s="19">
        <f t="shared" si="19"/>
        <v>248.878909984809</v>
      </c>
      <c r="K108" s="16">
        <f t="shared" si="16"/>
        <v>12.8590238962071</v>
      </c>
      <c r="L108" s="19">
        <f t="shared" si="17"/>
        <v>22.0030081426889</v>
      </c>
      <c r="M108" s="27" t="s">
        <v>45</v>
      </c>
      <c r="N108" s="21"/>
      <c r="O108" s="22" t="s">
        <v>45</v>
      </c>
      <c r="P108" s="22"/>
      <c r="R108" s="10">
        <f t="shared" si="20"/>
        <v>1.00482780844132</v>
      </c>
      <c r="S108" s="10">
        <f t="shared" si="21"/>
        <v>2.50353320968591</v>
      </c>
      <c r="T108" s="12">
        <f t="shared" si="11"/>
        <v>0.0910457803507627</v>
      </c>
      <c r="U108" s="12">
        <f t="shared" si="12"/>
        <v>0.0481588138339275</v>
      </c>
      <c r="V108" s="12">
        <f t="shared" si="13"/>
        <v>0.0428869665168352</v>
      </c>
      <c r="Y108" s="30"/>
    </row>
    <row r="109" spans="1:25">
      <c r="A109" s="14">
        <v>1879.05</v>
      </c>
      <c r="B109" s="15">
        <v>3.94</v>
      </c>
      <c r="C109" s="16">
        <v>0.1883</v>
      </c>
      <c r="D109" s="15">
        <v>0.3392</v>
      </c>
      <c r="E109" s="15">
        <v>8.18251405</v>
      </c>
      <c r="F109" s="16">
        <f t="shared" si="18"/>
        <v>1879.37499999999</v>
      </c>
      <c r="G109" s="10">
        <f>G105*8/12+G117*4/12</f>
        <v>4.15333333333333</v>
      </c>
      <c r="H109" s="16">
        <f t="shared" si="14"/>
        <v>152.008863339501</v>
      </c>
      <c r="I109" s="16">
        <f t="shared" si="15"/>
        <v>7.26478907787516</v>
      </c>
      <c r="J109" s="19">
        <f t="shared" si="19"/>
        <v>261.137461601059</v>
      </c>
      <c r="K109" s="16">
        <f t="shared" si="16"/>
        <v>13.0866513819185</v>
      </c>
      <c r="L109" s="19">
        <f t="shared" si="17"/>
        <v>22.4816819733704</v>
      </c>
      <c r="M109" s="27" t="s">
        <v>45</v>
      </c>
      <c r="N109" s="21"/>
      <c r="O109" s="22" t="s">
        <v>45</v>
      </c>
      <c r="P109" s="22"/>
      <c r="R109" s="10">
        <f t="shared" si="20"/>
        <v>1.00481496744349</v>
      </c>
      <c r="S109" s="10">
        <f t="shared" si="21"/>
        <v>2.51561978844875</v>
      </c>
      <c r="T109" s="12">
        <f t="shared" si="11"/>
        <v>0.0917891406454239</v>
      </c>
      <c r="U109" s="12">
        <f t="shared" si="12"/>
        <v>0.0505671100866898</v>
      </c>
      <c r="V109" s="12">
        <f t="shared" si="13"/>
        <v>0.0412220305587341</v>
      </c>
      <c r="Y109" s="30"/>
    </row>
    <row r="110" spans="1:25">
      <c r="A110" s="14">
        <v>1879.06</v>
      </c>
      <c r="B110" s="15">
        <v>3.96</v>
      </c>
      <c r="C110" s="16">
        <v>0.19</v>
      </c>
      <c r="D110" s="15">
        <v>0.345</v>
      </c>
      <c r="E110" s="15">
        <v>8.087381157</v>
      </c>
      <c r="F110" s="16">
        <f t="shared" si="18"/>
        <v>1879.45833333333</v>
      </c>
      <c r="G110" s="10">
        <f>G105*7/12+G117*5/12</f>
        <v>4.13666666666667</v>
      </c>
      <c r="H110" s="16">
        <f t="shared" si="14"/>
        <v>154.577658172814</v>
      </c>
      <c r="I110" s="16">
        <f t="shared" si="15"/>
        <v>7.41660481132187</v>
      </c>
      <c r="J110" s="19">
        <f t="shared" si="19"/>
        <v>266.612173119231</v>
      </c>
      <c r="K110" s="16">
        <f t="shared" si="16"/>
        <v>13.4669929468739</v>
      </c>
      <c r="L110" s="19">
        <f t="shared" si="17"/>
        <v>23.2275756884179</v>
      </c>
      <c r="M110" s="27" t="s">
        <v>45</v>
      </c>
      <c r="N110" s="21"/>
      <c r="O110" s="22" t="s">
        <v>45</v>
      </c>
      <c r="P110" s="22"/>
      <c r="R110" s="10">
        <f t="shared" si="20"/>
        <v>1.00480212757562</v>
      </c>
      <c r="S110" s="10">
        <f t="shared" si="21"/>
        <v>2.55746645368257</v>
      </c>
      <c r="T110" s="12">
        <f t="shared" si="11"/>
        <v>0.0917331852305767</v>
      </c>
      <c r="U110" s="12">
        <f t="shared" si="12"/>
        <v>0.0491575524913941</v>
      </c>
      <c r="V110" s="12">
        <f t="shared" si="13"/>
        <v>0.0425756327391826</v>
      </c>
      <c r="Y110" s="30"/>
    </row>
    <row r="111" spans="1:25">
      <c r="A111" s="14">
        <v>1879.07</v>
      </c>
      <c r="B111" s="15">
        <v>4.04</v>
      </c>
      <c r="C111" s="16">
        <v>0.1917</v>
      </c>
      <c r="D111" s="15">
        <v>0.3508</v>
      </c>
      <c r="E111" s="15">
        <v>8.18251405</v>
      </c>
      <c r="F111" s="16">
        <f t="shared" si="18"/>
        <v>1879.54166666666</v>
      </c>
      <c r="G111" s="10">
        <f>G105*6/12+G117*6/12</f>
        <v>4.12</v>
      </c>
      <c r="H111" s="16">
        <f t="shared" si="14"/>
        <v>155.866956317661</v>
      </c>
      <c r="I111" s="16">
        <f t="shared" si="15"/>
        <v>7.39596423913259</v>
      </c>
      <c r="J111" s="19">
        <f t="shared" si="19"/>
        <v>269.898959586592</v>
      </c>
      <c r="K111" s="16">
        <f t="shared" si="16"/>
        <v>13.5341901673851</v>
      </c>
      <c r="L111" s="19">
        <f t="shared" si="17"/>
        <v>23.4357809462813</v>
      </c>
      <c r="M111" s="27" t="s">
        <v>45</v>
      </c>
      <c r="N111" s="21"/>
      <c r="O111" s="22" t="s">
        <v>45</v>
      </c>
      <c r="P111" s="22"/>
      <c r="R111" s="10">
        <f t="shared" si="20"/>
        <v>1.00478928883912</v>
      </c>
      <c r="S111" s="10">
        <f t="shared" si="21"/>
        <v>2.53987090936817</v>
      </c>
      <c r="T111" s="12">
        <f t="shared" si="11"/>
        <v>0.0885417107364515</v>
      </c>
      <c r="U111" s="12">
        <f t="shared" si="12"/>
        <v>0.0502044585247676</v>
      </c>
      <c r="V111" s="12">
        <f t="shared" si="13"/>
        <v>0.0383372522116838</v>
      </c>
      <c r="Y111" s="30"/>
    </row>
    <row r="112" spans="1:25">
      <c r="A112" s="14">
        <v>1879.08</v>
      </c>
      <c r="B112" s="15">
        <v>4.07</v>
      </c>
      <c r="C112" s="16">
        <v>0.1933</v>
      </c>
      <c r="D112" s="15">
        <v>0.3567</v>
      </c>
      <c r="E112" s="15">
        <v>8.18251405</v>
      </c>
      <c r="F112" s="16">
        <f t="shared" si="18"/>
        <v>1879.62499999999</v>
      </c>
      <c r="G112" s="10">
        <f>G105*5/12+G117*7/12</f>
        <v>4.10333333333333</v>
      </c>
      <c r="H112" s="16">
        <f t="shared" si="14"/>
        <v>157.024384211109</v>
      </c>
      <c r="I112" s="16">
        <f t="shared" si="15"/>
        <v>7.45769372678315</v>
      </c>
      <c r="J112" s="19">
        <f t="shared" si="19"/>
        <v>272.979303941775</v>
      </c>
      <c r="K112" s="16">
        <f t="shared" si="16"/>
        <v>13.7618176530965</v>
      </c>
      <c r="L112" s="19">
        <f t="shared" si="17"/>
        <v>23.9242549670838</v>
      </c>
      <c r="M112" s="27" t="s">
        <v>45</v>
      </c>
      <c r="N112" s="21"/>
      <c r="O112" s="22" t="s">
        <v>45</v>
      </c>
      <c r="P112" s="22"/>
      <c r="R112" s="10">
        <f t="shared" si="20"/>
        <v>1.00477645123539</v>
      </c>
      <c r="S112" s="10">
        <f t="shared" si="21"/>
        <v>2.55203508476721</v>
      </c>
      <c r="T112" s="12">
        <f t="shared" si="11"/>
        <v>0.089111386893727</v>
      </c>
      <c r="U112" s="12">
        <f t="shared" si="12"/>
        <v>0.0500248689875902</v>
      </c>
      <c r="V112" s="12">
        <f t="shared" si="13"/>
        <v>0.0390865179061368</v>
      </c>
      <c r="Y112" s="30"/>
    </row>
    <row r="113" spans="1:25">
      <c r="A113" s="14">
        <v>1879.09</v>
      </c>
      <c r="B113" s="15">
        <v>4.22</v>
      </c>
      <c r="C113" s="16">
        <v>0.195</v>
      </c>
      <c r="D113" s="15">
        <v>0.3625</v>
      </c>
      <c r="E113" s="15">
        <v>8.467928926</v>
      </c>
      <c r="F113" s="16">
        <f t="shared" si="18"/>
        <v>1879.70833333333</v>
      </c>
      <c r="G113" s="10">
        <f>G105*4/12+G117*8/12</f>
        <v>4.08666666666667</v>
      </c>
      <c r="H113" s="16">
        <f t="shared" si="14"/>
        <v>157.323897217604</v>
      </c>
      <c r="I113" s="16">
        <f t="shared" si="15"/>
        <v>7.26970615105042</v>
      </c>
      <c r="J113" s="19">
        <f t="shared" si="19"/>
        <v>274.55316223364</v>
      </c>
      <c r="K113" s="16">
        <f t="shared" si="16"/>
        <v>13.5141973320809</v>
      </c>
      <c r="L113" s="19">
        <f t="shared" si="17"/>
        <v>23.5842467558518</v>
      </c>
      <c r="M113" s="27" t="s">
        <v>45</v>
      </c>
      <c r="N113" s="21"/>
      <c r="O113" s="22" t="s">
        <v>45</v>
      </c>
      <c r="P113" s="22"/>
      <c r="R113" s="10">
        <f t="shared" si="20"/>
        <v>1.00476361476584</v>
      </c>
      <c r="S113" s="10">
        <f t="shared" si="21"/>
        <v>2.47779655165644</v>
      </c>
      <c r="T113" s="12">
        <f t="shared" si="11"/>
        <v>0.090104551557638</v>
      </c>
      <c r="U113" s="12">
        <f t="shared" si="12"/>
        <v>0.0521443945279971</v>
      </c>
      <c r="V113" s="12">
        <f t="shared" si="13"/>
        <v>0.0379601570296408</v>
      </c>
      <c r="Y113" s="30"/>
    </row>
    <row r="114" spans="1:25">
      <c r="A114" s="14">
        <v>1879.1</v>
      </c>
      <c r="B114" s="15">
        <v>4.68</v>
      </c>
      <c r="C114" s="16">
        <v>0.1967</v>
      </c>
      <c r="D114" s="15">
        <v>0.3683</v>
      </c>
      <c r="E114" s="15">
        <v>8.94367438</v>
      </c>
      <c r="F114" s="16">
        <f t="shared" si="18"/>
        <v>1879.79166666666</v>
      </c>
      <c r="G114" s="10">
        <f>G105*3/12+G117*9/12</f>
        <v>4.07</v>
      </c>
      <c r="H114" s="16">
        <f t="shared" si="14"/>
        <v>165.192118722909</v>
      </c>
      <c r="I114" s="16">
        <f t="shared" si="15"/>
        <v>6.94301063093936</v>
      </c>
      <c r="J114" s="19">
        <f t="shared" si="19"/>
        <v>289.294071043194</v>
      </c>
      <c r="K114" s="16">
        <f t="shared" si="16"/>
        <v>13.0000549841127</v>
      </c>
      <c r="L114" s="19">
        <f t="shared" si="17"/>
        <v>22.7664543515403</v>
      </c>
      <c r="M114" s="27" t="s">
        <v>45</v>
      </c>
      <c r="N114" s="21"/>
      <c r="O114" s="22" t="s">
        <v>45</v>
      </c>
      <c r="P114" s="22"/>
      <c r="R114" s="10">
        <f t="shared" si="20"/>
        <v>1.00475077943188</v>
      </c>
      <c r="S114" s="10">
        <f t="shared" si="21"/>
        <v>2.35716926101545</v>
      </c>
      <c r="T114" s="12">
        <f t="shared" si="11"/>
        <v>0.0828000898350305</v>
      </c>
      <c r="U114" s="12">
        <f t="shared" si="12"/>
        <v>0.057732581236855</v>
      </c>
      <c r="V114" s="12">
        <f t="shared" si="13"/>
        <v>0.0250675085981755</v>
      </c>
      <c r="Y114" s="30"/>
    </row>
    <row r="115" spans="1:25">
      <c r="A115" s="14">
        <v>1879.11</v>
      </c>
      <c r="B115" s="15">
        <v>4.93</v>
      </c>
      <c r="C115" s="16">
        <v>0.1983</v>
      </c>
      <c r="D115" s="15">
        <v>0.3742</v>
      </c>
      <c r="E115" s="15">
        <v>9.419419835</v>
      </c>
      <c r="F115" s="16">
        <f t="shared" si="18"/>
        <v>1879.87499999999</v>
      </c>
      <c r="G115" s="10">
        <f>G105*2/12+G117*10/12</f>
        <v>4.05333333333333</v>
      </c>
      <c r="H115" s="16">
        <f t="shared" si="14"/>
        <v>165.227455327667</v>
      </c>
      <c r="I115" s="16">
        <f t="shared" si="15"/>
        <v>6.6459643796098</v>
      </c>
      <c r="J115" s="19">
        <f t="shared" si="19"/>
        <v>290.32585459627</v>
      </c>
      <c r="K115" s="16">
        <f t="shared" si="16"/>
        <v>12.5411995504286</v>
      </c>
      <c r="L115" s="19">
        <f t="shared" si="17"/>
        <v>22.0364979289907</v>
      </c>
      <c r="M115" s="27" t="s">
        <v>45</v>
      </c>
      <c r="N115" s="21"/>
      <c r="O115" s="22" t="s">
        <v>45</v>
      </c>
      <c r="P115" s="22"/>
      <c r="R115" s="10">
        <f t="shared" si="20"/>
        <v>1.00473794523491</v>
      </c>
      <c r="S115" s="10">
        <f t="shared" si="21"/>
        <v>2.24874880459364</v>
      </c>
      <c r="T115" s="12">
        <f t="shared" si="11"/>
        <v>0.0817795715430023</v>
      </c>
      <c r="U115" s="12">
        <f t="shared" si="12"/>
        <v>0.0630503238603335</v>
      </c>
      <c r="V115" s="12">
        <f t="shared" si="13"/>
        <v>0.0187292476826688</v>
      </c>
      <c r="Y115" s="30"/>
    </row>
    <row r="116" spans="1:25">
      <c r="A116" s="14">
        <v>1879.12</v>
      </c>
      <c r="B116" s="15">
        <v>4.92</v>
      </c>
      <c r="C116" s="16">
        <v>0.2</v>
      </c>
      <c r="D116" s="15">
        <v>0.38</v>
      </c>
      <c r="E116" s="15">
        <v>9.704834711</v>
      </c>
      <c r="F116" s="16">
        <f t="shared" si="18"/>
        <v>1879.95833333333</v>
      </c>
      <c r="G116" s="10">
        <f>G105*1/12+G117*11/12</f>
        <v>4.03666666666667</v>
      </c>
      <c r="H116" s="16">
        <f t="shared" si="14"/>
        <v>160.04289884912</v>
      </c>
      <c r="I116" s="16">
        <f t="shared" si="15"/>
        <v>6.50580889630569</v>
      </c>
      <c r="J116" s="19">
        <f t="shared" si="19"/>
        <v>282.168551620448</v>
      </c>
      <c r="K116" s="16">
        <f t="shared" si="16"/>
        <v>12.3610369029808</v>
      </c>
      <c r="L116" s="19">
        <f t="shared" si="17"/>
        <v>21.7935060194655</v>
      </c>
      <c r="M116" s="27" t="s">
        <v>45</v>
      </c>
      <c r="N116" s="21"/>
      <c r="O116" s="22" t="s">
        <v>45</v>
      </c>
      <c r="P116" s="22"/>
      <c r="R116" s="10">
        <f t="shared" si="20"/>
        <v>1.00472511217634</v>
      </c>
      <c r="S116" s="10">
        <f t="shared" si="21"/>
        <v>2.19295520768191</v>
      </c>
      <c r="T116" s="12">
        <f t="shared" si="11"/>
        <v>0.0833000772847066</v>
      </c>
      <c r="U116" s="12">
        <f t="shared" si="12"/>
        <v>0.0647432862239474</v>
      </c>
      <c r="V116" s="12">
        <f t="shared" si="13"/>
        <v>0.0185567910607591</v>
      </c>
      <c r="Y116" s="30"/>
    </row>
    <row r="117" spans="1:25">
      <c r="A117" s="14">
        <v>1880.01</v>
      </c>
      <c r="B117" s="15">
        <v>5.11</v>
      </c>
      <c r="C117" s="16">
        <v>0.205</v>
      </c>
      <c r="D117" s="15">
        <v>0.3892</v>
      </c>
      <c r="E117" s="15">
        <v>9.990330579</v>
      </c>
      <c r="F117" s="16">
        <f t="shared" si="18"/>
        <v>1880.04166666666</v>
      </c>
      <c r="G117" s="10">
        <v>4.02</v>
      </c>
      <c r="H117" s="16">
        <f t="shared" si="14"/>
        <v>161.47321424888</v>
      </c>
      <c r="I117" s="16">
        <f t="shared" si="15"/>
        <v>6.47788824286112</v>
      </c>
      <c r="J117" s="19">
        <f t="shared" si="19"/>
        <v>285.642066475708</v>
      </c>
      <c r="K117" s="16">
        <f t="shared" si="16"/>
        <v>12.2985078249832</v>
      </c>
      <c r="L117" s="19">
        <f t="shared" si="17"/>
        <v>21.7557519123964</v>
      </c>
      <c r="M117" s="27" t="s">
        <v>45</v>
      </c>
      <c r="N117" s="21"/>
      <c r="O117" s="22" t="s">
        <v>45</v>
      </c>
      <c r="P117" s="22"/>
      <c r="R117" s="10">
        <f t="shared" si="20"/>
        <v>1.0055306639798</v>
      </c>
      <c r="S117" s="10">
        <f t="shared" si="21"/>
        <v>2.14035248912979</v>
      </c>
      <c r="T117" s="12">
        <f t="shared" si="11"/>
        <v>0.0862370320447052</v>
      </c>
      <c r="U117" s="12">
        <f t="shared" si="12"/>
        <v>0.070297515736478</v>
      </c>
      <c r="V117" s="12">
        <f t="shared" si="13"/>
        <v>0.0159395163082272</v>
      </c>
      <c r="Y117" s="30"/>
    </row>
    <row r="118" spans="1:25">
      <c r="A118" s="14">
        <v>1880.02</v>
      </c>
      <c r="B118" s="15">
        <v>5.2</v>
      </c>
      <c r="C118" s="16">
        <v>0.21</v>
      </c>
      <c r="D118" s="15">
        <v>0.3983</v>
      </c>
      <c r="E118" s="15">
        <v>9.990330579</v>
      </c>
      <c r="F118" s="16">
        <f t="shared" si="18"/>
        <v>1880.12499999999</v>
      </c>
      <c r="G118" s="10">
        <f>G117*11/12+G129*1/12</f>
        <v>3.99333333333333</v>
      </c>
      <c r="H118" s="16">
        <f t="shared" si="14"/>
        <v>164.31716518477</v>
      </c>
      <c r="I118" s="16">
        <f t="shared" si="15"/>
        <v>6.63588551707724</v>
      </c>
      <c r="J118" s="19">
        <f t="shared" si="19"/>
        <v>291.651170613896</v>
      </c>
      <c r="K118" s="16">
        <f t="shared" si="16"/>
        <v>12.5860628640565</v>
      </c>
      <c r="L118" s="19">
        <f t="shared" si="17"/>
        <v>22.3393579337528</v>
      </c>
      <c r="M118" s="27" t="s">
        <v>45</v>
      </c>
      <c r="N118" s="21"/>
      <c r="O118" s="22" t="s">
        <v>45</v>
      </c>
      <c r="P118" s="22"/>
      <c r="R118" s="10">
        <f t="shared" si="20"/>
        <v>1.00551115315544</v>
      </c>
      <c r="S118" s="10">
        <f t="shared" si="21"/>
        <v>2.1521900595455</v>
      </c>
      <c r="T118" s="12">
        <f t="shared" si="11"/>
        <v>0.0831355000880811</v>
      </c>
      <c r="U118" s="12">
        <f t="shared" si="12"/>
        <v>0.0698624871855944</v>
      </c>
      <c r="V118" s="12">
        <f t="shared" si="13"/>
        <v>0.0132730129024867</v>
      </c>
      <c r="Y118" s="30"/>
    </row>
    <row r="119" spans="1:25">
      <c r="A119" s="14">
        <v>1880.03</v>
      </c>
      <c r="B119" s="15">
        <v>5.3</v>
      </c>
      <c r="C119" s="16">
        <v>0.215</v>
      </c>
      <c r="D119" s="15">
        <v>0.4075</v>
      </c>
      <c r="E119" s="15">
        <v>10.08541488</v>
      </c>
      <c r="F119" s="16">
        <f t="shared" si="18"/>
        <v>1880.20833333333</v>
      </c>
      <c r="G119" s="10">
        <f>G117*10/12+G129*2/12</f>
        <v>3.96666666666667</v>
      </c>
      <c r="H119" s="16">
        <f t="shared" si="14"/>
        <v>165.898152917632</v>
      </c>
      <c r="I119" s="16">
        <f t="shared" si="15"/>
        <v>6.72983073156431</v>
      </c>
      <c r="J119" s="19">
        <f t="shared" si="19"/>
        <v>295.452724192027</v>
      </c>
      <c r="K119" s="16">
        <f t="shared" si="16"/>
        <v>12.7553768516859</v>
      </c>
      <c r="L119" s="19">
        <f t="shared" si="17"/>
        <v>22.7164122845757</v>
      </c>
      <c r="M119" s="27" t="s">
        <v>45</v>
      </c>
      <c r="N119" s="21"/>
      <c r="O119" s="22" t="s">
        <v>45</v>
      </c>
      <c r="P119" s="22"/>
      <c r="R119" s="10">
        <f t="shared" si="20"/>
        <v>1.00549164701835</v>
      </c>
      <c r="S119" s="10">
        <f t="shared" si="21"/>
        <v>2.14364864726301</v>
      </c>
      <c r="T119" s="12">
        <f t="shared" si="11"/>
        <v>0.081292342077649</v>
      </c>
      <c r="U119" s="12">
        <f t="shared" si="12"/>
        <v>0.0704448230149954</v>
      </c>
      <c r="V119" s="12">
        <f t="shared" si="13"/>
        <v>0.0108475190626536</v>
      </c>
      <c r="Y119" s="30"/>
    </row>
    <row r="120" spans="1:25">
      <c r="A120" s="14">
        <v>1880.04</v>
      </c>
      <c r="B120" s="15">
        <v>5.18</v>
      </c>
      <c r="C120" s="16">
        <v>0.22</v>
      </c>
      <c r="D120" s="15">
        <v>0.4167</v>
      </c>
      <c r="E120" s="15">
        <v>9.704834711</v>
      </c>
      <c r="F120" s="16">
        <f t="shared" si="18"/>
        <v>1880.29166666666</v>
      </c>
      <c r="G120" s="10">
        <f>G117*9/12+G129*3/12</f>
        <v>3.94</v>
      </c>
      <c r="H120" s="16">
        <f t="shared" si="14"/>
        <v>168.500450414317</v>
      </c>
      <c r="I120" s="16">
        <f t="shared" si="15"/>
        <v>7.15638978593625</v>
      </c>
      <c r="J120" s="19">
        <f t="shared" si="19"/>
        <v>301.149314375439</v>
      </c>
      <c r="K120" s="16">
        <f t="shared" si="16"/>
        <v>13.5548528354529</v>
      </c>
      <c r="L120" s="19">
        <f t="shared" si="17"/>
        <v>24.2256600965725</v>
      </c>
      <c r="M120" s="27" t="s">
        <v>45</v>
      </c>
      <c r="N120" s="21"/>
      <c r="O120" s="22" t="s">
        <v>45</v>
      </c>
      <c r="P120" s="22"/>
      <c r="R120" s="10">
        <f t="shared" si="20"/>
        <v>1.00547214557785</v>
      </c>
      <c r="S120" s="10">
        <f t="shared" si="21"/>
        <v>2.23994676331367</v>
      </c>
      <c r="T120" s="12">
        <f t="shared" si="11"/>
        <v>0.0818241996053255</v>
      </c>
      <c r="U120" s="12">
        <f t="shared" si="12"/>
        <v>0.065909053785044</v>
      </c>
      <c r="V120" s="12">
        <f t="shared" si="13"/>
        <v>0.0159151458202815</v>
      </c>
      <c r="Y120" s="30"/>
    </row>
    <row r="121" spans="1:25">
      <c r="A121" s="14">
        <v>1880.05</v>
      </c>
      <c r="B121" s="15">
        <v>4.77</v>
      </c>
      <c r="C121" s="16">
        <v>0.225</v>
      </c>
      <c r="D121" s="15">
        <v>0.4258</v>
      </c>
      <c r="E121" s="15">
        <v>9.419419835</v>
      </c>
      <c r="F121" s="16">
        <f t="shared" si="18"/>
        <v>1880.37499999999</v>
      </c>
      <c r="G121" s="10">
        <f>G117*8/12+G129*4/12</f>
        <v>3.91333333333333</v>
      </c>
      <c r="H121" s="16">
        <f t="shared" si="14"/>
        <v>159.865103836302</v>
      </c>
      <c r="I121" s="16">
        <f t="shared" si="15"/>
        <v>7.54080678473124</v>
      </c>
      <c r="J121" s="19">
        <f t="shared" si="19"/>
        <v>286.839048165391</v>
      </c>
      <c r="K121" s="16">
        <f t="shared" si="16"/>
        <v>14.2705579063936</v>
      </c>
      <c r="L121" s="19">
        <f t="shared" si="17"/>
        <v>25.6050454316192</v>
      </c>
      <c r="M121" s="27" t="s">
        <v>45</v>
      </c>
      <c r="N121" s="21"/>
      <c r="O121" s="22" t="s">
        <v>45</v>
      </c>
      <c r="P121" s="22"/>
      <c r="R121" s="10">
        <f t="shared" si="20"/>
        <v>1.00545264884329</v>
      </c>
      <c r="S121" s="10">
        <f t="shared" si="21"/>
        <v>2.3204474050599</v>
      </c>
      <c r="T121" s="12">
        <f t="shared" si="11"/>
        <v>0.0906559524396582</v>
      </c>
      <c r="U121" s="12">
        <f t="shared" si="12"/>
        <v>0.0609922090326318</v>
      </c>
      <c r="V121" s="12">
        <f t="shared" si="13"/>
        <v>0.0296637434070264</v>
      </c>
      <c r="Y121" s="30"/>
    </row>
    <row r="122" spans="1:25">
      <c r="A122" s="14">
        <v>1880.06</v>
      </c>
      <c r="B122" s="15">
        <v>4.79</v>
      </c>
      <c r="C122" s="16">
        <v>0.23</v>
      </c>
      <c r="D122" s="15">
        <v>0.435</v>
      </c>
      <c r="E122" s="15">
        <v>9.229089256</v>
      </c>
      <c r="F122" s="16">
        <f t="shared" si="18"/>
        <v>1880.45833333332</v>
      </c>
      <c r="G122" s="10">
        <f>G117*7/12+G129*5/12</f>
        <v>3.88666666666667</v>
      </c>
      <c r="H122" s="16">
        <f t="shared" si="14"/>
        <v>163.846103126256</v>
      </c>
      <c r="I122" s="16">
        <f t="shared" si="15"/>
        <v>7.86734941942358</v>
      </c>
      <c r="J122" s="19">
        <f t="shared" si="19"/>
        <v>295.15832026887</v>
      </c>
      <c r="K122" s="16">
        <f t="shared" si="16"/>
        <v>14.8795521628229</v>
      </c>
      <c r="L122" s="19">
        <f t="shared" si="17"/>
        <v>26.8045656194068</v>
      </c>
      <c r="M122" s="27" t="s">
        <v>45</v>
      </c>
      <c r="N122" s="21"/>
      <c r="O122" s="22" t="s">
        <v>45</v>
      </c>
      <c r="P122" s="22"/>
      <c r="R122" s="10">
        <f t="shared" si="20"/>
        <v>1.00543315682401</v>
      </c>
      <c r="S122" s="10">
        <f t="shared" si="21"/>
        <v>2.38121527623043</v>
      </c>
      <c r="T122" s="12">
        <f t="shared" si="11"/>
        <v>0.087122143613428</v>
      </c>
      <c r="U122" s="12">
        <f t="shared" si="12"/>
        <v>0.0584127805267105</v>
      </c>
      <c r="V122" s="12">
        <f t="shared" si="13"/>
        <v>0.0287093630867175</v>
      </c>
      <c r="Y122" s="30"/>
    </row>
    <row r="123" spans="1:25">
      <c r="A123" s="14">
        <v>1880.07</v>
      </c>
      <c r="B123" s="15">
        <v>5.01</v>
      </c>
      <c r="C123" s="16">
        <v>0.235</v>
      </c>
      <c r="D123" s="15">
        <v>0.4442</v>
      </c>
      <c r="E123" s="15">
        <v>9.229089256</v>
      </c>
      <c r="F123" s="16">
        <f t="shared" si="18"/>
        <v>1880.54166666666</v>
      </c>
      <c r="G123" s="10">
        <f>G117*6/12+G129*6/12</f>
        <v>3.86</v>
      </c>
      <c r="H123" s="16">
        <f t="shared" si="14"/>
        <v>171.37139387527</v>
      </c>
      <c r="I123" s="16">
        <f t="shared" si="15"/>
        <v>8.03837875462844</v>
      </c>
      <c r="J123" s="19">
        <f t="shared" si="19"/>
        <v>309.92137125657</v>
      </c>
      <c r="K123" s="16">
        <f t="shared" si="16"/>
        <v>15.1942461395998</v>
      </c>
      <c r="L123" s="19">
        <f t="shared" si="17"/>
        <v>27.4784577070196</v>
      </c>
      <c r="M123" s="27" t="s">
        <v>45</v>
      </c>
      <c r="N123" s="21"/>
      <c r="O123" s="22" t="s">
        <v>45</v>
      </c>
      <c r="P123" s="22"/>
      <c r="R123" s="10">
        <f t="shared" si="20"/>
        <v>1.0054136695294</v>
      </c>
      <c r="S123" s="10">
        <f t="shared" si="21"/>
        <v>2.39415279225791</v>
      </c>
      <c r="T123" s="12">
        <f t="shared" si="11"/>
        <v>0.081408381823294</v>
      </c>
      <c r="U123" s="12">
        <f t="shared" si="12"/>
        <v>0.0580007567390755</v>
      </c>
      <c r="V123" s="12">
        <f t="shared" si="13"/>
        <v>0.0234076250842186</v>
      </c>
      <c r="Y123" s="30"/>
    </row>
    <row r="124" spans="1:25">
      <c r="A124" s="14">
        <v>1880.08</v>
      </c>
      <c r="B124" s="15">
        <v>5.19</v>
      </c>
      <c r="C124" s="16">
        <v>0.24</v>
      </c>
      <c r="D124" s="15">
        <v>0.4533</v>
      </c>
      <c r="E124" s="15">
        <v>9.229089256</v>
      </c>
      <c r="F124" s="16">
        <f t="shared" si="18"/>
        <v>1880.62499999999</v>
      </c>
      <c r="G124" s="10">
        <f>G117*5/12+G129*7/12</f>
        <v>3.83333333333333</v>
      </c>
      <c r="H124" s="16">
        <f t="shared" si="14"/>
        <v>177.528449942645</v>
      </c>
      <c r="I124" s="16">
        <f t="shared" si="15"/>
        <v>8.2094080898333</v>
      </c>
      <c r="J124" s="19">
        <f t="shared" si="19"/>
        <v>322.293481885575</v>
      </c>
      <c r="K124" s="16">
        <f t="shared" si="16"/>
        <v>15.5055195296727</v>
      </c>
      <c r="L124" s="19">
        <f t="shared" si="17"/>
        <v>28.1494480421447</v>
      </c>
      <c r="M124" s="27" t="s">
        <v>45</v>
      </c>
      <c r="N124" s="21"/>
      <c r="O124" s="22" t="s">
        <v>45</v>
      </c>
      <c r="P124" s="22"/>
      <c r="R124" s="10">
        <f t="shared" si="20"/>
        <v>1.00539418696886</v>
      </c>
      <c r="S124" s="10">
        <f t="shared" si="21"/>
        <v>2.40711394427809</v>
      </c>
      <c r="T124" s="12">
        <f t="shared" si="11"/>
        <v>0.0710900039785793</v>
      </c>
      <c r="U124" s="12">
        <f t="shared" si="12"/>
        <v>0.0537532639060225</v>
      </c>
      <c r="V124" s="12">
        <f t="shared" si="13"/>
        <v>0.0173367400725568</v>
      </c>
      <c r="Y124" s="30"/>
    </row>
    <row r="125" spans="1:25">
      <c r="A125" s="14">
        <v>1880.09</v>
      </c>
      <c r="B125" s="15">
        <v>5.18</v>
      </c>
      <c r="C125" s="16">
        <v>0.245</v>
      </c>
      <c r="D125" s="15">
        <v>0.4625</v>
      </c>
      <c r="E125" s="15">
        <v>9.324254545</v>
      </c>
      <c r="F125" s="16">
        <f t="shared" si="18"/>
        <v>1880.70833333332</v>
      </c>
      <c r="G125" s="10">
        <f>G117*4/12+G129*8/12</f>
        <v>3.80666666666667</v>
      </c>
      <c r="H125" s="16">
        <f t="shared" si="14"/>
        <v>175.377989962414</v>
      </c>
      <c r="I125" s="16">
        <f t="shared" si="15"/>
        <v>8.2949049306547</v>
      </c>
      <c r="J125" s="19">
        <f t="shared" si="19"/>
        <v>319.644349203825</v>
      </c>
      <c r="K125" s="16">
        <f t="shared" si="16"/>
        <v>15.6587491037869</v>
      </c>
      <c r="L125" s="19">
        <f t="shared" si="17"/>
        <v>28.5396740360558</v>
      </c>
      <c r="M125" s="27" t="s">
        <v>45</v>
      </c>
      <c r="N125" s="21"/>
      <c r="O125" s="22" t="s">
        <v>45</v>
      </c>
      <c r="P125" s="22"/>
      <c r="R125" s="10">
        <f t="shared" si="20"/>
        <v>1.00537470915181</v>
      </c>
      <c r="S125" s="10">
        <f t="shared" si="21"/>
        <v>2.39539833764492</v>
      </c>
      <c r="T125" s="12">
        <f t="shared" si="11"/>
        <v>0.0692795846262324</v>
      </c>
      <c r="U125" s="12">
        <f t="shared" si="12"/>
        <v>0.0531842675751</v>
      </c>
      <c r="V125" s="12">
        <f t="shared" si="13"/>
        <v>0.0160953170511324</v>
      </c>
      <c r="Y125" s="30"/>
    </row>
    <row r="126" spans="1:25">
      <c r="A126" s="14">
        <v>1880.1</v>
      </c>
      <c r="B126" s="15">
        <v>5.33</v>
      </c>
      <c r="C126" s="16">
        <v>0.25</v>
      </c>
      <c r="D126" s="15">
        <v>0.4717</v>
      </c>
      <c r="E126" s="15">
        <v>9.324254545</v>
      </c>
      <c r="F126" s="16">
        <f t="shared" si="18"/>
        <v>1880.79166666666</v>
      </c>
      <c r="G126" s="10">
        <f>G117*3/12+G129*9/12</f>
        <v>3.78</v>
      </c>
      <c r="H126" s="16">
        <f t="shared" si="14"/>
        <v>180.456503185264</v>
      </c>
      <c r="I126" s="16">
        <f t="shared" si="15"/>
        <v>8.4641887047497</v>
      </c>
      <c r="J126" s="19">
        <f t="shared" si="19"/>
        <v>330.18603060453</v>
      </c>
      <c r="K126" s="16">
        <f t="shared" si="16"/>
        <v>15.9702312481217</v>
      </c>
      <c r="L126" s="19">
        <f t="shared" si="17"/>
        <v>29.2211539655078</v>
      </c>
      <c r="M126" s="27" t="s">
        <v>45</v>
      </c>
      <c r="N126" s="21"/>
      <c r="O126" s="22" t="s">
        <v>45</v>
      </c>
      <c r="P126" s="22"/>
      <c r="R126" s="10">
        <f t="shared" si="20"/>
        <v>1.00535523608768</v>
      </c>
      <c r="S126" s="10">
        <f t="shared" si="21"/>
        <v>2.40827290701248</v>
      </c>
      <c r="T126" s="12">
        <f t="shared" si="11"/>
        <v>0.0612892570633712</v>
      </c>
      <c r="U126" s="12">
        <f t="shared" si="12"/>
        <v>0.0527851227049858</v>
      </c>
      <c r="V126" s="12">
        <f t="shared" si="13"/>
        <v>0.00850413435838537</v>
      </c>
      <c r="Y126" s="30"/>
    </row>
    <row r="127" spans="1:25">
      <c r="A127" s="14">
        <v>1880.11</v>
      </c>
      <c r="B127" s="15">
        <v>5.61</v>
      </c>
      <c r="C127" s="16">
        <v>0.255</v>
      </c>
      <c r="D127" s="15">
        <v>0.4808</v>
      </c>
      <c r="E127" s="15">
        <v>9.419419835</v>
      </c>
      <c r="F127" s="16">
        <f t="shared" si="18"/>
        <v>1880.87499999999</v>
      </c>
      <c r="G127" s="10">
        <f>G117*2/12+G129*10/12</f>
        <v>3.75333333333333</v>
      </c>
      <c r="H127" s="16">
        <f t="shared" si="14"/>
        <v>188.017449165966</v>
      </c>
      <c r="I127" s="16">
        <f t="shared" si="15"/>
        <v>8.54624768936207</v>
      </c>
      <c r="J127" s="19">
        <f t="shared" si="19"/>
        <v>345.323601115201</v>
      </c>
      <c r="K127" s="16">
        <f t="shared" si="16"/>
        <v>16.1138662315501</v>
      </c>
      <c r="L127" s="19">
        <f t="shared" si="17"/>
        <v>29.5956483807823</v>
      </c>
      <c r="M127" s="27" t="s">
        <v>45</v>
      </c>
      <c r="N127" s="21"/>
      <c r="O127" s="22" t="s">
        <v>45</v>
      </c>
      <c r="P127" s="22"/>
      <c r="R127" s="10">
        <f t="shared" si="20"/>
        <v>1.00533576778593</v>
      </c>
      <c r="S127" s="10">
        <f t="shared" si="21"/>
        <v>2.39670846960867</v>
      </c>
      <c r="T127" s="12">
        <f t="shared" si="11"/>
        <v>0.0514909165915689</v>
      </c>
      <c r="U127" s="12">
        <f t="shared" si="12"/>
        <v>0.0559702567366873</v>
      </c>
      <c r="V127" s="12">
        <f t="shared" si="13"/>
        <v>-0.00447934014511842</v>
      </c>
      <c r="Y127" s="30"/>
    </row>
    <row r="128" spans="1:25">
      <c r="A128" s="14">
        <v>1880.12</v>
      </c>
      <c r="B128" s="15">
        <v>5.84</v>
      </c>
      <c r="C128" s="16">
        <v>0.26</v>
      </c>
      <c r="D128" s="15">
        <v>0.49</v>
      </c>
      <c r="E128" s="15">
        <v>9.514585124</v>
      </c>
      <c r="F128" s="16">
        <f t="shared" si="18"/>
        <v>1880.95833333332</v>
      </c>
      <c r="G128" s="10">
        <f>G117*1/12+G129*11/12</f>
        <v>3.72666666666667</v>
      </c>
      <c r="H128" s="16">
        <f t="shared" si="14"/>
        <v>193.76817128364</v>
      </c>
      <c r="I128" s="16">
        <f t="shared" si="15"/>
        <v>8.62666515988806</v>
      </c>
      <c r="J128" s="19">
        <f t="shared" si="19"/>
        <v>357.206058499612</v>
      </c>
      <c r="K128" s="16">
        <f t="shared" si="16"/>
        <v>16.2579458782506</v>
      </c>
      <c r="L128" s="19">
        <f t="shared" si="17"/>
        <v>29.9710562782209</v>
      </c>
      <c r="M128" s="27" t="s">
        <v>45</v>
      </c>
      <c r="N128" s="21"/>
      <c r="O128" s="22" t="s">
        <v>45</v>
      </c>
      <c r="P128" s="22"/>
      <c r="R128" s="10">
        <f t="shared" si="20"/>
        <v>1.00531630425606</v>
      </c>
      <c r="S128" s="10">
        <f t="shared" si="21"/>
        <v>2.38539685949279</v>
      </c>
      <c r="T128" s="12">
        <f t="shared" si="11"/>
        <v>0.0458820432579268</v>
      </c>
      <c r="U128" s="12">
        <f t="shared" si="12"/>
        <v>0.0566389431636865</v>
      </c>
      <c r="V128" s="12">
        <f t="shared" si="13"/>
        <v>-0.0107568999057597</v>
      </c>
      <c r="Y128" s="30"/>
    </row>
    <row r="129" spans="1:26">
      <c r="A129" s="14">
        <v>1881.01</v>
      </c>
      <c r="B129" s="15">
        <v>6.19</v>
      </c>
      <c r="C129" s="16">
        <v>0.265</v>
      </c>
      <c r="D129" s="15">
        <v>0.4858</v>
      </c>
      <c r="E129" s="15">
        <v>9.419419835</v>
      </c>
      <c r="F129" s="16">
        <f t="shared" si="18"/>
        <v>1881.04166666666</v>
      </c>
      <c r="G129" s="10">
        <v>3.7</v>
      </c>
      <c r="H129" s="16">
        <f t="shared" si="14"/>
        <v>207.455973322162</v>
      </c>
      <c r="I129" s="16">
        <f t="shared" si="15"/>
        <v>8.88139465757235</v>
      </c>
      <c r="J129" s="19">
        <f t="shared" si="19"/>
        <v>383.803511424223</v>
      </c>
      <c r="K129" s="16">
        <f t="shared" si="16"/>
        <v>16.2814397156553</v>
      </c>
      <c r="L129" s="19">
        <f t="shared" si="17"/>
        <v>30.1214452099979</v>
      </c>
      <c r="M129" s="27">
        <f t="shared" ref="M129:M192" si="22">H129/AVERAGE(K9:K128)</f>
        <v>18.4739523014049</v>
      </c>
      <c r="N129" s="21"/>
      <c r="O129" s="22">
        <f t="shared" ref="O129:O192" si="23">J129/AVERAGE(L9:L128)</f>
        <v>24.135057421965</v>
      </c>
      <c r="P129" s="22"/>
      <c r="Q129" s="31">
        <f t="shared" ref="Q129:Q160" si="24">1/M129-(G129/100-(((E129/E9)^(1/10))-1))</f>
        <v>-0.0104887448134371</v>
      </c>
      <c r="R129" s="10">
        <f t="shared" si="20"/>
        <v>1.00363619311341</v>
      </c>
      <c r="S129" s="10">
        <f t="shared" si="21"/>
        <v>2.42230636727715</v>
      </c>
      <c r="T129" s="12">
        <f t="shared" si="11"/>
        <v>0.045353276058498</v>
      </c>
      <c r="U129" s="12">
        <f t="shared" si="12"/>
        <v>0.0564679655022104</v>
      </c>
      <c r="V129" s="12">
        <f t="shared" si="13"/>
        <v>-0.0111146894437124</v>
      </c>
      <c r="Y129" s="30"/>
      <c r="Z129" s="30"/>
    </row>
    <row r="130" spans="1:26">
      <c r="A130" s="14">
        <v>1881.02</v>
      </c>
      <c r="B130" s="15">
        <v>6.17</v>
      </c>
      <c r="C130" s="16">
        <v>0.27</v>
      </c>
      <c r="D130" s="15">
        <v>0.4817</v>
      </c>
      <c r="E130" s="15">
        <v>9.514585124</v>
      </c>
      <c r="F130" s="16">
        <f t="shared" si="18"/>
        <v>1881.12499999999</v>
      </c>
      <c r="G130" s="10">
        <f>G129*11/12+G141*1/12</f>
        <v>3.69333333333333</v>
      </c>
      <c r="H130" s="16">
        <f t="shared" si="14"/>
        <v>204.717400140421</v>
      </c>
      <c r="I130" s="16">
        <f t="shared" si="15"/>
        <v>8.95845997372991</v>
      </c>
      <c r="J130" s="19">
        <f t="shared" si="19"/>
        <v>380.11815130518</v>
      </c>
      <c r="K130" s="16">
        <f t="shared" si="16"/>
        <v>15.9825561827618</v>
      </c>
      <c r="L130" s="19">
        <f t="shared" si="17"/>
        <v>29.6763230929831</v>
      </c>
      <c r="M130" s="27">
        <f t="shared" si="22"/>
        <v>18.1472581649902</v>
      </c>
      <c r="N130" s="21"/>
      <c r="O130" s="22">
        <f t="shared" si="23"/>
        <v>23.6555032661501</v>
      </c>
      <c r="P130" s="22"/>
      <c r="Q130" s="31">
        <f t="shared" si="24"/>
        <v>-0.0113928395512641</v>
      </c>
      <c r="R130" s="10">
        <f t="shared" si="20"/>
        <v>1.00363081023755</v>
      </c>
      <c r="S130" s="10">
        <f t="shared" si="21"/>
        <v>2.40679823096905</v>
      </c>
      <c r="T130" s="12">
        <f t="shared" ref="T130:T193" si="25">(($J250/$J130)^(1/10)-1)</f>
        <v>0.0467740190306327</v>
      </c>
      <c r="U130" s="12">
        <f t="shared" ref="U130:U193" si="26">(($S250/$S130)^(1/10)-1)</f>
        <v>0.0561987487665201</v>
      </c>
      <c r="V130" s="12">
        <f t="shared" ref="V130:V193" si="27">T130-U130</f>
        <v>-0.00942472973588737</v>
      </c>
      <c r="Y130" s="30"/>
      <c r="Z130" s="30"/>
    </row>
    <row r="131" spans="1:26">
      <c r="A131" s="14">
        <v>1881.03</v>
      </c>
      <c r="B131" s="15">
        <v>6.24</v>
      </c>
      <c r="C131" s="16">
        <v>0.275</v>
      </c>
      <c r="D131" s="15">
        <v>0.4775</v>
      </c>
      <c r="E131" s="15">
        <v>9.514585124</v>
      </c>
      <c r="F131" s="16">
        <f t="shared" si="18"/>
        <v>1881.20833333332</v>
      </c>
      <c r="G131" s="10">
        <f>G129*10/12+G141*2/12</f>
        <v>3.68666666666667</v>
      </c>
      <c r="H131" s="16">
        <f t="shared" si="14"/>
        <v>207.039963837313</v>
      </c>
      <c r="I131" s="16">
        <f t="shared" si="15"/>
        <v>9.12435738065083</v>
      </c>
      <c r="J131" s="19">
        <f t="shared" si="19"/>
        <v>385.842512984074</v>
      </c>
      <c r="K131" s="16">
        <f t="shared" si="16"/>
        <v>15.8432023609483</v>
      </c>
      <c r="L131" s="19">
        <f t="shared" si="17"/>
        <v>29.5256089663294</v>
      </c>
      <c r="M131" s="27">
        <f t="shared" si="22"/>
        <v>18.270119140205</v>
      </c>
      <c r="N131" s="21"/>
      <c r="O131" s="22">
        <f t="shared" si="23"/>
        <v>23.7677128914692</v>
      </c>
      <c r="P131" s="22"/>
      <c r="Q131" s="31">
        <f t="shared" si="24"/>
        <v>-0.0131231180772924</v>
      </c>
      <c r="R131" s="10">
        <f t="shared" si="20"/>
        <v>1.00362542743647</v>
      </c>
      <c r="S131" s="10">
        <f t="shared" si="21"/>
        <v>2.41553685862577</v>
      </c>
      <c r="T131" s="12">
        <f t="shared" si="25"/>
        <v>0.0424225810986771</v>
      </c>
      <c r="U131" s="12">
        <f t="shared" si="26"/>
        <v>0.0548845138032303</v>
      </c>
      <c r="V131" s="12">
        <f t="shared" si="27"/>
        <v>-0.0124619327045532</v>
      </c>
      <c r="Y131" s="30"/>
      <c r="Z131" s="30"/>
    </row>
    <row r="132" spans="1:26">
      <c r="A132" s="14">
        <v>1881.04</v>
      </c>
      <c r="B132" s="15">
        <v>6.22</v>
      </c>
      <c r="C132" s="16">
        <v>0.28</v>
      </c>
      <c r="D132" s="15">
        <v>0.4733</v>
      </c>
      <c r="E132" s="15">
        <v>9.609669421</v>
      </c>
      <c r="F132" s="16">
        <f t="shared" si="18"/>
        <v>1881.29166666666</v>
      </c>
      <c r="G132" s="10">
        <f>G129*9/12+G141*3/12</f>
        <v>3.68</v>
      </c>
      <c r="H132" s="16">
        <f t="shared" si="14"/>
        <v>204.334352616645</v>
      </c>
      <c r="I132" s="16">
        <f t="shared" si="15"/>
        <v>9.19833098595828</v>
      </c>
      <c r="J132" s="19">
        <f t="shared" si="19"/>
        <v>382.22881015057</v>
      </c>
      <c r="K132" s="16">
        <f t="shared" si="16"/>
        <v>15.5484644844788</v>
      </c>
      <c r="L132" s="19">
        <f t="shared" si="17"/>
        <v>29.0850314862162</v>
      </c>
      <c r="M132" s="27">
        <f t="shared" si="22"/>
        <v>17.9501082782229</v>
      </c>
      <c r="N132" s="21"/>
      <c r="O132" s="22">
        <f t="shared" si="23"/>
        <v>23.3088501171415</v>
      </c>
      <c r="P132" s="22"/>
      <c r="Q132" s="31">
        <f t="shared" si="24"/>
        <v>-0.00750350172198178</v>
      </c>
      <c r="R132" s="10">
        <f t="shared" si="20"/>
        <v>1.00362004471022</v>
      </c>
      <c r="S132" s="10">
        <f t="shared" si="21"/>
        <v>2.40030667417616</v>
      </c>
      <c r="T132" s="12">
        <f t="shared" si="25"/>
        <v>0.0459707330404271</v>
      </c>
      <c r="U132" s="12">
        <f t="shared" si="26"/>
        <v>0.0546353605591448</v>
      </c>
      <c r="V132" s="12">
        <f t="shared" si="27"/>
        <v>-0.00866462751871766</v>
      </c>
      <c r="Y132" s="30"/>
      <c r="Z132" s="30"/>
    </row>
    <row r="133" spans="1:26">
      <c r="A133" s="14">
        <v>1881.05</v>
      </c>
      <c r="B133" s="15">
        <v>6.5</v>
      </c>
      <c r="C133" s="16">
        <v>0.285</v>
      </c>
      <c r="D133" s="15">
        <v>0.4692</v>
      </c>
      <c r="E133" s="15">
        <v>9.514585124</v>
      </c>
      <c r="F133" s="16">
        <f t="shared" si="18"/>
        <v>1881.37499999999</v>
      </c>
      <c r="G133" s="10">
        <f>G129*8/12+G141*4/12</f>
        <v>3.67333333333333</v>
      </c>
      <c r="H133" s="16">
        <f t="shared" si="14"/>
        <v>215.666628997202</v>
      </c>
      <c r="I133" s="16">
        <f t="shared" si="15"/>
        <v>9.45615219449268</v>
      </c>
      <c r="J133" s="19">
        <f t="shared" si="19"/>
        <v>404.901080417763</v>
      </c>
      <c r="K133" s="16">
        <f t="shared" si="16"/>
        <v>15.5678126654595</v>
      </c>
      <c r="L133" s="19">
        <f t="shared" si="17"/>
        <v>29.2276287587714</v>
      </c>
      <c r="M133" s="27">
        <f t="shared" si="22"/>
        <v>18.8697186931526</v>
      </c>
      <c r="N133" s="21"/>
      <c r="O133" s="22">
        <f t="shared" si="23"/>
        <v>24.4566860477379</v>
      </c>
      <c r="P133" s="22"/>
      <c r="Q133" s="31">
        <f t="shared" si="24"/>
        <v>-0.00888108998627423</v>
      </c>
      <c r="R133" s="10">
        <f t="shared" si="20"/>
        <v>1.00361466205882</v>
      </c>
      <c r="S133" s="10">
        <f t="shared" si="21"/>
        <v>2.43307026566583</v>
      </c>
      <c r="T133" s="12">
        <f t="shared" si="25"/>
        <v>0.0411574173359128</v>
      </c>
      <c r="U133" s="12">
        <f t="shared" si="26"/>
        <v>0.0547855231437808</v>
      </c>
      <c r="V133" s="12">
        <f t="shared" si="27"/>
        <v>-0.013628105807868</v>
      </c>
      <c r="Y133" s="30"/>
      <c r="Z133" s="30"/>
    </row>
    <row r="134" spans="1:26">
      <c r="A134" s="14">
        <v>1881.06</v>
      </c>
      <c r="B134" s="15">
        <v>6.58</v>
      </c>
      <c r="C134" s="16">
        <v>0.29</v>
      </c>
      <c r="D134" s="15">
        <v>0.465</v>
      </c>
      <c r="E134" s="15">
        <v>9.514585124</v>
      </c>
      <c r="F134" s="16">
        <f t="shared" si="18"/>
        <v>1881.45833333332</v>
      </c>
      <c r="G134" s="10">
        <f>G129*7/12+G141*5/12</f>
        <v>3.66666666666667</v>
      </c>
      <c r="H134" s="16">
        <f t="shared" si="14"/>
        <v>218.320987507936</v>
      </c>
      <c r="I134" s="16">
        <f t="shared" si="15"/>
        <v>9.62204960141361</v>
      </c>
      <c r="J134" s="19">
        <f t="shared" si="19"/>
        <v>411.389879783432</v>
      </c>
      <c r="K134" s="16">
        <f t="shared" si="16"/>
        <v>15.428458843646</v>
      </c>
      <c r="L134" s="19">
        <f t="shared" si="17"/>
        <v>29.0723851214735</v>
      </c>
      <c r="M134" s="27">
        <f t="shared" si="22"/>
        <v>19.0287107311158</v>
      </c>
      <c r="N134" s="21"/>
      <c r="O134" s="22">
        <f t="shared" si="23"/>
        <v>24.6163306708713</v>
      </c>
      <c r="P134" s="22"/>
      <c r="Q134" s="31">
        <f t="shared" si="24"/>
        <v>-0.00773246543351022</v>
      </c>
      <c r="R134" s="10">
        <f t="shared" si="20"/>
        <v>1.00360927948232</v>
      </c>
      <c r="S134" s="10">
        <f t="shared" si="21"/>
        <v>2.44186499244158</v>
      </c>
      <c r="T134" s="12">
        <f t="shared" si="25"/>
        <v>0.0402793516152118</v>
      </c>
      <c r="U134" s="12">
        <f t="shared" si="26"/>
        <v>0.0572813687715419</v>
      </c>
      <c r="V134" s="12">
        <f t="shared" si="27"/>
        <v>-0.0170020171563301</v>
      </c>
      <c r="Y134" s="30"/>
      <c r="Z134" s="30"/>
    </row>
    <row r="135" spans="1:26">
      <c r="A135" s="14">
        <v>1881.07</v>
      </c>
      <c r="B135" s="15">
        <v>6.35</v>
      </c>
      <c r="C135" s="16">
        <v>0.295</v>
      </c>
      <c r="D135" s="15">
        <v>0.4608</v>
      </c>
      <c r="E135" s="15">
        <v>9.609669421</v>
      </c>
      <c r="F135" s="16">
        <f t="shared" si="18"/>
        <v>1881.54166666666</v>
      </c>
      <c r="G135" s="10">
        <f>G129*6/12+G141*6/12</f>
        <v>3.66</v>
      </c>
      <c r="H135" s="16">
        <f t="shared" si="14"/>
        <v>208.605006288697</v>
      </c>
      <c r="I135" s="16">
        <f t="shared" si="15"/>
        <v>9.6910987173489</v>
      </c>
      <c r="J135" s="19">
        <f t="shared" si="19"/>
        <v>394.603489281528</v>
      </c>
      <c r="K135" s="16">
        <f t="shared" si="16"/>
        <v>15.1378247083199</v>
      </c>
      <c r="L135" s="19">
        <f t="shared" si="17"/>
        <v>28.6351634426659</v>
      </c>
      <c r="M135" s="27">
        <f t="shared" si="22"/>
        <v>18.1163671873897</v>
      </c>
      <c r="N135" s="21"/>
      <c r="O135" s="22">
        <f t="shared" si="23"/>
        <v>23.3974554345105</v>
      </c>
      <c r="P135" s="22"/>
      <c r="Q135" s="31">
        <f t="shared" si="24"/>
        <v>-0.00404787214069569</v>
      </c>
      <c r="R135" s="10">
        <f t="shared" si="20"/>
        <v>1.00360389698075</v>
      </c>
      <c r="S135" s="10">
        <f t="shared" si="21"/>
        <v>2.42642976569386</v>
      </c>
      <c r="T135" s="12">
        <f t="shared" si="25"/>
        <v>0.0445672684994201</v>
      </c>
      <c r="U135" s="12">
        <f t="shared" si="26"/>
        <v>0.0595840111331403</v>
      </c>
      <c r="V135" s="12">
        <f t="shared" si="27"/>
        <v>-0.0150167426337202</v>
      </c>
      <c r="Y135" s="30"/>
      <c r="Z135" s="30"/>
    </row>
    <row r="136" spans="1:26">
      <c r="A136" s="14">
        <v>1881.08</v>
      </c>
      <c r="B136" s="15">
        <v>6.2</v>
      </c>
      <c r="C136" s="16">
        <v>0.3</v>
      </c>
      <c r="D136" s="15">
        <v>0.4567</v>
      </c>
      <c r="E136" s="15">
        <v>9.8</v>
      </c>
      <c r="F136" s="16">
        <f t="shared" si="18"/>
        <v>1881.62499999999</v>
      </c>
      <c r="G136" s="10">
        <f>G129*5/12+G141*7/12</f>
        <v>3.65333333333333</v>
      </c>
      <c r="H136" s="16">
        <f t="shared" si="14"/>
        <v>199.721612244898</v>
      </c>
      <c r="I136" s="16">
        <f t="shared" si="15"/>
        <v>9.66394897959184</v>
      </c>
      <c r="J136" s="19">
        <f t="shared" si="19"/>
        <v>379.322779209297</v>
      </c>
      <c r="K136" s="16">
        <f t="shared" si="16"/>
        <v>14.7117516632653</v>
      </c>
      <c r="L136" s="19">
        <f t="shared" si="17"/>
        <v>27.9414053653042</v>
      </c>
      <c r="M136" s="27">
        <f t="shared" si="22"/>
        <v>17.2862435539734</v>
      </c>
      <c r="N136" s="21"/>
      <c r="O136" s="22">
        <f t="shared" si="23"/>
        <v>22.2943005799432</v>
      </c>
      <c r="P136" s="22"/>
      <c r="Q136" s="31">
        <f t="shared" si="24"/>
        <v>0.00214360522337982</v>
      </c>
      <c r="R136" s="10">
        <f t="shared" si="20"/>
        <v>1.00359851455415</v>
      </c>
      <c r="S136" s="10">
        <f t="shared" si="21"/>
        <v>2.38787965966761</v>
      </c>
      <c r="T136" s="12">
        <f t="shared" si="25"/>
        <v>0.0525571109860989</v>
      </c>
      <c r="U136" s="12">
        <f t="shared" si="26"/>
        <v>0.0616158338775539</v>
      </c>
      <c r="V136" s="12">
        <f t="shared" si="27"/>
        <v>-0.00905872289145493</v>
      </c>
      <c r="Y136" s="30"/>
      <c r="Z136" s="30"/>
    </row>
    <row r="137" spans="1:26">
      <c r="A137" s="14">
        <v>1881.09</v>
      </c>
      <c r="B137" s="15">
        <v>6.25</v>
      </c>
      <c r="C137" s="16">
        <v>0.305</v>
      </c>
      <c r="D137" s="15">
        <v>0.4525</v>
      </c>
      <c r="E137" s="15">
        <v>10.18058017</v>
      </c>
      <c r="F137" s="16">
        <f t="shared" si="18"/>
        <v>1881.70833333332</v>
      </c>
      <c r="G137" s="10">
        <f>G129*4/12+G141*8/12</f>
        <v>3.64666666666667</v>
      </c>
      <c r="H137" s="16">
        <f t="shared" si="14"/>
        <v>193.805875210745</v>
      </c>
      <c r="I137" s="16">
        <f t="shared" si="15"/>
        <v>9.45772671028433</v>
      </c>
      <c r="J137" s="19">
        <f t="shared" si="19"/>
        <v>369.584159240855</v>
      </c>
      <c r="K137" s="16">
        <f t="shared" si="16"/>
        <v>14.0315453652579</v>
      </c>
      <c r="L137" s="19">
        <f t="shared" si="17"/>
        <v>26.7578931290379</v>
      </c>
      <c r="M137" s="27">
        <f t="shared" si="22"/>
        <v>16.7248366487729</v>
      </c>
      <c r="N137" s="21"/>
      <c r="O137" s="22">
        <f t="shared" si="23"/>
        <v>21.5427840226504</v>
      </c>
      <c r="P137" s="22"/>
      <c r="Q137" s="31">
        <f t="shared" si="24"/>
        <v>0.00556405062191971</v>
      </c>
      <c r="R137" s="10">
        <f t="shared" si="20"/>
        <v>1.00359313220255</v>
      </c>
      <c r="S137" s="10">
        <f t="shared" si="21"/>
        <v>2.30688525660807</v>
      </c>
      <c r="T137" s="12">
        <f t="shared" si="25"/>
        <v>0.0652507750753617</v>
      </c>
      <c r="U137" s="12">
        <f t="shared" si="26"/>
        <v>0.0669447017139531</v>
      </c>
      <c r="V137" s="12">
        <f t="shared" si="27"/>
        <v>-0.00169392663859136</v>
      </c>
      <c r="Y137" s="30"/>
      <c r="Z137" s="30"/>
    </row>
    <row r="138" spans="1:26">
      <c r="A138" s="14">
        <v>1881.1</v>
      </c>
      <c r="B138" s="15">
        <v>6.15</v>
      </c>
      <c r="C138" s="16">
        <v>0.31</v>
      </c>
      <c r="D138" s="15">
        <v>0.4483</v>
      </c>
      <c r="E138" s="15">
        <v>10.27574545</v>
      </c>
      <c r="F138" s="16">
        <f t="shared" si="18"/>
        <v>1881.79166666666</v>
      </c>
      <c r="G138" s="10">
        <f>G129*3/12+G141*9/12</f>
        <v>3.64</v>
      </c>
      <c r="H138" s="16">
        <f t="shared" ref="H138:H201" si="28">B138*$E$1858/E138</f>
        <v>188.938832656661</v>
      </c>
      <c r="I138" s="16">
        <f t="shared" ref="I138:I201" si="29">C138*$E$1858/E138</f>
        <v>9.52374603635204</v>
      </c>
      <c r="J138" s="19">
        <f t="shared" si="19"/>
        <v>361.81626767033</v>
      </c>
      <c r="K138" s="16">
        <f t="shared" ref="K138:K201" si="30">D138*$E$1858/E138</f>
        <v>13.7725656390214</v>
      </c>
      <c r="L138" s="19">
        <f t="shared" ref="L138:L201" si="31">K138*(J138/H138)</f>
        <v>26.3743467961966</v>
      </c>
      <c r="M138" s="27">
        <f t="shared" si="22"/>
        <v>16.2619894111814</v>
      </c>
      <c r="N138" s="21"/>
      <c r="O138" s="22">
        <f t="shared" si="23"/>
        <v>20.9273193065166</v>
      </c>
      <c r="P138" s="22"/>
      <c r="Q138" s="31">
        <f t="shared" si="24"/>
        <v>0.00672403574765373</v>
      </c>
      <c r="R138" s="10">
        <f t="shared" si="20"/>
        <v>1.003587749926</v>
      </c>
      <c r="S138" s="10">
        <f t="shared" si="21"/>
        <v>2.29373301124188</v>
      </c>
      <c r="T138" s="12">
        <f t="shared" si="25"/>
        <v>0.0678826008767264</v>
      </c>
      <c r="U138" s="12">
        <f t="shared" si="26"/>
        <v>0.0678901159792216</v>
      </c>
      <c r="V138" s="12">
        <f t="shared" si="27"/>
        <v>-7.51510249519249e-6</v>
      </c>
      <c r="Y138" s="30"/>
      <c r="Z138" s="30"/>
    </row>
    <row r="139" spans="1:26">
      <c r="A139" s="14">
        <v>1881.11</v>
      </c>
      <c r="B139" s="15">
        <v>6.19</v>
      </c>
      <c r="C139" s="16">
        <v>0.315</v>
      </c>
      <c r="D139" s="15">
        <v>0.4442</v>
      </c>
      <c r="E139" s="15">
        <v>10.18058017</v>
      </c>
      <c r="F139" s="16">
        <f t="shared" ref="F139:F202" si="32">F138+1/12</f>
        <v>1881.87499999999</v>
      </c>
      <c r="G139" s="10">
        <f>G129*2/12+G141*10/12</f>
        <v>3.63333333333333</v>
      </c>
      <c r="H139" s="16">
        <f t="shared" si="28"/>
        <v>191.945338808721</v>
      </c>
      <c r="I139" s="16">
        <f t="shared" si="29"/>
        <v>9.76781611062152</v>
      </c>
      <c r="J139" s="19">
        <f t="shared" ref="J139:J202" si="33">J138*((H139+(I139/12))/H138)</f>
        <v>369.132475315942</v>
      </c>
      <c r="K139" s="16">
        <f t="shared" si="30"/>
        <v>13.774171162978</v>
      </c>
      <c r="L139" s="19">
        <f t="shared" si="31"/>
        <v>26.4892803772765</v>
      </c>
      <c r="M139" s="27">
        <f t="shared" si="22"/>
        <v>16.4786423166449</v>
      </c>
      <c r="N139" s="21"/>
      <c r="O139" s="22">
        <f t="shared" si="23"/>
        <v>21.1897746504572</v>
      </c>
      <c r="P139" s="22"/>
      <c r="Q139" s="31">
        <f t="shared" si="24"/>
        <v>0.00506930736565842</v>
      </c>
      <c r="R139" s="10">
        <f t="shared" ref="R139:R202" si="34">((G139/G140+G139/1200+((1+G140/1200)^(-119))*(1-G139/G140)))</f>
        <v>1.00358236772453</v>
      </c>
      <c r="S139" s="10">
        <f t="shared" ref="S139:S202" si="35">S138*R138*E138/E139</f>
        <v>2.32348046637702</v>
      </c>
      <c r="T139" s="12">
        <f t="shared" si="25"/>
        <v>0.0658473434837683</v>
      </c>
      <c r="U139" s="12">
        <f t="shared" si="26"/>
        <v>0.0681925469483566</v>
      </c>
      <c r="V139" s="12">
        <f t="shared" si="27"/>
        <v>-0.00234520346458833</v>
      </c>
      <c r="Y139" s="30"/>
      <c r="Z139" s="30"/>
    </row>
    <row r="140" spans="1:26">
      <c r="A140" s="14">
        <v>1881.12</v>
      </c>
      <c r="B140" s="15">
        <v>6.01</v>
      </c>
      <c r="C140" s="16">
        <v>0.32</v>
      </c>
      <c r="D140" s="15">
        <v>0.44</v>
      </c>
      <c r="E140" s="15">
        <v>10.18058017</v>
      </c>
      <c r="F140" s="16">
        <f t="shared" si="32"/>
        <v>1881.95833333332</v>
      </c>
      <c r="G140" s="10">
        <f>G129*1/12+G141*11/12</f>
        <v>3.62666666666667</v>
      </c>
      <c r="H140" s="16">
        <f t="shared" si="28"/>
        <v>186.363729602652</v>
      </c>
      <c r="I140" s="16">
        <f t="shared" si="29"/>
        <v>9.92286081079012</v>
      </c>
      <c r="J140" s="19">
        <f t="shared" si="33"/>
        <v>359.988644478822</v>
      </c>
      <c r="K140" s="16">
        <f t="shared" si="30"/>
        <v>13.6439336148364</v>
      </c>
      <c r="L140" s="19">
        <f t="shared" si="31"/>
        <v>26.3552418586824</v>
      </c>
      <c r="M140" s="27">
        <f t="shared" si="22"/>
        <v>15.9587542061051</v>
      </c>
      <c r="N140" s="21"/>
      <c r="O140" s="22">
        <f t="shared" si="23"/>
        <v>20.5098558943848</v>
      </c>
      <c r="P140" s="22"/>
      <c r="Q140" s="31">
        <f t="shared" si="24"/>
        <v>0.0048775071089471</v>
      </c>
      <c r="R140" s="10">
        <f t="shared" si="34"/>
        <v>1.00357698559818</v>
      </c>
      <c r="S140" s="10">
        <f t="shared" si="35"/>
        <v>2.33180402780835</v>
      </c>
      <c r="T140" s="12">
        <f t="shared" si="25"/>
        <v>0.0720994492776845</v>
      </c>
      <c r="U140" s="12">
        <f t="shared" si="26"/>
        <v>0.0681456219756382</v>
      </c>
      <c r="V140" s="12">
        <f t="shared" si="27"/>
        <v>0.0039538273020463</v>
      </c>
      <c r="Y140" s="30"/>
      <c r="Z140" s="30"/>
    </row>
    <row r="141" spans="1:26">
      <c r="A141" s="14">
        <v>1882.01</v>
      </c>
      <c r="B141" s="15">
        <v>5.92</v>
      </c>
      <c r="C141" s="16">
        <v>0.32</v>
      </c>
      <c r="D141" s="15">
        <v>0.4392</v>
      </c>
      <c r="E141" s="15">
        <v>10.18058017</v>
      </c>
      <c r="F141" s="16">
        <f t="shared" si="32"/>
        <v>1882.04166666666</v>
      </c>
      <c r="G141" s="10">
        <v>3.62</v>
      </c>
      <c r="H141" s="16">
        <f t="shared" si="28"/>
        <v>183.572924999617</v>
      </c>
      <c r="I141" s="16">
        <f t="shared" si="29"/>
        <v>9.92286081079012</v>
      </c>
      <c r="J141" s="19">
        <f t="shared" si="33"/>
        <v>356.195086938557</v>
      </c>
      <c r="K141" s="16">
        <f t="shared" si="30"/>
        <v>13.6191264628094</v>
      </c>
      <c r="L141" s="19">
        <f t="shared" si="31"/>
        <v>26.4258246931443</v>
      </c>
      <c r="M141" s="27">
        <f t="shared" si="22"/>
        <v>15.6787641600287</v>
      </c>
      <c r="N141" s="21"/>
      <c r="O141" s="22">
        <f t="shared" si="23"/>
        <v>20.1420537753832</v>
      </c>
      <c r="P141" s="22"/>
      <c r="Q141" s="31">
        <f t="shared" si="24"/>
        <v>0.00606317813555437</v>
      </c>
      <c r="R141" s="10">
        <f t="shared" si="34"/>
        <v>1.00294732395502</v>
      </c>
      <c r="S141" s="10">
        <f t="shared" si="35"/>
        <v>2.3401448572336</v>
      </c>
      <c r="T141" s="12">
        <f t="shared" si="25"/>
        <v>0.0783248136708798</v>
      </c>
      <c r="U141" s="12">
        <f t="shared" si="26"/>
        <v>0.0708414890056162</v>
      </c>
      <c r="V141" s="12">
        <f t="shared" si="27"/>
        <v>0.00748332466526369</v>
      </c>
      <c r="Y141" s="30"/>
      <c r="Z141" s="30"/>
    </row>
    <row r="142" spans="1:26">
      <c r="A142" s="14">
        <v>1882.02</v>
      </c>
      <c r="B142" s="15">
        <v>5.79</v>
      </c>
      <c r="C142" s="16">
        <v>0.32</v>
      </c>
      <c r="D142" s="15">
        <v>0.4383</v>
      </c>
      <c r="E142" s="15">
        <v>10.27574545</v>
      </c>
      <c r="F142" s="16">
        <f t="shared" si="32"/>
        <v>1882.12499999999</v>
      </c>
      <c r="G142" s="10">
        <f>G141*11/12+G153*1/12</f>
        <v>3.62083333333333</v>
      </c>
      <c r="H142" s="16">
        <f t="shared" si="28"/>
        <v>177.87899854993</v>
      </c>
      <c r="I142" s="16">
        <f t="shared" si="29"/>
        <v>9.83096365042791</v>
      </c>
      <c r="J142" s="19">
        <f t="shared" si="33"/>
        <v>346.736519555818</v>
      </c>
      <c r="K142" s="16">
        <f t="shared" si="30"/>
        <v>13.4653480249455</v>
      </c>
      <c r="L142" s="19">
        <f t="shared" si="31"/>
        <v>26.2477748741477</v>
      </c>
      <c r="M142" s="27">
        <f t="shared" si="22"/>
        <v>15.153861528363</v>
      </c>
      <c r="N142" s="21"/>
      <c r="O142" s="22">
        <f t="shared" si="23"/>
        <v>19.4621296726517</v>
      </c>
      <c r="P142" s="22"/>
      <c r="Q142" s="31">
        <f t="shared" si="24"/>
        <v>0.00917492236964538</v>
      </c>
      <c r="R142" s="10">
        <f t="shared" si="34"/>
        <v>1.00294802110966</v>
      </c>
      <c r="S142" s="10">
        <f t="shared" si="35"/>
        <v>2.32530570029513</v>
      </c>
      <c r="T142" s="12">
        <f t="shared" si="25"/>
        <v>0.0817909365931333</v>
      </c>
      <c r="U142" s="12">
        <f t="shared" si="26"/>
        <v>0.0717326769639954</v>
      </c>
      <c r="V142" s="12">
        <f t="shared" si="27"/>
        <v>0.0100582596291379</v>
      </c>
      <c r="Y142" s="30"/>
      <c r="Z142" s="30"/>
    </row>
    <row r="143" spans="1:26">
      <c r="A143" s="14">
        <v>1882.03</v>
      </c>
      <c r="B143" s="15">
        <v>5.78</v>
      </c>
      <c r="C143" s="16">
        <v>0.32</v>
      </c>
      <c r="D143" s="15">
        <v>0.4375</v>
      </c>
      <c r="E143" s="15">
        <v>10.27574545</v>
      </c>
      <c r="F143" s="16">
        <f t="shared" si="32"/>
        <v>1882.20833333332</v>
      </c>
      <c r="G143" s="10">
        <f>G141*10/12+G153*2/12</f>
        <v>3.62166666666667</v>
      </c>
      <c r="H143" s="16">
        <f t="shared" si="28"/>
        <v>177.571780935854</v>
      </c>
      <c r="I143" s="16">
        <f t="shared" si="29"/>
        <v>9.83096365042791</v>
      </c>
      <c r="J143" s="19">
        <f t="shared" si="33"/>
        <v>347.73460970998</v>
      </c>
      <c r="K143" s="16">
        <f t="shared" si="30"/>
        <v>13.4407706158194</v>
      </c>
      <c r="L143" s="19">
        <f t="shared" si="31"/>
        <v>26.3207425169751</v>
      </c>
      <c r="M143" s="27">
        <f t="shared" si="22"/>
        <v>15.0916702994867</v>
      </c>
      <c r="N143" s="21"/>
      <c r="O143" s="22">
        <f t="shared" si="23"/>
        <v>19.3774405880998</v>
      </c>
      <c r="P143" s="22"/>
      <c r="Q143" s="31">
        <f t="shared" si="24"/>
        <v>0.00797812806574858</v>
      </c>
      <c r="R143" s="10">
        <f t="shared" si="34"/>
        <v>1.00294871826416</v>
      </c>
      <c r="S143" s="10">
        <f t="shared" si="35"/>
        <v>2.33216075058601</v>
      </c>
      <c r="T143" s="12">
        <f t="shared" si="25"/>
        <v>0.0858670232554339</v>
      </c>
      <c r="U143" s="12">
        <f t="shared" si="26"/>
        <v>0.074452106489965</v>
      </c>
      <c r="V143" s="12">
        <f t="shared" si="27"/>
        <v>0.0114149167654689</v>
      </c>
      <c r="Y143" s="30"/>
      <c r="Z143" s="30"/>
    </row>
    <row r="144" spans="1:26">
      <c r="A144" s="14">
        <v>1882.04</v>
      </c>
      <c r="B144" s="15">
        <v>5.78</v>
      </c>
      <c r="C144" s="16">
        <v>0.32</v>
      </c>
      <c r="D144" s="15">
        <v>0.4367</v>
      </c>
      <c r="E144" s="15">
        <v>10.37091074</v>
      </c>
      <c r="F144" s="16">
        <f t="shared" si="32"/>
        <v>1882.29166666666</v>
      </c>
      <c r="G144" s="10">
        <f>G141*9/12+G153*3/12</f>
        <v>3.6225</v>
      </c>
      <c r="H144" s="16">
        <f t="shared" si="28"/>
        <v>175.942351230766</v>
      </c>
      <c r="I144" s="16">
        <f t="shared" si="29"/>
        <v>9.74075300931575</v>
      </c>
      <c r="J144" s="19">
        <f t="shared" si="33"/>
        <v>346.133326618232</v>
      </c>
      <c r="K144" s="16">
        <f t="shared" si="30"/>
        <v>13.2930838724006</v>
      </c>
      <c r="L144" s="19">
        <f t="shared" si="31"/>
        <v>26.1516304038377</v>
      </c>
      <c r="M144" s="27">
        <f t="shared" si="22"/>
        <v>14.9169971683753</v>
      </c>
      <c r="N144" s="21"/>
      <c r="O144" s="22">
        <f t="shared" si="23"/>
        <v>19.149099336903</v>
      </c>
      <c r="P144" s="22"/>
      <c r="Q144" s="31">
        <f t="shared" si="24"/>
        <v>0.00749817273575878</v>
      </c>
      <c r="R144" s="10">
        <f t="shared" si="34"/>
        <v>1.0029494154185</v>
      </c>
      <c r="S144" s="10">
        <f t="shared" si="35"/>
        <v>2.3175742173299</v>
      </c>
      <c r="T144" s="12">
        <f t="shared" si="25"/>
        <v>0.0880008115342212</v>
      </c>
      <c r="U144" s="12">
        <f t="shared" si="26"/>
        <v>0.076783745334905</v>
      </c>
      <c r="V144" s="12">
        <f t="shared" si="27"/>
        <v>0.0112170661993163</v>
      </c>
      <c r="Y144" s="30"/>
      <c r="Z144" s="30"/>
    </row>
    <row r="145" spans="1:26">
      <c r="A145" s="14">
        <v>1882.05</v>
      </c>
      <c r="B145" s="15">
        <v>5.71</v>
      </c>
      <c r="C145" s="16">
        <v>0.32</v>
      </c>
      <c r="D145" s="15">
        <v>0.4358</v>
      </c>
      <c r="E145" s="15">
        <v>10.46599504</v>
      </c>
      <c r="F145" s="16">
        <f t="shared" si="32"/>
        <v>1882.37499999999</v>
      </c>
      <c r="G145" s="10">
        <f>G141*8/12+G153*4/12</f>
        <v>3.62333333333333</v>
      </c>
      <c r="H145" s="16">
        <f t="shared" si="28"/>
        <v>172.232471266296</v>
      </c>
      <c r="I145" s="16">
        <f t="shared" si="29"/>
        <v>9.65225758410067</v>
      </c>
      <c r="J145" s="19">
        <f t="shared" si="33"/>
        <v>340.417254938081</v>
      </c>
      <c r="K145" s="16">
        <f t="shared" si="30"/>
        <v>13.1451682973471</v>
      </c>
      <c r="L145" s="19">
        <f t="shared" si="31"/>
        <v>25.9814080038557</v>
      </c>
      <c r="M145" s="27">
        <f t="shared" si="22"/>
        <v>14.5671032021918</v>
      </c>
      <c r="N145" s="21"/>
      <c r="O145" s="22">
        <f t="shared" si="23"/>
        <v>18.6984205002592</v>
      </c>
      <c r="P145" s="22"/>
      <c r="Q145" s="31">
        <f t="shared" si="24"/>
        <v>0.00999183477567307</v>
      </c>
      <c r="R145" s="10">
        <f t="shared" si="34"/>
        <v>1.00295011257271</v>
      </c>
      <c r="S145" s="10">
        <f t="shared" si="35"/>
        <v>2.30329228102582</v>
      </c>
      <c r="T145" s="12">
        <f t="shared" si="25"/>
        <v>0.0901857226711402</v>
      </c>
      <c r="U145" s="12">
        <f t="shared" si="26"/>
        <v>0.0776640596763802</v>
      </c>
      <c r="V145" s="12">
        <f t="shared" si="27"/>
        <v>0.01252166299476</v>
      </c>
      <c r="Y145" s="30"/>
      <c r="Z145" s="30"/>
    </row>
    <row r="146" spans="1:26">
      <c r="A146" s="14">
        <v>1882.06</v>
      </c>
      <c r="B146" s="15">
        <v>5.68</v>
      </c>
      <c r="C146" s="16">
        <v>0.32</v>
      </c>
      <c r="D146" s="15">
        <v>0.435</v>
      </c>
      <c r="E146" s="15">
        <v>10.56116033</v>
      </c>
      <c r="F146" s="16">
        <f t="shared" si="32"/>
        <v>1882.45833333332</v>
      </c>
      <c r="G146" s="10">
        <f>G141*7/12+G153*5/12</f>
        <v>3.62416666666667</v>
      </c>
      <c r="H146" s="16">
        <f t="shared" si="28"/>
        <v>169.78376087204</v>
      </c>
      <c r="I146" s="16">
        <f t="shared" si="29"/>
        <v>9.56528230265017</v>
      </c>
      <c r="J146" s="19">
        <f t="shared" si="33"/>
        <v>337.152862702773</v>
      </c>
      <c r="K146" s="16">
        <f t="shared" si="30"/>
        <v>13.0028056301651</v>
      </c>
      <c r="L146" s="19">
        <f t="shared" si="31"/>
        <v>25.8206857879765</v>
      </c>
      <c r="M146" s="27">
        <f t="shared" si="22"/>
        <v>14.3274048901317</v>
      </c>
      <c r="N146" s="21"/>
      <c r="O146" s="22">
        <f t="shared" si="23"/>
        <v>18.3901978187234</v>
      </c>
      <c r="P146" s="22"/>
      <c r="Q146" s="31">
        <f t="shared" si="24"/>
        <v>0.0127292762531833</v>
      </c>
      <c r="R146" s="10">
        <f t="shared" si="34"/>
        <v>1.00295080972676</v>
      </c>
      <c r="S146" s="10">
        <f t="shared" si="35"/>
        <v>2.28927134629335</v>
      </c>
      <c r="T146" s="12">
        <f t="shared" si="25"/>
        <v>0.0910242694594916</v>
      </c>
      <c r="U146" s="12">
        <f t="shared" si="26"/>
        <v>0.0785381300822405</v>
      </c>
      <c r="V146" s="12">
        <f t="shared" si="27"/>
        <v>0.0124861393772511</v>
      </c>
      <c r="Y146" s="30"/>
      <c r="Z146" s="30"/>
    </row>
    <row r="147" spans="1:26">
      <c r="A147" s="14">
        <v>1882.07</v>
      </c>
      <c r="B147" s="15">
        <v>6</v>
      </c>
      <c r="C147" s="16">
        <v>0.32</v>
      </c>
      <c r="D147" s="15">
        <v>0.4342</v>
      </c>
      <c r="E147" s="15">
        <v>10.46599504</v>
      </c>
      <c r="F147" s="16">
        <f t="shared" si="32"/>
        <v>1882.54166666666</v>
      </c>
      <c r="G147" s="10">
        <f>G141*6/12+G153*6/12</f>
        <v>3.625</v>
      </c>
      <c r="H147" s="16">
        <f t="shared" si="28"/>
        <v>180.979829701888</v>
      </c>
      <c r="I147" s="16">
        <f t="shared" si="29"/>
        <v>9.65225758410067</v>
      </c>
      <c r="J147" s="19">
        <f t="shared" si="33"/>
        <v>360.983040331195</v>
      </c>
      <c r="K147" s="16">
        <f t="shared" si="30"/>
        <v>13.0969070094266</v>
      </c>
      <c r="L147" s="19">
        <f t="shared" si="31"/>
        <v>26.1231393519675</v>
      </c>
      <c r="M147" s="27">
        <f t="shared" si="22"/>
        <v>15.2405597612178</v>
      </c>
      <c r="N147" s="21"/>
      <c r="O147" s="22">
        <f t="shared" si="23"/>
        <v>19.5570241292171</v>
      </c>
      <c r="P147" s="22"/>
      <c r="Q147" s="31">
        <f t="shared" si="24"/>
        <v>0.00909314191866272</v>
      </c>
      <c r="R147" s="10">
        <f t="shared" si="34"/>
        <v>1.00295150688067</v>
      </c>
      <c r="S147" s="10">
        <f t="shared" si="35"/>
        <v>2.31690388047716</v>
      </c>
      <c r="T147" s="12">
        <f t="shared" si="25"/>
        <v>0.081088598385693</v>
      </c>
      <c r="U147" s="12">
        <f t="shared" si="26"/>
        <v>0.0745920020030304</v>
      </c>
      <c r="V147" s="12">
        <f t="shared" si="27"/>
        <v>0.00649659638266264</v>
      </c>
      <c r="Y147" s="30"/>
      <c r="Z147" s="30"/>
    </row>
    <row r="148" spans="1:26">
      <c r="A148" s="14">
        <v>1882.08</v>
      </c>
      <c r="B148" s="15">
        <v>6.18</v>
      </c>
      <c r="C148" s="16">
        <v>0.32</v>
      </c>
      <c r="D148" s="15">
        <v>0.4333</v>
      </c>
      <c r="E148" s="15">
        <v>10.56116033</v>
      </c>
      <c r="F148" s="16">
        <f t="shared" si="32"/>
        <v>1882.62499999999</v>
      </c>
      <c r="G148" s="10">
        <f>G141*5/12+G153*7/12</f>
        <v>3.62583333333333</v>
      </c>
      <c r="H148" s="16">
        <f t="shared" si="28"/>
        <v>184.729514469931</v>
      </c>
      <c r="I148" s="16">
        <f t="shared" si="29"/>
        <v>9.56528230265017</v>
      </c>
      <c r="J148" s="19">
        <f t="shared" si="33"/>
        <v>370.052087792591</v>
      </c>
      <c r="K148" s="16">
        <f t="shared" si="30"/>
        <v>12.9519900679322</v>
      </c>
      <c r="L148" s="19">
        <f t="shared" si="31"/>
        <v>25.9455614305064</v>
      </c>
      <c r="M148" s="27">
        <f t="shared" si="22"/>
        <v>15.525429331463</v>
      </c>
      <c r="N148" s="21"/>
      <c r="O148" s="22">
        <f t="shared" si="23"/>
        <v>19.9136297688327</v>
      </c>
      <c r="P148" s="22"/>
      <c r="Q148" s="31">
        <f t="shared" si="24"/>
        <v>0.00804451405034075</v>
      </c>
      <c r="R148" s="10">
        <f t="shared" si="34"/>
        <v>1.00295220403443</v>
      </c>
      <c r="S148" s="10">
        <f t="shared" si="35"/>
        <v>2.30280328861104</v>
      </c>
      <c r="T148" s="12">
        <f t="shared" si="25"/>
        <v>0.0789184753392194</v>
      </c>
      <c r="U148" s="12">
        <f t="shared" si="26"/>
        <v>0.0740609272707002</v>
      </c>
      <c r="V148" s="12">
        <f t="shared" si="27"/>
        <v>0.00485754806851912</v>
      </c>
      <c r="Y148" s="30"/>
      <c r="Z148" s="30"/>
    </row>
    <row r="149" spans="1:26">
      <c r="A149" s="14">
        <v>1882.09</v>
      </c>
      <c r="B149" s="15">
        <v>6.24</v>
      </c>
      <c r="C149" s="16">
        <v>0.32</v>
      </c>
      <c r="D149" s="15">
        <v>0.4325</v>
      </c>
      <c r="E149" s="15">
        <v>10.27574545</v>
      </c>
      <c r="F149" s="16">
        <f t="shared" si="32"/>
        <v>1882.70833333332</v>
      </c>
      <c r="G149" s="10">
        <f>G141*4/12+G153*8/12</f>
        <v>3.62666666666667</v>
      </c>
      <c r="H149" s="16">
        <f t="shared" si="28"/>
        <v>191.703791183344</v>
      </c>
      <c r="I149" s="16">
        <f t="shared" si="29"/>
        <v>9.83096365042791</v>
      </c>
      <c r="J149" s="19">
        <f t="shared" si="33"/>
        <v>385.664155625417</v>
      </c>
      <c r="K149" s="16">
        <f t="shared" si="30"/>
        <v>13.2871618087815</v>
      </c>
      <c r="L149" s="19">
        <f t="shared" si="31"/>
        <v>26.7307287352553</v>
      </c>
      <c r="M149" s="27">
        <f t="shared" si="22"/>
        <v>16.0811066244623</v>
      </c>
      <c r="N149" s="21"/>
      <c r="O149" s="22">
        <f t="shared" si="23"/>
        <v>20.6171947059818</v>
      </c>
      <c r="P149" s="22"/>
      <c r="Q149" s="31">
        <f t="shared" si="24"/>
        <v>0.00241378287971156</v>
      </c>
      <c r="R149" s="10">
        <f t="shared" si="34"/>
        <v>1.00295290118805</v>
      </c>
      <c r="S149" s="10">
        <f t="shared" si="35"/>
        <v>2.3737521789893</v>
      </c>
      <c r="T149" s="12">
        <f t="shared" si="25"/>
        <v>0.0721445329243655</v>
      </c>
      <c r="U149" s="12">
        <f t="shared" si="26"/>
        <v>0.0710245455723306</v>
      </c>
      <c r="V149" s="12">
        <f t="shared" si="27"/>
        <v>0.00111998735203489</v>
      </c>
      <c r="Y149" s="30"/>
      <c r="Z149" s="30"/>
    </row>
    <row r="150" spans="1:26">
      <c r="A150" s="14">
        <v>1882.1</v>
      </c>
      <c r="B150" s="15">
        <v>6.07</v>
      </c>
      <c r="C150" s="16">
        <v>0.32</v>
      </c>
      <c r="D150" s="15">
        <v>0.4317</v>
      </c>
      <c r="E150" s="15">
        <v>10.18058017</v>
      </c>
      <c r="F150" s="16">
        <f t="shared" si="32"/>
        <v>1882.79166666666</v>
      </c>
      <c r="G150" s="10">
        <f>G141*3/12+G153*9/12</f>
        <v>3.6275</v>
      </c>
      <c r="H150" s="16">
        <f t="shared" si="28"/>
        <v>188.224266004675</v>
      </c>
      <c r="I150" s="16">
        <f t="shared" si="29"/>
        <v>9.92286081079012</v>
      </c>
      <c r="J150" s="19">
        <f t="shared" si="33"/>
        <v>380.327691025375</v>
      </c>
      <c r="K150" s="16">
        <f t="shared" si="30"/>
        <v>13.3865594125565</v>
      </c>
      <c r="L150" s="19">
        <f t="shared" si="31"/>
        <v>27.0490056368459</v>
      </c>
      <c r="M150" s="27">
        <f t="shared" si="22"/>
        <v>15.7555810305266</v>
      </c>
      <c r="N150" s="21"/>
      <c r="O150" s="22">
        <f t="shared" si="23"/>
        <v>20.1923266792722</v>
      </c>
      <c r="P150" s="22"/>
      <c r="Q150" s="31">
        <f t="shared" si="24"/>
        <v>0.00494501091535011</v>
      </c>
      <c r="R150" s="10">
        <f t="shared" si="34"/>
        <v>1.00295359834152</v>
      </c>
      <c r="S150" s="10">
        <f t="shared" si="35"/>
        <v>2.40301634346527</v>
      </c>
      <c r="T150" s="12">
        <f t="shared" si="25"/>
        <v>0.0761543603164081</v>
      </c>
      <c r="U150" s="12">
        <f t="shared" si="26"/>
        <v>0.0699318765312233</v>
      </c>
      <c r="V150" s="12">
        <f t="shared" si="27"/>
        <v>0.00622248378518475</v>
      </c>
      <c r="Y150" s="30"/>
      <c r="Z150" s="30"/>
    </row>
    <row r="151" spans="1:26">
      <c r="A151" s="14">
        <v>1882.11</v>
      </c>
      <c r="B151" s="15">
        <v>5.81</v>
      </c>
      <c r="C151" s="16">
        <v>0.32</v>
      </c>
      <c r="D151" s="15">
        <v>0.4308</v>
      </c>
      <c r="E151" s="15">
        <v>10.08541488</v>
      </c>
      <c r="F151" s="16">
        <f t="shared" si="32"/>
        <v>1882.87499999999</v>
      </c>
      <c r="G151" s="10">
        <f>G141*2/12+G153*10/12</f>
        <v>3.62833333333333</v>
      </c>
      <c r="H151" s="16">
        <f t="shared" si="28"/>
        <v>181.861937443668</v>
      </c>
      <c r="I151" s="16">
        <f t="shared" si="29"/>
        <v>10.0164922516306</v>
      </c>
      <c r="J151" s="19">
        <f t="shared" si="33"/>
        <v>369.158529215066</v>
      </c>
      <c r="K151" s="16">
        <f t="shared" si="30"/>
        <v>13.4847026937577</v>
      </c>
      <c r="L151" s="19">
        <f t="shared" si="31"/>
        <v>27.3723742488555</v>
      </c>
      <c r="M151" s="27">
        <f t="shared" si="22"/>
        <v>15.1926703131653</v>
      </c>
      <c r="N151" s="21"/>
      <c r="O151" s="22">
        <f t="shared" si="23"/>
        <v>19.4661858057017</v>
      </c>
      <c r="P151" s="22"/>
      <c r="Q151" s="31">
        <f t="shared" si="24"/>
        <v>0.00350086184931675</v>
      </c>
      <c r="R151" s="10">
        <f t="shared" si="34"/>
        <v>1.00295429549484</v>
      </c>
      <c r="S151" s="10">
        <f t="shared" si="35"/>
        <v>2.4328555595557</v>
      </c>
      <c r="T151" s="12">
        <f t="shared" si="25"/>
        <v>0.0765999197106584</v>
      </c>
      <c r="U151" s="12">
        <f t="shared" si="26"/>
        <v>0.0660948657828688</v>
      </c>
      <c r="V151" s="12">
        <f t="shared" si="27"/>
        <v>0.0105050539277896</v>
      </c>
      <c r="Y151" s="30"/>
      <c r="Z151" s="30"/>
    </row>
    <row r="152" spans="1:26">
      <c r="A152" s="14">
        <v>1882.12</v>
      </c>
      <c r="B152" s="15">
        <v>5.84</v>
      </c>
      <c r="C152" s="16">
        <v>0.32</v>
      </c>
      <c r="D152" s="15">
        <v>0.43</v>
      </c>
      <c r="E152" s="15">
        <v>9.990330579</v>
      </c>
      <c r="F152" s="16">
        <f t="shared" si="32"/>
        <v>1882.95833333332</v>
      </c>
      <c r="G152" s="10">
        <f>G141*1/12+G153*11/12</f>
        <v>3.62916666666667</v>
      </c>
      <c r="H152" s="16">
        <f t="shared" si="28"/>
        <v>184.540816284434</v>
      </c>
      <c r="I152" s="16">
        <f t="shared" si="29"/>
        <v>10.111825549832</v>
      </c>
      <c r="J152" s="19">
        <f t="shared" si="33"/>
        <v>376.306826498785</v>
      </c>
      <c r="K152" s="16">
        <f t="shared" si="30"/>
        <v>13.5877655825867</v>
      </c>
      <c r="L152" s="19">
        <f t="shared" si="31"/>
        <v>27.7075231839859</v>
      </c>
      <c r="M152" s="27">
        <f t="shared" si="22"/>
        <v>15.382128332082</v>
      </c>
      <c r="N152" s="21"/>
      <c r="O152" s="22">
        <f t="shared" si="23"/>
        <v>19.7046140632928</v>
      </c>
      <c r="P152" s="22"/>
      <c r="Q152" s="31">
        <f t="shared" si="24"/>
        <v>0.00318151431011164</v>
      </c>
      <c r="R152" s="10">
        <f t="shared" si="34"/>
        <v>1.00295499264802</v>
      </c>
      <c r="S152" s="10">
        <f t="shared" si="35"/>
        <v>2.46326636716714</v>
      </c>
      <c r="T152" s="12">
        <f t="shared" si="25"/>
        <v>0.0724130946224382</v>
      </c>
      <c r="U152" s="12">
        <f t="shared" si="26"/>
        <v>0.0636526588614434</v>
      </c>
      <c r="V152" s="12">
        <f t="shared" si="27"/>
        <v>0.00876043576099472</v>
      </c>
      <c r="Y152" s="30"/>
      <c r="Z152" s="30"/>
    </row>
    <row r="153" spans="1:26">
      <c r="A153" s="14">
        <v>1883.01</v>
      </c>
      <c r="B153" s="15">
        <v>5.81</v>
      </c>
      <c r="C153" s="16">
        <v>0.3208</v>
      </c>
      <c r="D153" s="15">
        <v>0.4275</v>
      </c>
      <c r="E153" s="15">
        <v>9.990330579</v>
      </c>
      <c r="F153" s="16">
        <f t="shared" si="32"/>
        <v>1883.04166666666</v>
      </c>
      <c r="G153" s="10">
        <v>3.63</v>
      </c>
      <c r="H153" s="16">
        <f t="shared" si="28"/>
        <v>183.592832639137</v>
      </c>
      <c r="I153" s="16">
        <f t="shared" si="29"/>
        <v>10.1371051137066</v>
      </c>
      <c r="J153" s="19">
        <f t="shared" si="33"/>
        <v>376.096335237387</v>
      </c>
      <c r="K153" s="16">
        <f t="shared" si="30"/>
        <v>13.5087669454787</v>
      </c>
      <c r="L153" s="19">
        <f t="shared" si="31"/>
        <v>27.6731812932845</v>
      </c>
      <c r="M153" s="27">
        <f t="shared" si="22"/>
        <v>15.2702591190986</v>
      </c>
      <c r="N153" s="21"/>
      <c r="O153" s="22">
        <f t="shared" si="23"/>
        <v>19.5567134666502</v>
      </c>
      <c r="P153" s="22"/>
      <c r="Q153" s="31">
        <f t="shared" si="24"/>
        <v>0.00364944496655306</v>
      </c>
      <c r="R153" s="10">
        <f t="shared" si="34"/>
        <v>1.00309431561627</v>
      </c>
      <c r="S153" s="10">
        <f t="shared" si="35"/>
        <v>2.47054530117222</v>
      </c>
      <c r="T153" s="12">
        <f t="shared" si="25"/>
        <v>0.0708380113508109</v>
      </c>
      <c r="U153" s="12">
        <f t="shared" si="26"/>
        <v>0.0596516857243528</v>
      </c>
      <c r="V153" s="12">
        <f t="shared" si="27"/>
        <v>0.0111863256264582</v>
      </c>
      <c r="Y153" s="30"/>
      <c r="Z153" s="30"/>
    </row>
    <row r="154" spans="1:26">
      <c r="A154" s="14">
        <v>1883.02</v>
      </c>
      <c r="B154" s="15">
        <v>5.68</v>
      </c>
      <c r="C154" s="16">
        <v>0.3217</v>
      </c>
      <c r="D154" s="15">
        <v>0.425</v>
      </c>
      <c r="E154" s="15">
        <v>10.08541488</v>
      </c>
      <c r="F154" s="16">
        <f t="shared" si="32"/>
        <v>1883.12499999999</v>
      </c>
      <c r="G154" s="10">
        <f>G153*11/12+G165*1/12</f>
        <v>3.62916666666667</v>
      </c>
      <c r="H154" s="16">
        <f t="shared" si="28"/>
        <v>177.792737466443</v>
      </c>
      <c r="I154" s="16">
        <f t="shared" si="29"/>
        <v>10.0697048667174</v>
      </c>
      <c r="J154" s="19">
        <f t="shared" si="33"/>
        <v>365.933649398568</v>
      </c>
      <c r="K154" s="16">
        <f t="shared" si="30"/>
        <v>13.3031537716969</v>
      </c>
      <c r="L154" s="19">
        <f t="shared" si="31"/>
        <v>27.3805987666182</v>
      </c>
      <c r="M154" s="27">
        <f t="shared" si="22"/>
        <v>14.7575901461762</v>
      </c>
      <c r="N154" s="21"/>
      <c r="O154" s="22">
        <f t="shared" si="23"/>
        <v>18.8982221884684</v>
      </c>
      <c r="P154" s="22"/>
      <c r="Q154" s="31">
        <f t="shared" si="24"/>
        <v>0.00473053755565313</v>
      </c>
      <c r="R154" s="10">
        <f t="shared" si="34"/>
        <v>1.0030936238807</v>
      </c>
      <c r="S154" s="10">
        <f t="shared" si="35"/>
        <v>2.45482581663091</v>
      </c>
      <c r="T154" s="12">
        <f t="shared" si="25"/>
        <v>0.0709537107922715</v>
      </c>
      <c r="U154" s="12">
        <f t="shared" si="26"/>
        <v>0.0594261275098036</v>
      </c>
      <c r="V154" s="12">
        <f t="shared" si="27"/>
        <v>0.0115275832824679</v>
      </c>
      <c r="Y154" s="30"/>
      <c r="Z154" s="30"/>
    </row>
    <row r="155" spans="1:26">
      <c r="A155" s="14">
        <v>1883.03</v>
      </c>
      <c r="B155" s="15">
        <v>5.75</v>
      </c>
      <c r="C155" s="16">
        <v>0.3225</v>
      </c>
      <c r="D155" s="15">
        <v>0.4225</v>
      </c>
      <c r="E155" s="15">
        <v>9.990330579</v>
      </c>
      <c r="F155" s="16">
        <f t="shared" si="32"/>
        <v>1883.20833333332</v>
      </c>
      <c r="G155" s="10">
        <f>G153*10/12+G165*2/12</f>
        <v>3.62833333333333</v>
      </c>
      <c r="H155" s="16">
        <f t="shared" si="28"/>
        <v>181.696865348544</v>
      </c>
      <c r="I155" s="16">
        <f t="shared" si="29"/>
        <v>10.1908241869401</v>
      </c>
      <c r="J155" s="19">
        <f t="shared" si="33"/>
        <v>375.717038634979</v>
      </c>
      <c r="K155" s="16">
        <f t="shared" si="30"/>
        <v>13.3507696712625</v>
      </c>
      <c r="L155" s="19">
        <f t="shared" si="31"/>
        <v>27.6070345779615</v>
      </c>
      <c r="M155" s="27">
        <f t="shared" si="22"/>
        <v>15.0512541214016</v>
      </c>
      <c r="N155" s="21"/>
      <c r="O155" s="22">
        <f t="shared" si="23"/>
        <v>19.2731052361501</v>
      </c>
      <c r="P155" s="22"/>
      <c r="Q155" s="31">
        <f t="shared" si="24"/>
        <v>0.00249527956489358</v>
      </c>
      <c r="R155" s="10">
        <f t="shared" si="34"/>
        <v>1.00309293214528</v>
      </c>
      <c r="S155" s="10">
        <f t="shared" si="35"/>
        <v>2.48585653568264</v>
      </c>
      <c r="T155" s="12">
        <f t="shared" si="25"/>
        <v>0.0671627095305332</v>
      </c>
      <c r="U155" s="12">
        <f t="shared" si="26"/>
        <v>0.0610160580277777</v>
      </c>
      <c r="V155" s="12">
        <f t="shared" si="27"/>
        <v>0.00614665150275551</v>
      </c>
      <c r="Y155" s="30"/>
      <c r="Z155" s="30"/>
    </row>
    <row r="156" spans="1:26">
      <c r="A156" s="14">
        <v>1883.04</v>
      </c>
      <c r="B156" s="15">
        <v>5.87</v>
      </c>
      <c r="C156" s="16">
        <v>0.3233</v>
      </c>
      <c r="D156" s="15">
        <v>0.42</v>
      </c>
      <c r="E156" s="15">
        <v>9.895165289</v>
      </c>
      <c r="F156" s="16">
        <f t="shared" si="32"/>
        <v>1883.29166666666</v>
      </c>
      <c r="G156" s="10">
        <f>G153*9/12+G165*3/12</f>
        <v>3.6275</v>
      </c>
      <c r="H156" s="16">
        <f t="shared" si="28"/>
        <v>187.272711054155</v>
      </c>
      <c r="I156" s="16">
        <f t="shared" si="29"/>
        <v>10.3143556190474</v>
      </c>
      <c r="J156" s="19">
        <f t="shared" si="33"/>
        <v>389.024258662199</v>
      </c>
      <c r="K156" s="16">
        <f t="shared" si="30"/>
        <v>13.3994103309617</v>
      </c>
      <c r="L156" s="19">
        <f t="shared" si="31"/>
        <v>27.8347851172272</v>
      </c>
      <c r="M156" s="27">
        <f t="shared" si="22"/>
        <v>15.4820672220367</v>
      </c>
      <c r="N156" s="21"/>
      <c r="O156" s="22">
        <f t="shared" si="23"/>
        <v>19.8216928204582</v>
      </c>
      <c r="P156" s="22"/>
      <c r="Q156" s="31">
        <f t="shared" si="24"/>
        <v>-0.000275395005081669</v>
      </c>
      <c r="R156" s="10">
        <f t="shared" si="34"/>
        <v>1.00309224041001</v>
      </c>
      <c r="S156" s="10">
        <f t="shared" si="35"/>
        <v>2.51752642301356</v>
      </c>
      <c r="T156" s="12">
        <f t="shared" si="25"/>
        <v>0.0651664382100778</v>
      </c>
      <c r="U156" s="12">
        <f t="shared" si="26"/>
        <v>0.0613416148950816</v>
      </c>
      <c r="V156" s="12">
        <f t="shared" si="27"/>
        <v>0.00382482331499623</v>
      </c>
      <c r="Y156" s="30"/>
      <c r="Z156" s="30"/>
    </row>
    <row r="157" spans="1:26">
      <c r="A157" s="14">
        <v>1883.05</v>
      </c>
      <c r="B157" s="15">
        <v>5.77</v>
      </c>
      <c r="C157" s="16">
        <v>0.3242</v>
      </c>
      <c r="D157" s="15">
        <v>0.4175</v>
      </c>
      <c r="E157" s="15">
        <v>9.8</v>
      </c>
      <c r="F157" s="16">
        <f t="shared" si="32"/>
        <v>1883.37499999999</v>
      </c>
      <c r="G157" s="10">
        <f>G153*8/12+G165*4/12</f>
        <v>3.62666666666667</v>
      </c>
      <c r="H157" s="16">
        <f t="shared" si="28"/>
        <v>185.869952040816</v>
      </c>
      <c r="I157" s="16">
        <f t="shared" si="29"/>
        <v>10.4435075306122</v>
      </c>
      <c r="J157" s="19">
        <f t="shared" si="33"/>
        <v>387.918157994877</v>
      </c>
      <c r="K157" s="16">
        <f t="shared" si="30"/>
        <v>13.4489956632653</v>
      </c>
      <c r="L157" s="19">
        <f t="shared" si="31"/>
        <v>28.0686015533555</v>
      </c>
      <c r="M157" s="27">
        <f t="shared" si="22"/>
        <v>15.3354976373371</v>
      </c>
      <c r="N157" s="21"/>
      <c r="O157" s="22">
        <f t="shared" si="23"/>
        <v>19.6326429195036</v>
      </c>
      <c r="P157" s="22"/>
      <c r="Q157" s="31">
        <f t="shared" si="24"/>
        <v>0.00153158561851223</v>
      </c>
      <c r="R157" s="10">
        <f t="shared" si="34"/>
        <v>1.00309154867488</v>
      </c>
      <c r="S157" s="10">
        <f t="shared" si="35"/>
        <v>2.54983387016245</v>
      </c>
      <c r="T157" s="12">
        <f t="shared" si="25"/>
        <v>0.0573966028540107</v>
      </c>
      <c r="U157" s="12">
        <f t="shared" si="26"/>
        <v>0.0616732354239762</v>
      </c>
      <c r="V157" s="12">
        <f t="shared" si="27"/>
        <v>-0.00427663256996547</v>
      </c>
      <c r="Y157" s="30"/>
      <c r="Z157" s="30"/>
    </row>
    <row r="158" spans="1:26">
      <c r="A158" s="14">
        <v>1883.06</v>
      </c>
      <c r="B158" s="15">
        <v>5.82</v>
      </c>
      <c r="C158" s="16">
        <v>0.325</v>
      </c>
      <c r="D158" s="15">
        <v>0.415</v>
      </c>
      <c r="E158" s="15">
        <v>9.514585124</v>
      </c>
      <c r="F158" s="16">
        <f t="shared" si="32"/>
        <v>1883.45833333332</v>
      </c>
      <c r="G158" s="10">
        <f>G153*7/12+G165*5/12</f>
        <v>3.62583333333333</v>
      </c>
      <c r="H158" s="16">
        <f t="shared" si="28"/>
        <v>193.104581655956</v>
      </c>
      <c r="I158" s="16">
        <f t="shared" si="29"/>
        <v>10.7833314498601</v>
      </c>
      <c r="J158" s="19">
        <f t="shared" si="33"/>
        <v>404.892562224976</v>
      </c>
      <c r="K158" s="16">
        <f t="shared" si="30"/>
        <v>13.7694847744367</v>
      </c>
      <c r="L158" s="19">
        <f t="shared" si="31"/>
        <v>28.8712050383788</v>
      </c>
      <c r="M158" s="27">
        <f t="shared" si="22"/>
        <v>15.9033883885838</v>
      </c>
      <c r="N158" s="21"/>
      <c r="O158" s="22">
        <f t="shared" si="23"/>
        <v>20.3564480233455</v>
      </c>
      <c r="P158" s="22"/>
      <c r="Q158" s="31">
        <f t="shared" si="24"/>
        <v>-0.000759769689806372</v>
      </c>
      <c r="R158" s="10">
        <f t="shared" si="34"/>
        <v>1.0030908569399</v>
      </c>
      <c r="S158" s="10">
        <f t="shared" si="35"/>
        <v>2.6344422136164</v>
      </c>
      <c r="T158" s="12">
        <f t="shared" si="25"/>
        <v>0.0508843977464186</v>
      </c>
      <c r="U158" s="12">
        <f t="shared" si="26"/>
        <v>0.0612618623187922</v>
      </c>
      <c r="V158" s="12">
        <f t="shared" si="27"/>
        <v>-0.0103774645723735</v>
      </c>
      <c r="Y158" s="30"/>
      <c r="Z158" s="30"/>
    </row>
    <row r="159" spans="1:26">
      <c r="A159" s="14">
        <v>1883.07</v>
      </c>
      <c r="B159" s="15">
        <v>5.73</v>
      </c>
      <c r="C159" s="16">
        <v>0.3258</v>
      </c>
      <c r="D159" s="15">
        <v>0.4125</v>
      </c>
      <c r="E159" s="15">
        <v>9.324254545</v>
      </c>
      <c r="F159" s="16">
        <f t="shared" si="32"/>
        <v>1883.54166666666</v>
      </c>
      <c r="G159" s="10">
        <f>G153*6/12+G165*6/12</f>
        <v>3.625</v>
      </c>
      <c r="H159" s="16">
        <f t="shared" si="28"/>
        <v>193.999205112863</v>
      </c>
      <c r="I159" s="16">
        <f t="shared" si="29"/>
        <v>11.0305307200298</v>
      </c>
      <c r="J159" s="19">
        <f t="shared" si="33"/>
        <v>408.695724383137</v>
      </c>
      <c r="K159" s="16">
        <f t="shared" si="30"/>
        <v>13.965911362837</v>
      </c>
      <c r="L159" s="19">
        <f t="shared" si="31"/>
        <v>29.4218126192049</v>
      </c>
      <c r="M159" s="27">
        <f t="shared" si="22"/>
        <v>15.948783127017</v>
      </c>
      <c r="N159" s="21"/>
      <c r="O159" s="22">
        <f t="shared" si="23"/>
        <v>20.4104340172346</v>
      </c>
      <c r="P159" s="22"/>
      <c r="Q159" s="31">
        <f t="shared" si="24"/>
        <v>-0.00289378431023088</v>
      </c>
      <c r="R159" s="10">
        <f t="shared" si="34"/>
        <v>1.00309016520507</v>
      </c>
      <c r="S159" s="10">
        <f t="shared" si="35"/>
        <v>2.6965264444908</v>
      </c>
      <c r="T159" s="12">
        <f t="shared" si="25"/>
        <v>0.0428860116945329</v>
      </c>
      <c r="U159" s="12">
        <f t="shared" si="26"/>
        <v>0.0619125159568936</v>
      </c>
      <c r="V159" s="12">
        <f t="shared" si="27"/>
        <v>-0.0190265042623607</v>
      </c>
      <c r="Y159" s="30"/>
      <c r="Z159" s="30"/>
    </row>
    <row r="160" spans="1:26">
      <c r="A160" s="14">
        <v>1883.08</v>
      </c>
      <c r="B160" s="15">
        <v>5.47</v>
      </c>
      <c r="C160" s="16">
        <v>0.3267</v>
      </c>
      <c r="D160" s="15">
        <v>0.41</v>
      </c>
      <c r="E160" s="15">
        <v>9.324254545</v>
      </c>
      <c r="F160" s="16">
        <f t="shared" si="32"/>
        <v>1883.62499999999</v>
      </c>
      <c r="G160" s="10">
        <f>G153*5/12+G165*7/12</f>
        <v>3.62416666666667</v>
      </c>
      <c r="H160" s="16">
        <f t="shared" si="28"/>
        <v>185.196448859923</v>
      </c>
      <c r="I160" s="16">
        <f t="shared" si="29"/>
        <v>11.0610017993669</v>
      </c>
      <c r="J160" s="19">
        <f t="shared" si="33"/>
        <v>392.092906365112</v>
      </c>
      <c r="K160" s="16">
        <f t="shared" si="30"/>
        <v>13.8812694757895</v>
      </c>
      <c r="L160" s="19">
        <f t="shared" si="31"/>
        <v>29.3890478262698</v>
      </c>
      <c r="M160" s="27">
        <f t="shared" si="22"/>
        <v>15.1968108766298</v>
      </c>
      <c r="N160" s="21"/>
      <c r="O160" s="22">
        <f t="shared" si="23"/>
        <v>19.4480855081763</v>
      </c>
      <c r="P160" s="22"/>
      <c r="Q160" s="31">
        <f t="shared" si="24"/>
        <v>0.000217120554103598</v>
      </c>
      <c r="R160" s="10">
        <f t="shared" si="34"/>
        <v>1.00308947347038</v>
      </c>
      <c r="S160" s="10">
        <f t="shared" si="35"/>
        <v>2.70485915668412</v>
      </c>
      <c r="T160" s="12">
        <f t="shared" si="25"/>
        <v>0.0494305697839383</v>
      </c>
      <c r="U160" s="12">
        <f t="shared" si="26"/>
        <v>0.0662360704976779</v>
      </c>
      <c r="V160" s="12">
        <f t="shared" si="27"/>
        <v>-0.0168055007137395</v>
      </c>
      <c r="Y160" s="30"/>
      <c r="Z160" s="30"/>
    </row>
    <row r="161" spans="1:26">
      <c r="A161" s="14">
        <v>1883.09</v>
      </c>
      <c r="B161" s="15">
        <v>5.53</v>
      </c>
      <c r="C161" s="16">
        <v>0.3275</v>
      </c>
      <c r="D161" s="15">
        <v>0.4075</v>
      </c>
      <c r="E161" s="15">
        <v>9.229089256</v>
      </c>
      <c r="F161" s="16">
        <f t="shared" si="32"/>
        <v>1883.70833333332</v>
      </c>
      <c r="G161" s="10">
        <f>G153*4/12+G165*8/12</f>
        <v>3.62333333333333</v>
      </c>
      <c r="H161" s="16">
        <f t="shared" si="28"/>
        <v>189.158444736576</v>
      </c>
      <c r="I161" s="16">
        <f t="shared" si="29"/>
        <v>11.2024214559184</v>
      </c>
      <c r="J161" s="19">
        <f t="shared" si="33"/>
        <v>402.457592021962</v>
      </c>
      <c r="K161" s="16">
        <f t="shared" si="30"/>
        <v>13.9388908191961</v>
      </c>
      <c r="L161" s="19">
        <f t="shared" si="31"/>
        <v>29.6566851263923</v>
      </c>
      <c r="M161" s="27">
        <f t="shared" si="22"/>
        <v>15.4946924257935</v>
      </c>
      <c r="N161" s="21"/>
      <c r="O161" s="22">
        <f t="shared" si="23"/>
        <v>19.8287366187245</v>
      </c>
      <c r="P161" s="22"/>
      <c r="Q161" s="31">
        <f t="shared" ref="Q161:Q192" si="36">1/M161-(G161/100-(((E161/E41)^(1/10))-1))</f>
        <v>-0.00203484841159569</v>
      </c>
      <c r="R161" s="10">
        <f t="shared" si="34"/>
        <v>1.00308878173584</v>
      </c>
      <c r="S161" s="10">
        <f t="shared" si="35"/>
        <v>2.74119293480508</v>
      </c>
      <c r="T161" s="12">
        <f t="shared" si="25"/>
        <v>0.0501664238439723</v>
      </c>
      <c r="U161" s="12">
        <f t="shared" si="26"/>
        <v>0.0608993504447031</v>
      </c>
      <c r="V161" s="12">
        <f t="shared" si="27"/>
        <v>-0.0107329266007308</v>
      </c>
      <c r="Y161" s="30"/>
      <c r="Z161" s="30"/>
    </row>
    <row r="162" spans="1:26">
      <c r="A162" s="14">
        <v>1883.1</v>
      </c>
      <c r="B162" s="15">
        <v>5.38</v>
      </c>
      <c r="C162" s="16">
        <v>0.3283</v>
      </c>
      <c r="D162" s="15">
        <v>0.405</v>
      </c>
      <c r="E162" s="15">
        <v>9.229089256</v>
      </c>
      <c r="F162" s="16">
        <f t="shared" si="32"/>
        <v>1883.79166666666</v>
      </c>
      <c r="G162" s="10">
        <f>G153*3/12+G165*9/12</f>
        <v>3.6225</v>
      </c>
      <c r="H162" s="16">
        <f t="shared" si="28"/>
        <v>184.02756468043</v>
      </c>
      <c r="I162" s="16">
        <f t="shared" si="29"/>
        <v>11.2297861495511</v>
      </c>
      <c r="J162" s="19">
        <f t="shared" si="33"/>
        <v>393.532082103657</v>
      </c>
      <c r="K162" s="16">
        <f t="shared" si="30"/>
        <v>13.8533761515937</v>
      </c>
      <c r="L162" s="19">
        <f t="shared" si="31"/>
        <v>29.6246269985095</v>
      </c>
      <c r="M162" s="27">
        <f t="shared" si="22"/>
        <v>15.0480562702238</v>
      </c>
      <c r="N162" s="21"/>
      <c r="O162" s="22">
        <f t="shared" si="23"/>
        <v>19.2593081864397</v>
      </c>
      <c r="P162" s="22"/>
      <c r="Q162" s="31">
        <f t="shared" si="36"/>
        <v>0.00212061348440898</v>
      </c>
      <c r="R162" s="10">
        <f t="shared" si="34"/>
        <v>1.00308809000145</v>
      </c>
      <c r="S162" s="10">
        <f t="shared" si="35"/>
        <v>2.74965988147654</v>
      </c>
      <c r="T162" s="12">
        <f t="shared" si="25"/>
        <v>0.0547190409335934</v>
      </c>
      <c r="U162" s="12">
        <f t="shared" si="26"/>
        <v>0.0595508582900521</v>
      </c>
      <c r="V162" s="12">
        <f t="shared" si="27"/>
        <v>-0.00483181735645877</v>
      </c>
      <c r="Y162" s="30"/>
      <c r="Z162" s="30"/>
    </row>
    <row r="163" spans="1:26">
      <c r="A163" s="14">
        <v>1883.11</v>
      </c>
      <c r="B163" s="15">
        <v>5.46</v>
      </c>
      <c r="C163" s="16">
        <v>0.3292</v>
      </c>
      <c r="D163" s="15">
        <v>0.4025</v>
      </c>
      <c r="E163" s="15">
        <v>9.134004959</v>
      </c>
      <c r="F163" s="16">
        <f t="shared" si="32"/>
        <v>1883.87499999999</v>
      </c>
      <c r="G163" s="10">
        <f>G153*2/12+G165*10/12</f>
        <v>3.62166666666667</v>
      </c>
      <c r="H163" s="16">
        <f t="shared" si="28"/>
        <v>188.708233435064</v>
      </c>
      <c r="I163" s="16">
        <f t="shared" si="29"/>
        <v>11.3777931221287</v>
      </c>
      <c r="J163" s="19">
        <f t="shared" si="33"/>
        <v>405.568977459994</v>
      </c>
      <c r="K163" s="16">
        <f t="shared" si="30"/>
        <v>13.9111838750207</v>
      </c>
      <c r="L163" s="19">
        <f t="shared" si="31"/>
        <v>29.8977130819867</v>
      </c>
      <c r="M163" s="27">
        <f t="shared" si="22"/>
        <v>15.4082181424489</v>
      </c>
      <c r="N163" s="21"/>
      <c r="O163" s="22">
        <f t="shared" si="23"/>
        <v>19.7205445439332</v>
      </c>
      <c r="P163" s="22"/>
      <c r="Q163" s="31">
        <f t="shared" si="36"/>
        <v>0.00263258818912705</v>
      </c>
      <c r="R163" s="10">
        <f t="shared" si="34"/>
        <v>1.00308739826721</v>
      </c>
      <c r="S163" s="10">
        <f t="shared" si="35"/>
        <v>2.78686322164082</v>
      </c>
      <c r="T163" s="12">
        <f t="shared" si="25"/>
        <v>0.0564246779141844</v>
      </c>
      <c r="U163" s="12">
        <f t="shared" si="26"/>
        <v>0.061280485508864</v>
      </c>
      <c r="V163" s="12">
        <f t="shared" si="27"/>
        <v>-0.00485580759467963</v>
      </c>
      <c r="Y163" s="30"/>
      <c r="Z163" s="30"/>
    </row>
    <row r="164" spans="1:26">
      <c r="A164" s="14">
        <v>1883.12</v>
      </c>
      <c r="B164" s="15">
        <v>5.34</v>
      </c>
      <c r="C164" s="16">
        <v>0.33</v>
      </c>
      <c r="D164" s="15">
        <v>0.4</v>
      </c>
      <c r="E164" s="15">
        <v>9.229089256</v>
      </c>
      <c r="F164" s="16">
        <f t="shared" si="32"/>
        <v>1883.95833333332</v>
      </c>
      <c r="G164" s="10">
        <f>G153*1/12+G165*11/12</f>
        <v>3.62083333333333</v>
      </c>
      <c r="H164" s="16">
        <f t="shared" si="28"/>
        <v>182.659329998791</v>
      </c>
      <c r="I164" s="16">
        <f t="shared" si="29"/>
        <v>11.2879361235208</v>
      </c>
      <c r="J164" s="19">
        <f t="shared" si="33"/>
        <v>394.59041820786</v>
      </c>
      <c r="K164" s="16">
        <f t="shared" si="30"/>
        <v>13.6823468163888</v>
      </c>
      <c r="L164" s="19">
        <f t="shared" si="31"/>
        <v>29.557334697218</v>
      </c>
      <c r="M164" s="27">
        <f t="shared" si="22"/>
        <v>14.8964039418872</v>
      </c>
      <c r="N164" s="21"/>
      <c r="O164" s="22">
        <f t="shared" si="23"/>
        <v>19.0665392730124</v>
      </c>
      <c r="P164" s="22"/>
      <c r="Q164" s="31">
        <f t="shared" si="36"/>
        <v>0.00357060013242592</v>
      </c>
      <c r="R164" s="10">
        <f t="shared" si="34"/>
        <v>1.00308670653311</v>
      </c>
      <c r="S164" s="10">
        <f t="shared" si="35"/>
        <v>2.76666658952487</v>
      </c>
      <c r="T164" s="12">
        <f t="shared" si="25"/>
        <v>0.0574753534465031</v>
      </c>
      <c r="U164" s="12">
        <f t="shared" si="26"/>
        <v>0.0638441000932859</v>
      </c>
      <c r="V164" s="12">
        <f t="shared" si="27"/>
        <v>-0.00636874664678277</v>
      </c>
      <c r="Y164" s="30"/>
      <c r="Z164" s="30"/>
    </row>
    <row r="165" spans="1:26">
      <c r="A165" s="14">
        <v>1884.01</v>
      </c>
      <c r="B165" s="15">
        <v>5.18</v>
      </c>
      <c r="C165" s="16">
        <v>0.3283</v>
      </c>
      <c r="D165" s="15">
        <v>0.3925</v>
      </c>
      <c r="E165" s="15">
        <v>9.229089256</v>
      </c>
      <c r="F165" s="16">
        <f t="shared" si="32"/>
        <v>1884.04166666665</v>
      </c>
      <c r="G165" s="10">
        <v>3.62</v>
      </c>
      <c r="H165" s="16">
        <f t="shared" si="28"/>
        <v>177.186391272235</v>
      </c>
      <c r="I165" s="16">
        <f t="shared" si="29"/>
        <v>11.2297861495511</v>
      </c>
      <c r="J165" s="19">
        <f t="shared" si="33"/>
        <v>384.789082866701</v>
      </c>
      <c r="K165" s="16">
        <f t="shared" si="30"/>
        <v>13.4258028135815</v>
      </c>
      <c r="L165" s="19">
        <f t="shared" si="31"/>
        <v>29.1563156419267</v>
      </c>
      <c r="M165" s="27">
        <f t="shared" si="22"/>
        <v>14.4328217219707</v>
      </c>
      <c r="N165" s="21"/>
      <c r="O165" s="22">
        <f t="shared" si="23"/>
        <v>18.4784504406666</v>
      </c>
      <c r="P165" s="22"/>
      <c r="Q165" s="31">
        <f t="shared" si="36"/>
        <v>0.004228642188966</v>
      </c>
      <c r="R165" s="10">
        <f t="shared" si="34"/>
        <v>1.00371039200186</v>
      </c>
      <c r="S165" s="10">
        <f t="shared" si="35"/>
        <v>2.77520647736169</v>
      </c>
      <c r="T165" s="12">
        <f t="shared" si="25"/>
        <v>0.0613613036366094</v>
      </c>
      <c r="U165" s="12">
        <f t="shared" si="26"/>
        <v>0.0667996441471947</v>
      </c>
      <c r="V165" s="12">
        <f t="shared" si="27"/>
        <v>-0.00543834051058534</v>
      </c>
      <c r="Y165" s="30"/>
      <c r="Z165" s="30"/>
    </row>
    <row r="166" spans="1:26">
      <c r="A166" s="14">
        <v>1884.02</v>
      </c>
      <c r="B166" s="15">
        <v>5.32</v>
      </c>
      <c r="C166" s="16">
        <v>0.3267</v>
      </c>
      <c r="D166" s="15">
        <v>0.385</v>
      </c>
      <c r="E166" s="15">
        <v>9.229089256</v>
      </c>
      <c r="F166" s="16">
        <f t="shared" si="32"/>
        <v>1884.12499999999</v>
      </c>
      <c r="G166" s="10">
        <f>G165*11/12+G177*1/12</f>
        <v>3.61166666666667</v>
      </c>
      <c r="H166" s="16">
        <f t="shared" si="28"/>
        <v>181.975212657972</v>
      </c>
      <c r="I166" s="16">
        <f t="shared" si="29"/>
        <v>11.1750567622856</v>
      </c>
      <c r="J166" s="19">
        <f t="shared" si="33"/>
        <v>397.211159002296</v>
      </c>
      <c r="K166" s="16">
        <f t="shared" si="30"/>
        <v>13.1692588107743</v>
      </c>
      <c r="L166" s="19">
        <f t="shared" si="31"/>
        <v>28.745544401482</v>
      </c>
      <c r="M166" s="27">
        <f t="shared" si="22"/>
        <v>14.8059602288167</v>
      </c>
      <c r="N166" s="21"/>
      <c r="O166" s="22">
        <f t="shared" si="23"/>
        <v>18.9602488316449</v>
      </c>
      <c r="P166" s="22"/>
      <c r="Q166" s="31">
        <f t="shared" si="36"/>
        <v>0.00256582272618334</v>
      </c>
      <c r="R166" s="10">
        <f t="shared" si="34"/>
        <v>1.00370371881955</v>
      </c>
      <c r="S166" s="10">
        <f t="shared" si="35"/>
        <v>2.78550358127881</v>
      </c>
      <c r="T166" s="12">
        <f t="shared" si="25"/>
        <v>0.061427589579871</v>
      </c>
      <c r="U166" s="12">
        <f t="shared" si="26"/>
        <v>0.0684025156002177</v>
      </c>
      <c r="V166" s="12">
        <f t="shared" si="27"/>
        <v>-0.00697492602034666</v>
      </c>
      <c r="Y166" s="30"/>
      <c r="Z166" s="30"/>
    </row>
    <row r="167" spans="1:26">
      <c r="A167" s="14">
        <v>1884.03</v>
      </c>
      <c r="B167" s="15">
        <v>5.3</v>
      </c>
      <c r="C167" s="16">
        <v>0.325</v>
      </c>
      <c r="D167" s="15">
        <v>0.3775</v>
      </c>
      <c r="E167" s="15">
        <v>9.229089256</v>
      </c>
      <c r="F167" s="16">
        <f t="shared" si="32"/>
        <v>1884.20833333332</v>
      </c>
      <c r="G167" s="10">
        <f>G165*10/12+G177*2/12</f>
        <v>3.60333333333333</v>
      </c>
      <c r="H167" s="16">
        <f t="shared" si="28"/>
        <v>181.291095317152</v>
      </c>
      <c r="I167" s="16">
        <f t="shared" si="29"/>
        <v>11.1169067883159</v>
      </c>
      <c r="J167" s="19">
        <f t="shared" si="33"/>
        <v>397.740027243449</v>
      </c>
      <c r="K167" s="16">
        <f t="shared" si="30"/>
        <v>12.912714807967</v>
      </c>
      <c r="L167" s="19">
        <f t="shared" si="31"/>
        <v>28.3295962800759</v>
      </c>
      <c r="M167" s="27">
        <f t="shared" si="22"/>
        <v>14.7360234540145</v>
      </c>
      <c r="N167" s="21"/>
      <c r="O167" s="22">
        <f t="shared" si="23"/>
        <v>18.8756424519925</v>
      </c>
      <c r="P167" s="22"/>
      <c r="Q167" s="31">
        <f t="shared" si="36"/>
        <v>0.00296970084624663</v>
      </c>
      <c r="R167" s="10">
        <f t="shared" si="34"/>
        <v>1.0036970457842</v>
      </c>
      <c r="S167" s="10">
        <f t="shared" si="35"/>
        <v>2.7958203033147</v>
      </c>
      <c r="T167" s="12">
        <f t="shared" si="25"/>
        <v>0.0679130971063544</v>
      </c>
      <c r="U167" s="12">
        <f t="shared" si="26"/>
        <v>0.0715689221977975</v>
      </c>
      <c r="V167" s="12">
        <f t="shared" si="27"/>
        <v>-0.00365582509144313</v>
      </c>
      <c r="Y167" s="30"/>
      <c r="Z167" s="30"/>
    </row>
    <row r="168" spans="1:26">
      <c r="A168" s="14">
        <v>1884.04</v>
      </c>
      <c r="B168" s="15">
        <v>5.06</v>
      </c>
      <c r="C168" s="16">
        <v>0.3233</v>
      </c>
      <c r="D168" s="15">
        <v>0.37</v>
      </c>
      <c r="E168" s="15">
        <v>9.038839669</v>
      </c>
      <c r="F168" s="16">
        <f t="shared" si="32"/>
        <v>1884.29166666665</v>
      </c>
      <c r="G168" s="10">
        <f>G165*9/12+G177*3/12</f>
        <v>3.595</v>
      </c>
      <c r="H168" s="16">
        <f t="shared" si="28"/>
        <v>176.724712296697</v>
      </c>
      <c r="I168" s="16">
        <f t="shared" si="29"/>
        <v>11.291521637455</v>
      </c>
      <c r="J168" s="19">
        <f t="shared" si="33"/>
        <v>389.786102125789</v>
      </c>
      <c r="K168" s="16">
        <f t="shared" si="30"/>
        <v>12.9225580137901</v>
      </c>
      <c r="L168" s="19">
        <f t="shared" si="31"/>
        <v>28.502145807617</v>
      </c>
      <c r="M168" s="27">
        <f t="shared" si="22"/>
        <v>14.3534536825795</v>
      </c>
      <c r="N168" s="21"/>
      <c r="O168" s="22">
        <f t="shared" si="23"/>
        <v>18.395357641018</v>
      </c>
      <c r="P168" s="22"/>
      <c r="Q168" s="31">
        <f t="shared" si="36"/>
        <v>0.0043444054785743</v>
      </c>
      <c r="R168" s="10">
        <f t="shared" si="34"/>
        <v>1.00369037289592</v>
      </c>
      <c r="S168" s="10">
        <f t="shared" si="35"/>
        <v>2.86522059048621</v>
      </c>
      <c r="T168" s="12">
        <f t="shared" si="25"/>
        <v>0.0719492383129088</v>
      </c>
      <c r="U168" s="12">
        <f t="shared" si="26"/>
        <v>0.0694473760075331</v>
      </c>
      <c r="V168" s="12">
        <f t="shared" si="27"/>
        <v>0.00250186230537564</v>
      </c>
      <c r="Y168" s="30"/>
      <c r="Z168" s="30"/>
    </row>
    <row r="169" spans="1:26">
      <c r="A169" s="14">
        <v>1884.05</v>
      </c>
      <c r="B169" s="15">
        <v>4.65</v>
      </c>
      <c r="C169" s="16">
        <v>0.3217</v>
      </c>
      <c r="D169" s="15">
        <v>0.3625</v>
      </c>
      <c r="E169" s="15">
        <v>8.848509091</v>
      </c>
      <c r="F169" s="16">
        <f t="shared" si="32"/>
        <v>1884.37499999999</v>
      </c>
      <c r="G169" s="10">
        <f>G165*8/12+G177*4/12</f>
        <v>3.58666666666667</v>
      </c>
      <c r="H169" s="16">
        <f t="shared" si="28"/>
        <v>165.898439488872</v>
      </c>
      <c r="I169" s="16">
        <f t="shared" si="29"/>
        <v>11.4773178459291</v>
      </c>
      <c r="J169" s="19">
        <f t="shared" si="33"/>
        <v>368.017089861005</v>
      </c>
      <c r="K169" s="16">
        <f t="shared" si="30"/>
        <v>12.9329428633798</v>
      </c>
      <c r="L169" s="19">
        <f t="shared" si="31"/>
        <v>28.6895043171213</v>
      </c>
      <c r="M169" s="27">
        <f t="shared" si="22"/>
        <v>13.4650503138049</v>
      </c>
      <c r="N169" s="21"/>
      <c r="O169" s="22">
        <f t="shared" si="23"/>
        <v>17.2729189488799</v>
      </c>
      <c r="P169" s="22"/>
      <c r="Q169" s="31">
        <f t="shared" si="36"/>
        <v>0.00772107952616531</v>
      </c>
      <c r="R169" s="10">
        <f t="shared" si="34"/>
        <v>1.0036837001548</v>
      </c>
      <c r="S169" s="10">
        <f t="shared" si="35"/>
        <v>2.93765238169894</v>
      </c>
      <c r="T169" s="12">
        <f t="shared" si="25"/>
        <v>0.0745216664540818</v>
      </c>
      <c r="U169" s="12">
        <f t="shared" si="26"/>
        <v>0.0672808639556319</v>
      </c>
      <c r="V169" s="12">
        <f t="shared" si="27"/>
        <v>0.00724080249844983</v>
      </c>
      <c r="Y169" s="30"/>
      <c r="Z169" s="30"/>
    </row>
    <row r="170" spans="1:26">
      <c r="A170" s="14">
        <v>1884.06</v>
      </c>
      <c r="B170" s="15">
        <v>4.46</v>
      </c>
      <c r="C170" s="16">
        <v>0.32</v>
      </c>
      <c r="D170" s="15">
        <v>0.355</v>
      </c>
      <c r="E170" s="15">
        <v>8.848509091</v>
      </c>
      <c r="F170" s="16">
        <f t="shared" si="32"/>
        <v>1884.45833333332</v>
      </c>
      <c r="G170" s="10">
        <f>G165*7/12+G177*5/12</f>
        <v>3.57833333333333</v>
      </c>
      <c r="H170" s="16">
        <f t="shared" si="28"/>
        <v>159.119793574273</v>
      </c>
      <c r="I170" s="16">
        <f t="shared" si="29"/>
        <v>11.4166668035353</v>
      </c>
      <c r="J170" s="19">
        <f t="shared" si="33"/>
        <v>355.090324697428</v>
      </c>
      <c r="K170" s="16">
        <f t="shared" si="30"/>
        <v>12.665364735172</v>
      </c>
      <c r="L170" s="19">
        <f t="shared" si="31"/>
        <v>28.2639159792796</v>
      </c>
      <c r="M170" s="27">
        <f t="shared" si="22"/>
        <v>12.9068764836669</v>
      </c>
      <c r="N170" s="21"/>
      <c r="O170" s="22">
        <f t="shared" si="23"/>
        <v>16.5755624574753</v>
      </c>
      <c r="P170" s="22"/>
      <c r="Q170" s="31">
        <f t="shared" si="36"/>
        <v>0.0133359591392863</v>
      </c>
      <c r="R170" s="10">
        <f t="shared" si="34"/>
        <v>1.00367702756092</v>
      </c>
      <c r="S170" s="10">
        <f t="shared" si="35"/>
        <v>2.94847381223215</v>
      </c>
      <c r="T170" s="12">
        <f t="shared" si="25"/>
        <v>0.0773657660777238</v>
      </c>
      <c r="U170" s="12">
        <f t="shared" si="26"/>
        <v>0.0673870271988859</v>
      </c>
      <c r="V170" s="12">
        <f t="shared" si="27"/>
        <v>0.00997873887883793</v>
      </c>
      <c r="Y170" s="30"/>
      <c r="Z170" s="30"/>
    </row>
    <row r="171" spans="1:26">
      <c r="A171" s="14">
        <v>1884.07</v>
      </c>
      <c r="B171" s="15">
        <v>4.46</v>
      </c>
      <c r="C171" s="16">
        <v>0.3183</v>
      </c>
      <c r="D171" s="15">
        <v>0.3475</v>
      </c>
      <c r="E171" s="15">
        <v>8.753424793</v>
      </c>
      <c r="F171" s="16">
        <f t="shared" si="32"/>
        <v>1884.54166666665</v>
      </c>
      <c r="G171" s="10">
        <f>G165*6/12+G177*6/12</f>
        <v>3.57</v>
      </c>
      <c r="H171" s="16">
        <f t="shared" si="28"/>
        <v>160.848236352695</v>
      </c>
      <c r="I171" s="16">
        <f t="shared" si="29"/>
        <v>11.4793707692966</v>
      </c>
      <c r="J171" s="19">
        <f t="shared" si="33"/>
        <v>361.082274182842</v>
      </c>
      <c r="K171" s="16">
        <f t="shared" si="30"/>
        <v>12.5324578772559</v>
      </c>
      <c r="L171" s="19">
        <f t="shared" si="31"/>
        <v>28.1336525288201</v>
      </c>
      <c r="M171" s="27">
        <f t="shared" si="22"/>
        <v>13.0439315859917</v>
      </c>
      <c r="N171" s="21"/>
      <c r="O171" s="22">
        <f t="shared" si="23"/>
        <v>16.7697685306328</v>
      </c>
      <c r="P171" s="22"/>
      <c r="Q171" s="31">
        <f t="shared" si="36"/>
        <v>0.0107765828752255</v>
      </c>
      <c r="R171" s="10">
        <f t="shared" si="34"/>
        <v>1.00367035511438</v>
      </c>
      <c r="S171" s="10">
        <f t="shared" si="35"/>
        <v>2.99146107035674</v>
      </c>
      <c r="T171" s="12">
        <f t="shared" si="25"/>
        <v>0.07378906969621</v>
      </c>
      <c r="U171" s="12">
        <f t="shared" si="26"/>
        <v>0.0663396152621616</v>
      </c>
      <c r="V171" s="12">
        <f t="shared" si="27"/>
        <v>0.00744945443404843</v>
      </c>
      <c r="Y171" s="30"/>
      <c r="Z171" s="30"/>
    </row>
    <row r="172" spans="1:26">
      <c r="A172" s="14">
        <v>1884.08</v>
      </c>
      <c r="B172" s="15">
        <v>4.74</v>
      </c>
      <c r="C172" s="16">
        <v>0.3167</v>
      </c>
      <c r="D172" s="15">
        <v>0.34</v>
      </c>
      <c r="E172" s="15">
        <v>8.753424793</v>
      </c>
      <c r="F172" s="16">
        <f t="shared" si="32"/>
        <v>1884.62499999999</v>
      </c>
      <c r="G172" s="10">
        <f>G165*5/12+G177*7/12</f>
        <v>3.56166666666667</v>
      </c>
      <c r="H172" s="16">
        <f t="shared" si="28"/>
        <v>170.946331908469</v>
      </c>
      <c r="I172" s="16">
        <f t="shared" si="29"/>
        <v>11.4216673661207</v>
      </c>
      <c r="J172" s="19">
        <f t="shared" si="33"/>
        <v>385.887789830974</v>
      </c>
      <c r="K172" s="16">
        <f t="shared" si="30"/>
        <v>12.2619731748691</v>
      </c>
      <c r="L172" s="19">
        <f t="shared" si="31"/>
        <v>27.6797148823906</v>
      </c>
      <c r="M172" s="27">
        <f t="shared" si="22"/>
        <v>13.8598133417693</v>
      </c>
      <c r="N172" s="21"/>
      <c r="O172" s="22">
        <f t="shared" si="23"/>
        <v>17.8320626306</v>
      </c>
      <c r="P172" s="22"/>
      <c r="Q172" s="31">
        <f t="shared" si="36"/>
        <v>0.00712640070692029</v>
      </c>
      <c r="R172" s="10">
        <f t="shared" si="34"/>
        <v>1.00366368281527</v>
      </c>
      <c r="S172" s="10">
        <f t="shared" si="35"/>
        <v>3.00244079479579</v>
      </c>
      <c r="T172" s="12">
        <f t="shared" si="25"/>
        <v>0.0680225168042656</v>
      </c>
      <c r="U172" s="12">
        <f t="shared" si="26"/>
        <v>0.0634010765924453</v>
      </c>
      <c r="V172" s="12">
        <f t="shared" si="27"/>
        <v>0.00462144021182032</v>
      </c>
      <c r="Y172" s="30"/>
      <c r="Z172" s="30"/>
    </row>
    <row r="173" spans="1:26">
      <c r="A173" s="14">
        <v>1884.09</v>
      </c>
      <c r="B173" s="15">
        <v>4.59</v>
      </c>
      <c r="C173" s="16">
        <v>0.315</v>
      </c>
      <c r="D173" s="15">
        <v>0.3325</v>
      </c>
      <c r="E173" s="15">
        <v>8.658259504</v>
      </c>
      <c r="F173" s="16">
        <f t="shared" si="32"/>
        <v>1884.70833333332</v>
      </c>
      <c r="G173" s="10">
        <f>G165*4/12+G177*8/12</f>
        <v>3.55333333333333</v>
      </c>
      <c r="H173" s="16">
        <f t="shared" si="28"/>
        <v>167.356096145025</v>
      </c>
      <c r="I173" s="16">
        <f t="shared" si="29"/>
        <v>11.4852222844625</v>
      </c>
      <c r="J173" s="19">
        <f t="shared" si="33"/>
        <v>379.943852853047</v>
      </c>
      <c r="K173" s="16">
        <f t="shared" si="30"/>
        <v>12.1232901891549</v>
      </c>
      <c r="L173" s="19">
        <f t="shared" si="31"/>
        <v>27.5231658112501</v>
      </c>
      <c r="M173" s="27">
        <f t="shared" si="22"/>
        <v>13.5691547443357</v>
      </c>
      <c r="N173" s="21"/>
      <c r="O173" s="22">
        <f t="shared" si="23"/>
        <v>17.4743881003412</v>
      </c>
      <c r="P173" s="22"/>
      <c r="Q173" s="31">
        <f t="shared" si="36"/>
        <v>0.00769484394003879</v>
      </c>
      <c r="R173" s="10">
        <f t="shared" si="34"/>
        <v>1.00365701066368</v>
      </c>
      <c r="S173" s="10">
        <f t="shared" si="35"/>
        <v>3.04656233417269</v>
      </c>
      <c r="T173" s="12">
        <f t="shared" si="25"/>
        <v>0.0703073053317709</v>
      </c>
      <c r="U173" s="12">
        <f t="shared" si="26"/>
        <v>0.0608575589756575</v>
      </c>
      <c r="V173" s="12">
        <f t="shared" si="27"/>
        <v>0.0094497463561134</v>
      </c>
      <c r="Y173" s="30"/>
      <c r="Z173" s="30"/>
    </row>
    <row r="174" spans="1:26">
      <c r="A174" s="14">
        <v>1884.1</v>
      </c>
      <c r="B174" s="15">
        <v>4.44</v>
      </c>
      <c r="C174" s="16">
        <v>0.3133</v>
      </c>
      <c r="D174" s="15">
        <v>0.325</v>
      </c>
      <c r="E174" s="15">
        <v>8.563094215</v>
      </c>
      <c r="F174" s="16">
        <f t="shared" si="32"/>
        <v>1884.79166666665</v>
      </c>
      <c r="G174" s="10">
        <f>G165*3/12+G177*9/12</f>
        <v>3.545</v>
      </c>
      <c r="H174" s="16">
        <f t="shared" si="28"/>
        <v>163.686060763492</v>
      </c>
      <c r="I174" s="16">
        <f t="shared" si="29"/>
        <v>11.5501898281987</v>
      </c>
      <c r="J174" s="19">
        <f t="shared" si="33"/>
        <v>373.797047101998</v>
      </c>
      <c r="K174" s="16">
        <f t="shared" si="30"/>
        <v>11.9815247180484</v>
      </c>
      <c r="L174" s="19">
        <f t="shared" si="31"/>
        <v>27.3612703396733</v>
      </c>
      <c r="M174" s="27">
        <f t="shared" si="22"/>
        <v>13.2732513191342</v>
      </c>
      <c r="N174" s="21"/>
      <c r="O174" s="22">
        <f t="shared" si="23"/>
        <v>17.1124216791548</v>
      </c>
      <c r="P174" s="22"/>
      <c r="Q174" s="31">
        <f t="shared" si="36"/>
        <v>0.00992654007789548</v>
      </c>
      <c r="R174" s="10">
        <f t="shared" si="34"/>
        <v>1.0036503386597</v>
      </c>
      <c r="S174" s="10">
        <f t="shared" si="35"/>
        <v>3.09168519941875</v>
      </c>
      <c r="T174" s="12">
        <f t="shared" si="25"/>
        <v>0.072116021619816</v>
      </c>
      <c r="U174" s="12">
        <f t="shared" si="26"/>
        <v>0.0627772943813234</v>
      </c>
      <c r="V174" s="12">
        <f t="shared" si="27"/>
        <v>0.00933872723849261</v>
      </c>
      <c r="Y174" s="30"/>
      <c r="Z174" s="30"/>
    </row>
    <row r="175" spans="1:26">
      <c r="A175" s="14">
        <v>1884.11</v>
      </c>
      <c r="B175" s="15">
        <v>4.35</v>
      </c>
      <c r="C175" s="16">
        <v>0.3117</v>
      </c>
      <c r="D175" s="15">
        <v>0.3175</v>
      </c>
      <c r="E175" s="15">
        <v>8.372844628</v>
      </c>
      <c r="F175" s="16">
        <f t="shared" si="32"/>
        <v>1884.87499999999</v>
      </c>
      <c r="G175" s="10">
        <f>G165*2/12+G177*10/12</f>
        <v>3.53666666666667</v>
      </c>
      <c r="H175" s="16">
        <f t="shared" si="28"/>
        <v>164.012018735862</v>
      </c>
      <c r="I175" s="16">
        <f t="shared" si="29"/>
        <v>11.7523094804525</v>
      </c>
      <c r="J175" s="19">
        <f t="shared" si="33"/>
        <v>376.77789760108</v>
      </c>
      <c r="K175" s="16">
        <f t="shared" si="30"/>
        <v>11.9709921721003</v>
      </c>
      <c r="L175" s="19">
        <f t="shared" si="31"/>
        <v>27.5004557444467</v>
      </c>
      <c r="M175" s="27">
        <f t="shared" si="22"/>
        <v>13.3044376021197</v>
      </c>
      <c r="N175" s="21"/>
      <c r="O175" s="22">
        <f t="shared" si="23"/>
        <v>17.1730516385728</v>
      </c>
      <c r="P175" s="22"/>
      <c r="Q175" s="31">
        <f t="shared" si="36"/>
        <v>0.00845266083106605</v>
      </c>
      <c r="R175" s="10">
        <f t="shared" si="34"/>
        <v>1.00364366680343</v>
      </c>
      <c r="S175" s="10">
        <f t="shared" si="35"/>
        <v>3.17347727344694</v>
      </c>
      <c r="T175" s="12">
        <f t="shared" si="25"/>
        <v>0.071702733072093</v>
      </c>
      <c r="U175" s="12">
        <f t="shared" si="26"/>
        <v>0.0604931704216169</v>
      </c>
      <c r="V175" s="12">
        <f t="shared" si="27"/>
        <v>0.011209562650476</v>
      </c>
      <c r="Y175" s="30"/>
      <c r="Z175" s="30"/>
    </row>
    <row r="176" spans="1:26">
      <c r="A176" s="14">
        <v>1884.12</v>
      </c>
      <c r="B176" s="15">
        <v>4.34</v>
      </c>
      <c r="C176" s="16">
        <v>0.31</v>
      </c>
      <c r="D176" s="15">
        <v>0.31</v>
      </c>
      <c r="E176" s="15">
        <v>8.277679339</v>
      </c>
      <c r="F176" s="16">
        <f t="shared" si="32"/>
        <v>1884.95833333332</v>
      </c>
      <c r="G176" s="10">
        <f>G165*1/12+G177*11/12</f>
        <v>3.52833333333333</v>
      </c>
      <c r="H176" s="16">
        <f t="shared" si="28"/>
        <v>165.516227905189</v>
      </c>
      <c r="I176" s="16">
        <f t="shared" si="29"/>
        <v>11.8225877075135</v>
      </c>
      <c r="J176" s="19">
        <f t="shared" si="33"/>
        <v>382.496748292557</v>
      </c>
      <c r="K176" s="16">
        <f t="shared" si="30"/>
        <v>11.8225877075135</v>
      </c>
      <c r="L176" s="19">
        <f t="shared" si="31"/>
        <v>27.3211963066112</v>
      </c>
      <c r="M176" s="27">
        <f t="shared" si="22"/>
        <v>13.4322927469448</v>
      </c>
      <c r="N176" s="21"/>
      <c r="O176" s="22">
        <f t="shared" si="23"/>
        <v>17.3579700099637</v>
      </c>
      <c r="P176" s="22"/>
      <c r="Q176" s="31">
        <f t="shared" si="36"/>
        <v>0.0067139154078263</v>
      </c>
      <c r="R176" s="10">
        <f t="shared" si="34"/>
        <v>1.00363699509495</v>
      </c>
      <c r="S176" s="10">
        <f t="shared" si="35"/>
        <v>3.22165754877226</v>
      </c>
      <c r="T176" s="12">
        <f t="shared" si="25"/>
        <v>0.0710733939650912</v>
      </c>
      <c r="U176" s="12">
        <f t="shared" si="26"/>
        <v>0.0609069899599195</v>
      </c>
      <c r="V176" s="12">
        <f t="shared" si="27"/>
        <v>0.0101664040051717</v>
      </c>
      <c r="Y176" s="30"/>
      <c r="Z176" s="30"/>
    </row>
    <row r="177" spans="1:26">
      <c r="A177" s="14">
        <v>1885.01</v>
      </c>
      <c r="B177" s="15">
        <v>4.24</v>
      </c>
      <c r="C177" s="16">
        <v>0.3042</v>
      </c>
      <c r="D177" s="15">
        <v>0.3067</v>
      </c>
      <c r="E177" s="15">
        <v>8.277679339</v>
      </c>
      <c r="F177" s="16">
        <f t="shared" si="32"/>
        <v>1885.04166666665</v>
      </c>
      <c r="G177" s="10">
        <v>3.52</v>
      </c>
      <c r="H177" s="16">
        <f t="shared" si="28"/>
        <v>161.702489935024</v>
      </c>
      <c r="I177" s="16">
        <f t="shared" si="29"/>
        <v>11.6013909052439</v>
      </c>
      <c r="J177" s="19">
        <f t="shared" si="33"/>
        <v>375.917627956142</v>
      </c>
      <c r="K177" s="16">
        <f t="shared" si="30"/>
        <v>11.696734354498</v>
      </c>
      <c r="L177" s="19">
        <f t="shared" si="31"/>
        <v>27.1919661542804</v>
      </c>
      <c r="M177" s="27">
        <f t="shared" si="22"/>
        <v>13.129817425636</v>
      </c>
      <c r="N177" s="21"/>
      <c r="O177" s="22">
        <f t="shared" si="23"/>
        <v>16.9873791772571</v>
      </c>
      <c r="P177" s="22"/>
      <c r="Q177" s="31">
        <f t="shared" si="36"/>
        <v>0.00851231582248367</v>
      </c>
      <c r="R177" s="10">
        <f t="shared" si="34"/>
        <v>1.00397902338101</v>
      </c>
      <c r="S177" s="10">
        <f t="shared" si="35"/>
        <v>3.23337470147476</v>
      </c>
      <c r="T177" s="12">
        <f t="shared" si="25"/>
        <v>0.0721160623069612</v>
      </c>
      <c r="U177" s="12">
        <f t="shared" si="26"/>
        <v>0.0610062961172693</v>
      </c>
      <c r="V177" s="12">
        <f t="shared" si="27"/>
        <v>0.0111097661896919</v>
      </c>
      <c r="Y177" s="30"/>
      <c r="Z177" s="30"/>
    </row>
    <row r="178" spans="1:26">
      <c r="A178" s="14">
        <v>1885.02</v>
      </c>
      <c r="B178" s="15">
        <v>4.37</v>
      </c>
      <c r="C178" s="16">
        <v>0.2983</v>
      </c>
      <c r="D178" s="15">
        <v>0.3033</v>
      </c>
      <c r="E178" s="15">
        <v>8.372844628</v>
      </c>
      <c r="F178" s="16">
        <f t="shared" si="32"/>
        <v>1885.12499999999</v>
      </c>
      <c r="G178" s="10">
        <f>G177*11/12+G189*1/12</f>
        <v>3.5075</v>
      </c>
      <c r="H178" s="16">
        <f t="shared" si="28"/>
        <v>164.766096982924</v>
      </c>
      <c r="I178" s="16">
        <f t="shared" si="29"/>
        <v>11.2470770549213</v>
      </c>
      <c r="J178" s="19">
        <f t="shared" si="33"/>
        <v>385.218629478761</v>
      </c>
      <c r="K178" s="16">
        <f t="shared" si="30"/>
        <v>11.4355966166867</v>
      </c>
      <c r="L178" s="19">
        <f t="shared" si="31"/>
        <v>26.7361122015808</v>
      </c>
      <c r="M178" s="27">
        <f t="shared" si="22"/>
        <v>13.384817593598</v>
      </c>
      <c r="N178" s="21"/>
      <c r="O178" s="22">
        <f t="shared" si="23"/>
        <v>17.3340645908712</v>
      </c>
      <c r="P178" s="22"/>
      <c r="Q178" s="31">
        <f t="shared" si="36"/>
        <v>0.00829295096336731</v>
      </c>
      <c r="R178" s="10">
        <f t="shared" si="34"/>
        <v>1.00396922128585</v>
      </c>
      <c r="S178" s="10">
        <f t="shared" si="35"/>
        <v>3.20934378643535</v>
      </c>
      <c r="T178" s="12">
        <f t="shared" si="25"/>
        <v>0.068417577629089</v>
      </c>
      <c r="U178" s="12">
        <f t="shared" si="26"/>
        <v>0.0620002664353512</v>
      </c>
      <c r="V178" s="12">
        <f t="shared" si="27"/>
        <v>0.00641731119373778</v>
      </c>
      <c r="Y178" s="30"/>
      <c r="Z178" s="30"/>
    </row>
    <row r="179" spans="1:26">
      <c r="A179" s="14">
        <v>1885.03</v>
      </c>
      <c r="B179" s="15">
        <v>4.38</v>
      </c>
      <c r="C179" s="16">
        <v>0.2925</v>
      </c>
      <c r="D179" s="15">
        <v>0.3</v>
      </c>
      <c r="E179" s="15">
        <v>8.18251405</v>
      </c>
      <c r="F179" s="16">
        <f t="shared" si="32"/>
        <v>1885.20833333332</v>
      </c>
      <c r="G179" s="10">
        <f>G177*10/12+G189*2/12</f>
        <v>3.495</v>
      </c>
      <c r="H179" s="16">
        <f t="shared" si="28"/>
        <v>168.984472443405</v>
      </c>
      <c r="I179" s="16">
        <f t="shared" si="29"/>
        <v>11.2849219611178</v>
      </c>
      <c r="J179" s="19">
        <f t="shared" si="33"/>
        <v>397.279729208655</v>
      </c>
      <c r="K179" s="16">
        <f t="shared" si="30"/>
        <v>11.5742789344798</v>
      </c>
      <c r="L179" s="19">
        <f t="shared" si="31"/>
        <v>27.2109403567572</v>
      </c>
      <c r="M179" s="27">
        <f t="shared" si="22"/>
        <v>13.7341940934525</v>
      </c>
      <c r="N179" s="21"/>
      <c r="O179" s="22">
        <f t="shared" si="23"/>
        <v>17.8031896691718</v>
      </c>
      <c r="P179" s="22"/>
      <c r="Q179" s="31">
        <f t="shared" si="36"/>
        <v>0.00429261319883191</v>
      </c>
      <c r="R179" s="10">
        <f t="shared" si="34"/>
        <v>1.00395941969075</v>
      </c>
      <c r="S179" s="10">
        <f t="shared" si="35"/>
        <v>3.29703010580109</v>
      </c>
      <c r="T179" s="12">
        <f t="shared" si="25"/>
        <v>0.0655622375678033</v>
      </c>
      <c r="U179" s="12">
        <f t="shared" si="26"/>
        <v>0.0593441885082009</v>
      </c>
      <c r="V179" s="12">
        <f t="shared" si="27"/>
        <v>0.00621804905960244</v>
      </c>
      <c r="Y179" s="30"/>
      <c r="Z179" s="30"/>
    </row>
    <row r="180" spans="1:26">
      <c r="A180" s="14">
        <v>1885.04</v>
      </c>
      <c r="B180" s="15">
        <v>4.37</v>
      </c>
      <c r="C180" s="16">
        <v>0.2867</v>
      </c>
      <c r="D180" s="15">
        <v>0.2967</v>
      </c>
      <c r="E180" s="15">
        <v>8.277679339</v>
      </c>
      <c r="F180" s="16">
        <f t="shared" si="32"/>
        <v>1885.29166666665</v>
      </c>
      <c r="G180" s="10">
        <f>G177*9/12+G189*3/12</f>
        <v>3.4825</v>
      </c>
      <c r="H180" s="16">
        <f t="shared" si="28"/>
        <v>166.660349296239</v>
      </c>
      <c r="I180" s="16">
        <f t="shared" si="29"/>
        <v>10.9339867604649</v>
      </c>
      <c r="J180" s="19">
        <f t="shared" si="33"/>
        <v>393.957889052832</v>
      </c>
      <c r="K180" s="16">
        <f t="shared" si="30"/>
        <v>11.3153605574815</v>
      </c>
      <c r="L180" s="19">
        <f t="shared" si="31"/>
        <v>26.7476672041134</v>
      </c>
      <c r="M180" s="27">
        <f t="shared" si="22"/>
        <v>13.5485485410301</v>
      </c>
      <c r="N180" s="21"/>
      <c r="O180" s="22">
        <f t="shared" si="23"/>
        <v>17.5775056866459</v>
      </c>
      <c r="P180" s="22"/>
      <c r="Q180" s="31">
        <f t="shared" si="36"/>
        <v>0.00573793747218476</v>
      </c>
      <c r="R180" s="10">
        <f t="shared" si="34"/>
        <v>1.00394961859617</v>
      </c>
      <c r="S180" s="10">
        <f t="shared" si="35"/>
        <v>3.27202966677514</v>
      </c>
      <c r="T180" s="12">
        <f t="shared" si="25"/>
        <v>0.0668170859263308</v>
      </c>
      <c r="U180" s="12">
        <f t="shared" si="26"/>
        <v>0.0558517116981216</v>
      </c>
      <c r="V180" s="12">
        <f t="shared" si="27"/>
        <v>0.0109653742282092</v>
      </c>
      <c r="Y180" s="30"/>
      <c r="Z180" s="30"/>
    </row>
    <row r="181" spans="1:26">
      <c r="A181" s="14">
        <v>1885.05</v>
      </c>
      <c r="B181" s="15">
        <v>4.32</v>
      </c>
      <c r="C181" s="16">
        <v>0.2808</v>
      </c>
      <c r="D181" s="15">
        <v>0.2933</v>
      </c>
      <c r="E181" s="15">
        <v>8.087381157</v>
      </c>
      <c r="F181" s="16">
        <f t="shared" si="32"/>
        <v>1885.37499999999</v>
      </c>
      <c r="G181" s="10">
        <f>G177*8/12+G189*4/12</f>
        <v>3.47</v>
      </c>
      <c r="H181" s="16">
        <f t="shared" si="28"/>
        <v>168.63017255216</v>
      </c>
      <c r="I181" s="16">
        <f t="shared" si="29"/>
        <v>10.9609612158904</v>
      </c>
      <c r="J181" s="19">
        <f t="shared" si="33"/>
        <v>400.773390430675</v>
      </c>
      <c r="K181" s="16">
        <f t="shared" si="30"/>
        <v>11.4488957429511</v>
      </c>
      <c r="L181" s="19">
        <f t="shared" si="31"/>
        <v>27.2099156049345</v>
      </c>
      <c r="M181" s="27">
        <f t="shared" si="22"/>
        <v>13.7113718725619</v>
      </c>
      <c r="N181" s="21"/>
      <c r="O181" s="22">
        <f t="shared" si="23"/>
        <v>17.8049750545917</v>
      </c>
      <c r="P181" s="22"/>
      <c r="Q181" s="31">
        <f t="shared" si="36"/>
        <v>0.0051448214108693</v>
      </c>
      <c r="R181" s="10">
        <f t="shared" si="34"/>
        <v>1.00393981800259</v>
      </c>
      <c r="S181" s="10">
        <f t="shared" si="35"/>
        <v>3.36224873293272</v>
      </c>
      <c r="T181" s="12">
        <f t="shared" si="25"/>
        <v>0.0696113531437534</v>
      </c>
      <c r="U181" s="12">
        <f t="shared" si="26"/>
        <v>0.0517357311496205</v>
      </c>
      <c r="V181" s="12">
        <f t="shared" si="27"/>
        <v>0.017875621994133</v>
      </c>
      <c r="Y181" s="30"/>
      <c r="Z181" s="30"/>
    </row>
    <row r="182" spans="1:26">
      <c r="A182" s="14">
        <v>1885.06</v>
      </c>
      <c r="B182" s="15">
        <v>4.3</v>
      </c>
      <c r="C182" s="16">
        <v>0.275</v>
      </c>
      <c r="D182" s="15">
        <v>0.29</v>
      </c>
      <c r="E182" s="15">
        <v>7.897091074</v>
      </c>
      <c r="F182" s="16">
        <f t="shared" si="32"/>
        <v>1885.45833333332</v>
      </c>
      <c r="G182" s="10">
        <f>G177*7/12+G189*5/12</f>
        <v>3.4575</v>
      </c>
      <c r="H182" s="16">
        <f t="shared" si="28"/>
        <v>171.894016072481</v>
      </c>
      <c r="I182" s="16">
        <f t="shared" si="29"/>
        <v>10.9932219581238</v>
      </c>
      <c r="J182" s="19">
        <f t="shared" si="33"/>
        <v>410.707620138481</v>
      </c>
      <c r="K182" s="16">
        <f t="shared" si="30"/>
        <v>11.5928522467487</v>
      </c>
      <c r="L182" s="19">
        <f t="shared" si="31"/>
        <v>27.6988860093394</v>
      </c>
      <c r="M182" s="27">
        <f t="shared" si="22"/>
        <v>13.9787843686983</v>
      </c>
      <c r="N182" s="21"/>
      <c r="O182" s="22">
        <f t="shared" si="23"/>
        <v>18.1664860277388</v>
      </c>
      <c r="P182" s="22"/>
      <c r="Q182" s="31">
        <f t="shared" si="36"/>
        <v>0.00321111258452264</v>
      </c>
      <c r="R182" s="10">
        <f t="shared" si="34"/>
        <v>1.00393001791047</v>
      </c>
      <c r="S182" s="10">
        <f t="shared" si="35"/>
        <v>3.45683207705159</v>
      </c>
      <c r="T182" s="12">
        <f t="shared" si="25"/>
        <v>0.0679850775488555</v>
      </c>
      <c r="U182" s="12">
        <f t="shared" si="26"/>
        <v>0.0475997610948737</v>
      </c>
      <c r="V182" s="12">
        <f t="shared" si="27"/>
        <v>0.0203853164539818</v>
      </c>
      <c r="Y182" s="30"/>
      <c r="Z182" s="30"/>
    </row>
    <row r="183" spans="1:26">
      <c r="A183" s="14">
        <v>1885.07</v>
      </c>
      <c r="B183" s="15">
        <v>4.46</v>
      </c>
      <c r="C183" s="16">
        <v>0.2692</v>
      </c>
      <c r="D183" s="15">
        <v>0.2867</v>
      </c>
      <c r="E183" s="15">
        <v>7.992232066</v>
      </c>
      <c r="F183" s="16">
        <f t="shared" si="32"/>
        <v>1885.54166666665</v>
      </c>
      <c r="G183" s="10">
        <f>G177*6/12+G189*6/12</f>
        <v>3.445</v>
      </c>
      <c r="H183" s="16">
        <f t="shared" si="28"/>
        <v>176.167674858905</v>
      </c>
      <c r="I183" s="16">
        <f t="shared" si="29"/>
        <v>10.6332596574029</v>
      </c>
      <c r="J183" s="19">
        <f t="shared" si="33"/>
        <v>423.035881132626</v>
      </c>
      <c r="K183" s="16">
        <f t="shared" si="30"/>
        <v>11.3245005340915</v>
      </c>
      <c r="L183" s="19">
        <f t="shared" si="31"/>
        <v>27.1938087714627</v>
      </c>
      <c r="M183" s="27">
        <f t="shared" si="22"/>
        <v>14.3266587770893</v>
      </c>
      <c r="N183" s="21"/>
      <c r="O183" s="22">
        <f t="shared" si="23"/>
        <v>18.6272389815824</v>
      </c>
      <c r="P183" s="22"/>
      <c r="Q183" s="31">
        <f t="shared" si="36"/>
        <v>0.00275691417916085</v>
      </c>
      <c r="R183" s="10">
        <f t="shared" si="34"/>
        <v>1.00392021832028</v>
      </c>
      <c r="S183" s="10">
        <f t="shared" si="35"/>
        <v>3.42910500462634</v>
      </c>
      <c r="T183" s="12">
        <f t="shared" si="25"/>
        <v>0.0671065727901714</v>
      </c>
      <c r="U183" s="12">
        <f t="shared" si="26"/>
        <v>0.0500764196801597</v>
      </c>
      <c r="V183" s="12">
        <f t="shared" si="27"/>
        <v>0.0170301531100117</v>
      </c>
      <c r="Y183" s="30"/>
      <c r="Z183" s="30"/>
    </row>
    <row r="184" spans="1:26">
      <c r="A184" s="14">
        <v>1885.08</v>
      </c>
      <c r="B184" s="15">
        <v>4.71</v>
      </c>
      <c r="C184" s="16">
        <v>0.2633</v>
      </c>
      <c r="D184" s="15">
        <v>0.2833</v>
      </c>
      <c r="E184" s="15">
        <v>7.992232066</v>
      </c>
      <c r="F184" s="16">
        <f t="shared" si="32"/>
        <v>1885.62499999999</v>
      </c>
      <c r="G184" s="10">
        <f>G177*5/12+G189*7/12</f>
        <v>3.4325</v>
      </c>
      <c r="H184" s="16">
        <f t="shared" si="28"/>
        <v>186.042544525884</v>
      </c>
      <c r="I184" s="16">
        <f t="shared" si="29"/>
        <v>10.4002127332622</v>
      </c>
      <c r="J184" s="19">
        <f t="shared" si="33"/>
        <v>448.829845835542</v>
      </c>
      <c r="K184" s="16">
        <f t="shared" si="30"/>
        <v>11.1902023066206</v>
      </c>
      <c r="L184" s="19">
        <f t="shared" si="31"/>
        <v>26.996495822762</v>
      </c>
      <c r="M184" s="27">
        <f t="shared" si="22"/>
        <v>15.1304107967072</v>
      </c>
      <c r="N184" s="21"/>
      <c r="O184" s="22">
        <f t="shared" si="23"/>
        <v>19.6761396761218</v>
      </c>
      <c r="P184" s="22"/>
      <c r="Q184" s="31">
        <f t="shared" si="36"/>
        <v>-0.00164842179822076</v>
      </c>
      <c r="R184" s="10">
        <f t="shared" si="34"/>
        <v>1.00391041923249</v>
      </c>
      <c r="S184" s="10">
        <f t="shared" si="35"/>
        <v>3.44254784488763</v>
      </c>
      <c r="T184" s="12">
        <f t="shared" si="25"/>
        <v>0.0642021125097139</v>
      </c>
      <c r="U184" s="12">
        <f t="shared" si="26"/>
        <v>0.0513211395271418</v>
      </c>
      <c r="V184" s="12">
        <f t="shared" si="27"/>
        <v>0.0128809729825721</v>
      </c>
      <c r="Y184" s="30"/>
      <c r="Z184" s="30"/>
    </row>
    <row r="185" spans="1:26">
      <c r="A185" s="14">
        <v>1885.09</v>
      </c>
      <c r="B185" s="15">
        <v>4.65</v>
      </c>
      <c r="C185" s="16">
        <v>0.2575</v>
      </c>
      <c r="D185" s="15">
        <v>0.28</v>
      </c>
      <c r="E185" s="15">
        <v>7.897091074</v>
      </c>
      <c r="F185" s="16">
        <f t="shared" si="32"/>
        <v>1885.70833333332</v>
      </c>
      <c r="G185" s="10">
        <f>G177*4/12+G189*8/12</f>
        <v>3.42</v>
      </c>
      <c r="H185" s="16">
        <f t="shared" si="28"/>
        <v>185.885389473729</v>
      </c>
      <c r="I185" s="16">
        <f t="shared" si="29"/>
        <v>10.2936532880613</v>
      </c>
      <c r="J185" s="19">
        <f t="shared" si="33"/>
        <v>450.520170797687</v>
      </c>
      <c r="K185" s="16">
        <f t="shared" si="30"/>
        <v>11.1930987209987</v>
      </c>
      <c r="L185" s="19">
        <f t="shared" si="31"/>
        <v>27.1280963060973</v>
      </c>
      <c r="M185" s="27">
        <f t="shared" si="22"/>
        <v>15.1162850287242</v>
      </c>
      <c r="N185" s="21"/>
      <c r="O185" s="22">
        <f t="shared" si="23"/>
        <v>19.6626718545226</v>
      </c>
      <c r="P185" s="22"/>
      <c r="Q185" s="31">
        <f t="shared" si="36"/>
        <v>-0.00179704606606809</v>
      </c>
      <c r="R185" s="10">
        <f t="shared" si="34"/>
        <v>1.00390062064756</v>
      </c>
      <c r="S185" s="10">
        <f t="shared" si="35"/>
        <v>3.49764627099021</v>
      </c>
      <c r="T185" s="12">
        <f t="shared" si="25"/>
        <v>0.0648248761704009</v>
      </c>
      <c r="U185" s="12">
        <f t="shared" si="26"/>
        <v>0.0498605200969415</v>
      </c>
      <c r="V185" s="12">
        <f t="shared" si="27"/>
        <v>0.0149643560734594</v>
      </c>
      <c r="Y185" s="30"/>
      <c r="Z185" s="30"/>
    </row>
    <row r="186" spans="1:26">
      <c r="A186" s="14">
        <v>1885.1</v>
      </c>
      <c r="B186" s="15">
        <v>4.92</v>
      </c>
      <c r="C186" s="16">
        <v>0.2517</v>
      </c>
      <c r="D186" s="15">
        <v>0.2767</v>
      </c>
      <c r="E186" s="15">
        <v>7.897091074</v>
      </c>
      <c r="F186" s="16">
        <f t="shared" si="32"/>
        <v>1885.79166666665</v>
      </c>
      <c r="G186" s="10">
        <f>G177*3/12+G189*9/12</f>
        <v>3.4075</v>
      </c>
      <c r="H186" s="16">
        <f t="shared" si="28"/>
        <v>196.678734668978</v>
      </c>
      <c r="I186" s="16">
        <f t="shared" si="29"/>
        <v>10.0617962431264</v>
      </c>
      <c r="J186" s="19">
        <f t="shared" si="33"/>
        <v>478.711591592925</v>
      </c>
      <c r="K186" s="16">
        <f t="shared" si="30"/>
        <v>11.0611800575013</v>
      </c>
      <c r="L186" s="19">
        <f t="shared" si="31"/>
        <v>26.9226620719029</v>
      </c>
      <c r="M186" s="27">
        <f t="shared" si="22"/>
        <v>15.991023962169</v>
      </c>
      <c r="N186" s="21"/>
      <c r="O186" s="22">
        <f t="shared" si="23"/>
        <v>20.7990746396801</v>
      </c>
      <c r="P186" s="22"/>
      <c r="Q186" s="31">
        <f t="shared" si="36"/>
        <v>-0.00529078381250801</v>
      </c>
      <c r="R186" s="10">
        <f t="shared" si="34"/>
        <v>1.00389082256597</v>
      </c>
      <c r="S186" s="10">
        <f t="shared" si="35"/>
        <v>3.5112892622527</v>
      </c>
      <c r="T186" s="12">
        <f t="shared" si="25"/>
        <v>0.0571920904796228</v>
      </c>
      <c r="U186" s="12">
        <f t="shared" si="26"/>
        <v>0.0496603056292748</v>
      </c>
      <c r="V186" s="12">
        <f t="shared" si="27"/>
        <v>0.007531784850348</v>
      </c>
      <c r="Y186" s="30"/>
      <c r="Z186" s="30"/>
    </row>
    <row r="187" spans="1:26">
      <c r="A187" s="14">
        <v>1885.11</v>
      </c>
      <c r="B187" s="15">
        <v>5.24</v>
      </c>
      <c r="C187" s="16">
        <v>0.2458</v>
      </c>
      <c r="D187" s="15">
        <v>0.2733</v>
      </c>
      <c r="E187" s="15">
        <v>7.992232066</v>
      </c>
      <c r="F187" s="16">
        <f t="shared" si="32"/>
        <v>1885.87499999999</v>
      </c>
      <c r="G187" s="10">
        <f>G177*2/12+G189*10/12</f>
        <v>3.395</v>
      </c>
      <c r="H187" s="16">
        <f t="shared" si="28"/>
        <v>206.977268219879</v>
      </c>
      <c r="I187" s="16">
        <f t="shared" si="29"/>
        <v>9.70897185657372</v>
      </c>
      <c r="J187" s="19">
        <f t="shared" si="33"/>
        <v>505.74727414239</v>
      </c>
      <c r="K187" s="16">
        <f t="shared" si="30"/>
        <v>10.7952075199414</v>
      </c>
      <c r="L187" s="19">
        <f t="shared" si="31"/>
        <v>26.3780019128082</v>
      </c>
      <c r="M187" s="27">
        <f t="shared" si="22"/>
        <v>16.824034498619</v>
      </c>
      <c r="N187" s="21"/>
      <c r="O187" s="22">
        <f t="shared" si="23"/>
        <v>21.8750996623949</v>
      </c>
      <c r="P187" s="22"/>
      <c r="Q187" s="31">
        <f t="shared" si="36"/>
        <v>-0.00627333245919753</v>
      </c>
      <c r="R187" s="10">
        <f t="shared" si="34"/>
        <v>1.00388102498819</v>
      </c>
      <c r="S187" s="10">
        <f t="shared" si="35"/>
        <v>3.48298940367888</v>
      </c>
      <c r="T187" s="12">
        <f t="shared" si="25"/>
        <v>0.0481676245129026</v>
      </c>
      <c r="U187" s="12">
        <f t="shared" si="26"/>
        <v>0.0507197750805939</v>
      </c>
      <c r="V187" s="12">
        <f t="shared" si="27"/>
        <v>-0.00255215056769131</v>
      </c>
      <c r="Y187" s="30"/>
      <c r="Z187" s="30"/>
    </row>
    <row r="188" spans="1:26">
      <c r="A188" s="14">
        <v>1885.12</v>
      </c>
      <c r="B188" s="15">
        <v>5.2</v>
      </c>
      <c r="C188" s="16">
        <v>0.24</v>
      </c>
      <c r="D188" s="15">
        <v>0.27</v>
      </c>
      <c r="E188" s="15">
        <v>8.18251405</v>
      </c>
      <c r="F188" s="16">
        <f t="shared" si="32"/>
        <v>1885.95833333332</v>
      </c>
      <c r="G188" s="10">
        <f>G177*1/12+G189*11/12</f>
        <v>3.3825</v>
      </c>
      <c r="H188" s="16">
        <f t="shared" si="28"/>
        <v>200.620834864317</v>
      </c>
      <c r="I188" s="16">
        <f t="shared" si="29"/>
        <v>9.25942314758384</v>
      </c>
      <c r="J188" s="19">
        <f t="shared" si="33"/>
        <v>492.100824627826</v>
      </c>
      <c r="K188" s="16">
        <f t="shared" si="30"/>
        <v>10.4168510410318</v>
      </c>
      <c r="L188" s="19">
        <f t="shared" si="31"/>
        <v>25.5513889710602</v>
      </c>
      <c r="M188" s="27">
        <f t="shared" si="22"/>
        <v>16.3044759522785</v>
      </c>
      <c r="N188" s="21"/>
      <c r="O188" s="22">
        <f t="shared" si="23"/>
        <v>21.1929877725117</v>
      </c>
      <c r="P188" s="22"/>
      <c r="Q188" s="31">
        <f t="shared" si="36"/>
        <v>-0.00113255262712792</v>
      </c>
      <c r="R188" s="10">
        <f t="shared" si="34"/>
        <v>1.00387122791469</v>
      </c>
      <c r="S188" s="10">
        <f t="shared" si="35"/>
        <v>3.41519672004862</v>
      </c>
      <c r="T188" s="12">
        <f t="shared" si="25"/>
        <v>0.0465309136501044</v>
      </c>
      <c r="U188" s="12">
        <f t="shared" si="26"/>
        <v>0.0544720307343869</v>
      </c>
      <c r="V188" s="12">
        <f t="shared" si="27"/>
        <v>-0.00794111708428247</v>
      </c>
      <c r="Y188" s="30"/>
      <c r="Z188" s="30"/>
    </row>
    <row r="189" spans="1:26">
      <c r="A189" s="14">
        <v>1886.01</v>
      </c>
      <c r="B189" s="15">
        <v>5.2</v>
      </c>
      <c r="C189" s="16">
        <v>0.2383</v>
      </c>
      <c r="D189" s="15">
        <v>0.275</v>
      </c>
      <c r="E189" s="15">
        <v>7.992232066</v>
      </c>
      <c r="F189" s="16">
        <f t="shared" si="32"/>
        <v>1886.04166666665</v>
      </c>
      <c r="G189" s="10">
        <v>3.37</v>
      </c>
      <c r="H189" s="16">
        <f t="shared" si="28"/>
        <v>205.397289073162</v>
      </c>
      <c r="I189" s="16">
        <f t="shared" si="29"/>
        <v>9.41272576656435</v>
      </c>
      <c r="J189" s="19">
        <f t="shared" si="33"/>
        <v>505.740972718448</v>
      </c>
      <c r="K189" s="16">
        <f t="shared" si="30"/>
        <v>10.8623566336769</v>
      </c>
      <c r="L189" s="19">
        <f t="shared" si="31"/>
        <v>26.7459168264564</v>
      </c>
      <c r="M189" s="27">
        <f t="shared" si="22"/>
        <v>16.6923174707977</v>
      </c>
      <c r="N189" s="21"/>
      <c r="O189" s="22">
        <f t="shared" si="23"/>
        <v>21.692296410859</v>
      </c>
      <c r="P189" s="22"/>
      <c r="Q189" s="31">
        <f t="shared" si="36"/>
        <v>-0.00386855912792625</v>
      </c>
      <c r="R189" s="10">
        <f t="shared" si="34"/>
        <v>1.00175647501181</v>
      </c>
      <c r="S189" s="10">
        <f t="shared" si="35"/>
        <v>3.51004274798438</v>
      </c>
      <c r="T189" s="12">
        <f t="shared" si="25"/>
        <v>0.0443238289387811</v>
      </c>
      <c r="U189" s="12">
        <f t="shared" si="26"/>
        <v>0.0532925810738392</v>
      </c>
      <c r="V189" s="12">
        <f t="shared" si="27"/>
        <v>-0.0089687521350581</v>
      </c>
      <c r="Y189" s="30"/>
      <c r="Z189" s="30"/>
    </row>
    <row r="190" spans="1:26">
      <c r="A190" s="14">
        <v>1886.02</v>
      </c>
      <c r="B190" s="15">
        <v>5.3</v>
      </c>
      <c r="C190" s="16">
        <v>0.2367</v>
      </c>
      <c r="D190" s="15">
        <v>0.28</v>
      </c>
      <c r="E190" s="15">
        <v>7.992232066</v>
      </c>
      <c r="F190" s="16">
        <f t="shared" si="32"/>
        <v>1886.12499999999</v>
      </c>
      <c r="G190" s="10">
        <f>G189*11/12+G201*1/12</f>
        <v>3.3825</v>
      </c>
      <c r="H190" s="16">
        <f t="shared" si="28"/>
        <v>209.347236939954</v>
      </c>
      <c r="I190" s="16">
        <f t="shared" si="29"/>
        <v>9.34952660069568</v>
      </c>
      <c r="J190" s="19">
        <f t="shared" si="33"/>
        <v>517.385172325893</v>
      </c>
      <c r="K190" s="16">
        <f t="shared" si="30"/>
        <v>11.0598540270164</v>
      </c>
      <c r="L190" s="19">
        <f t="shared" si="31"/>
        <v>27.3335562738208</v>
      </c>
      <c r="M190" s="27">
        <f t="shared" si="22"/>
        <v>17.006648259461</v>
      </c>
      <c r="N190" s="21"/>
      <c r="O190" s="22">
        <f t="shared" si="23"/>
        <v>22.0924225811977</v>
      </c>
      <c r="P190" s="22"/>
      <c r="Q190" s="31">
        <f t="shared" si="36"/>
        <v>-0.00510082408817199</v>
      </c>
      <c r="R190" s="10">
        <f t="shared" si="34"/>
        <v>1.00176751076736</v>
      </c>
      <c r="S190" s="10">
        <f t="shared" si="35"/>
        <v>3.51620805036158</v>
      </c>
      <c r="T190" s="12">
        <f t="shared" si="25"/>
        <v>0.0481357977100929</v>
      </c>
      <c r="U190" s="12">
        <f t="shared" si="26"/>
        <v>0.0550860507604731</v>
      </c>
      <c r="V190" s="12">
        <f t="shared" si="27"/>
        <v>-0.00695025305038022</v>
      </c>
      <c r="Y190" s="30"/>
      <c r="Z190" s="30"/>
    </row>
    <row r="191" spans="1:26">
      <c r="A191" s="14">
        <v>1886.03</v>
      </c>
      <c r="B191" s="15">
        <v>5.19</v>
      </c>
      <c r="C191" s="16">
        <v>0.235</v>
      </c>
      <c r="D191" s="15">
        <v>0.285</v>
      </c>
      <c r="E191" s="15">
        <v>7.897091074</v>
      </c>
      <c r="F191" s="16">
        <f t="shared" si="32"/>
        <v>1886.20833333332</v>
      </c>
      <c r="G191" s="10">
        <f>G189*10/12+G201*2/12</f>
        <v>3.395</v>
      </c>
      <c r="H191" s="16">
        <f t="shared" si="28"/>
        <v>207.472079864227</v>
      </c>
      <c r="I191" s="16">
        <f t="shared" si="29"/>
        <v>9.39420785512395</v>
      </c>
      <c r="J191" s="19">
        <f t="shared" si="33"/>
        <v>514.685623221775</v>
      </c>
      <c r="K191" s="16">
        <f t="shared" si="30"/>
        <v>11.3929754838737</v>
      </c>
      <c r="L191" s="19">
        <f t="shared" si="31"/>
        <v>28.263083356109</v>
      </c>
      <c r="M191" s="27">
        <f t="shared" si="22"/>
        <v>16.8432661015701</v>
      </c>
      <c r="N191" s="21"/>
      <c r="O191" s="22">
        <f t="shared" si="23"/>
        <v>21.8732235595916</v>
      </c>
      <c r="P191" s="22"/>
      <c r="Q191" s="31">
        <f t="shared" si="36"/>
        <v>-0.00581629727496971</v>
      </c>
      <c r="R191" s="10">
        <f t="shared" si="34"/>
        <v>1.00177854601911</v>
      </c>
      <c r="S191" s="10">
        <f t="shared" si="35"/>
        <v>3.56485972803561</v>
      </c>
      <c r="T191" s="12">
        <f t="shared" si="25"/>
        <v>0.0473957575525461</v>
      </c>
      <c r="U191" s="12">
        <f t="shared" si="26"/>
        <v>0.0540974122470319</v>
      </c>
      <c r="V191" s="12">
        <f t="shared" si="27"/>
        <v>-0.0067016546944858</v>
      </c>
      <c r="Y191" s="30"/>
      <c r="Z191" s="30"/>
    </row>
    <row r="192" spans="1:26">
      <c r="A192" s="14">
        <v>1886.04</v>
      </c>
      <c r="B192" s="15">
        <v>5.12</v>
      </c>
      <c r="C192" s="16">
        <v>0.2333</v>
      </c>
      <c r="D192" s="15">
        <v>0.29</v>
      </c>
      <c r="E192" s="15">
        <v>7.801941983</v>
      </c>
      <c r="F192" s="16">
        <f t="shared" si="32"/>
        <v>1886.29166666665</v>
      </c>
      <c r="G192" s="10">
        <f>G189*9/12+G201*3/12</f>
        <v>3.4075</v>
      </c>
      <c r="H192" s="16">
        <f t="shared" si="28"/>
        <v>207.169917889916</v>
      </c>
      <c r="I192" s="16">
        <f t="shared" si="29"/>
        <v>9.43998864135107</v>
      </c>
      <c r="J192" s="19">
        <f t="shared" si="33"/>
        <v>515.887554163638</v>
      </c>
      <c r="K192" s="16">
        <f t="shared" si="30"/>
        <v>11.7342336304835</v>
      </c>
      <c r="L192" s="19">
        <f t="shared" si="31"/>
        <v>29.2201934975498</v>
      </c>
      <c r="M192" s="27">
        <f t="shared" si="22"/>
        <v>16.8017161312463</v>
      </c>
      <c r="N192" s="21"/>
      <c r="O192" s="22">
        <f t="shared" si="23"/>
        <v>21.8124738072082</v>
      </c>
      <c r="P192" s="22"/>
      <c r="Q192" s="31">
        <f t="shared" si="36"/>
        <v>-0.0061157463251583</v>
      </c>
      <c r="R192" s="10">
        <f t="shared" si="34"/>
        <v>1.00178958076752</v>
      </c>
      <c r="S192" s="10">
        <f t="shared" si="35"/>
        <v>3.61475279697428</v>
      </c>
      <c r="T192" s="12">
        <f t="shared" si="25"/>
        <v>0.0500040356101223</v>
      </c>
      <c r="U192" s="12">
        <f t="shared" si="26"/>
        <v>0.0546303681115439</v>
      </c>
      <c r="V192" s="12">
        <f t="shared" si="27"/>
        <v>-0.00462633250142153</v>
      </c>
      <c r="Y192" s="30"/>
      <c r="Z192" s="30"/>
    </row>
    <row r="193" spans="1:26">
      <c r="A193" s="14">
        <v>1886.05</v>
      </c>
      <c r="B193" s="15">
        <v>5.02</v>
      </c>
      <c r="C193" s="16">
        <v>0.2317</v>
      </c>
      <c r="D193" s="15">
        <v>0.295</v>
      </c>
      <c r="E193" s="15">
        <v>7.611651901</v>
      </c>
      <c r="F193" s="16">
        <f t="shared" si="32"/>
        <v>1886.37499999999</v>
      </c>
      <c r="G193" s="10">
        <f>G189*8/12+G201*4/12</f>
        <v>3.42</v>
      </c>
      <c r="H193" s="16">
        <f t="shared" si="28"/>
        <v>208.201688754553</v>
      </c>
      <c r="I193" s="16">
        <f t="shared" si="29"/>
        <v>9.60962774590236</v>
      </c>
      <c r="J193" s="19">
        <f t="shared" si="33"/>
        <v>520.450966186154</v>
      </c>
      <c r="K193" s="16">
        <f t="shared" si="30"/>
        <v>12.2349597973293</v>
      </c>
      <c r="L193" s="19">
        <f t="shared" si="31"/>
        <v>30.584269925282</v>
      </c>
      <c r="M193" s="27">
        <f t="shared" ref="M193:M256" si="37">H193/AVERAGE(K73:K192)</f>
        <v>16.8631955150978</v>
      </c>
      <c r="N193" s="21"/>
      <c r="O193" s="22">
        <f t="shared" ref="O193:O256" si="38">J193/AVERAGE(L73:L192)</f>
        <v>21.8858396957642</v>
      </c>
      <c r="P193" s="22"/>
      <c r="Q193" s="31">
        <f t="shared" ref="Q193:Q256" si="39">1/M193-(G193/100-(((E193/E73)^(1/10))-1))</f>
        <v>-0.00535820712311896</v>
      </c>
      <c r="R193" s="10">
        <f t="shared" si="34"/>
        <v>1.00180061501306</v>
      </c>
      <c r="S193" s="10">
        <f t="shared" si="35"/>
        <v>3.71175165300299</v>
      </c>
      <c r="T193" s="12">
        <f t="shared" si="25"/>
        <v>0.0505277380725493</v>
      </c>
      <c r="U193" s="12">
        <f t="shared" si="26"/>
        <v>0.0538583078066577</v>
      </c>
      <c r="V193" s="12">
        <f t="shared" si="27"/>
        <v>-0.00333056973410839</v>
      </c>
      <c r="Y193" s="30"/>
      <c r="Z193" s="30"/>
    </row>
    <row r="194" spans="1:26">
      <c r="A194" s="14">
        <v>1886.06</v>
      </c>
      <c r="B194" s="15">
        <v>5.25</v>
      </c>
      <c r="C194" s="16">
        <v>0.23</v>
      </c>
      <c r="D194" s="15">
        <v>0.3</v>
      </c>
      <c r="E194" s="15">
        <v>7.51650281</v>
      </c>
      <c r="F194" s="16">
        <f t="shared" si="32"/>
        <v>1886.45833333332</v>
      </c>
      <c r="G194" s="10">
        <f>G189*7/12+G201*5/12</f>
        <v>3.4325</v>
      </c>
      <c r="H194" s="16">
        <f t="shared" si="28"/>
        <v>220.497123714905</v>
      </c>
      <c r="I194" s="16">
        <f t="shared" si="29"/>
        <v>9.65987399131964</v>
      </c>
      <c r="J194" s="19">
        <f t="shared" si="33"/>
        <v>553.198676390851</v>
      </c>
      <c r="K194" s="16">
        <f t="shared" si="30"/>
        <v>12.5998356408517</v>
      </c>
      <c r="L194" s="19">
        <f t="shared" si="31"/>
        <v>31.6113529366201</v>
      </c>
      <c r="M194" s="27">
        <f t="shared" si="37"/>
        <v>17.8314940553769</v>
      </c>
      <c r="N194" s="21"/>
      <c r="O194" s="22">
        <f t="shared" si="38"/>
        <v>23.1286669895764</v>
      </c>
      <c r="P194" s="22"/>
      <c r="Q194" s="31">
        <f t="shared" si="39"/>
        <v>-0.00721543808205417</v>
      </c>
      <c r="R194" s="10">
        <f t="shared" si="34"/>
        <v>1.0018116487562</v>
      </c>
      <c r="S194" s="10">
        <f t="shared" si="35"/>
        <v>3.76550561178602</v>
      </c>
      <c r="T194" s="12">
        <f t="shared" ref="T194:T257" si="40">(($J314/$J194)^(1/10)-1)</f>
        <v>0.0441629142989994</v>
      </c>
      <c r="U194" s="12">
        <f t="shared" ref="U194:U257" si="41">(($S314/$S194)^(1/10)-1)</f>
        <v>0.0543840638947239</v>
      </c>
      <c r="V194" s="12">
        <f t="shared" ref="V194:V257" si="42">T194-U194</f>
        <v>-0.0102211495957245</v>
      </c>
      <c r="Y194" s="30"/>
      <c r="Z194" s="30"/>
    </row>
    <row r="195" spans="1:26">
      <c r="A195" s="14">
        <v>1886.07</v>
      </c>
      <c r="B195" s="15">
        <v>5.33</v>
      </c>
      <c r="C195" s="16">
        <v>0.2283</v>
      </c>
      <c r="D195" s="15">
        <v>0.305</v>
      </c>
      <c r="E195" s="15">
        <v>7.611651901</v>
      </c>
      <c r="F195" s="16">
        <f t="shared" si="32"/>
        <v>1886.54166666665</v>
      </c>
      <c r="G195" s="10">
        <f>G189*6/12+G201*6/12</f>
        <v>3.445</v>
      </c>
      <c r="H195" s="16">
        <f t="shared" si="28"/>
        <v>221.058765151746</v>
      </c>
      <c r="I195" s="16">
        <f t="shared" si="29"/>
        <v>9.46861464993314</v>
      </c>
      <c r="J195" s="19">
        <f t="shared" si="33"/>
        <v>556.587389031835</v>
      </c>
      <c r="K195" s="16">
        <f t="shared" si="30"/>
        <v>12.6497041972388</v>
      </c>
      <c r="L195" s="19">
        <f t="shared" si="31"/>
        <v>31.8497474023846</v>
      </c>
      <c r="M195" s="27">
        <f t="shared" si="37"/>
        <v>17.8458450415322</v>
      </c>
      <c r="N195" s="21"/>
      <c r="O195" s="22">
        <f t="shared" si="38"/>
        <v>23.1300674018733</v>
      </c>
      <c r="P195" s="22"/>
      <c r="Q195" s="31">
        <f t="shared" si="39"/>
        <v>-0.00616328674031331</v>
      </c>
      <c r="R195" s="10">
        <f t="shared" si="34"/>
        <v>1.00182268199741</v>
      </c>
      <c r="S195" s="10">
        <f t="shared" si="35"/>
        <v>3.72517158705766</v>
      </c>
      <c r="T195" s="12">
        <f t="shared" si="40"/>
        <v>0.0369492476017421</v>
      </c>
      <c r="U195" s="12">
        <f t="shared" si="41"/>
        <v>0.0559758240394543</v>
      </c>
      <c r="V195" s="12">
        <f t="shared" si="42"/>
        <v>-0.0190265764377122</v>
      </c>
      <c r="Y195" s="30"/>
      <c r="Z195" s="30"/>
    </row>
    <row r="196" spans="1:26">
      <c r="A196" s="14">
        <v>1886.08</v>
      </c>
      <c r="B196" s="15">
        <v>5.37</v>
      </c>
      <c r="C196" s="16">
        <v>0.2267</v>
      </c>
      <c r="D196" s="15">
        <v>0.31</v>
      </c>
      <c r="E196" s="15">
        <v>7.706792893</v>
      </c>
      <c r="F196" s="16">
        <f t="shared" si="32"/>
        <v>1886.62499999999</v>
      </c>
      <c r="G196" s="10">
        <f>G189*5/12+G201*7/12</f>
        <v>3.4575</v>
      </c>
      <c r="H196" s="16">
        <f t="shared" si="28"/>
        <v>219.968273902855</v>
      </c>
      <c r="I196" s="16">
        <f t="shared" si="29"/>
        <v>9.2861839280777</v>
      </c>
      <c r="J196" s="19">
        <f t="shared" si="33"/>
        <v>555.790138258668</v>
      </c>
      <c r="K196" s="16">
        <f t="shared" si="30"/>
        <v>12.6983547318222</v>
      </c>
      <c r="L196" s="19">
        <f t="shared" si="31"/>
        <v>32.084719340817</v>
      </c>
      <c r="M196" s="27">
        <f t="shared" si="37"/>
        <v>17.7239127996193</v>
      </c>
      <c r="N196" s="21"/>
      <c r="O196" s="22">
        <f t="shared" si="38"/>
        <v>22.9549738392198</v>
      </c>
      <c r="P196" s="22"/>
      <c r="Q196" s="31">
        <f t="shared" si="39"/>
        <v>-0.0056081304491679</v>
      </c>
      <c r="R196" s="10">
        <f t="shared" si="34"/>
        <v>1.00183371473716</v>
      </c>
      <c r="S196" s="10">
        <f t="shared" si="35"/>
        <v>3.6858900200018</v>
      </c>
      <c r="T196" s="12">
        <f t="shared" si="40"/>
        <v>0.0314492943165261</v>
      </c>
      <c r="U196" s="12">
        <f t="shared" si="41"/>
        <v>0.0575508370804643</v>
      </c>
      <c r="V196" s="12">
        <f t="shared" si="42"/>
        <v>-0.0261015427639382</v>
      </c>
      <c r="Y196" s="30"/>
      <c r="Z196" s="30"/>
    </row>
    <row r="197" spans="1:26">
      <c r="A197" s="14">
        <v>1886.09</v>
      </c>
      <c r="B197" s="15">
        <v>5.51</v>
      </c>
      <c r="C197" s="16">
        <v>0.225</v>
      </c>
      <c r="D197" s="15">
        <v>0.315</v>
      </c>
      <c r="E197" s="15">
        <v>7.706792893</v>
      </c>
      <c r="F197" s="16">
        <f t="shared" si="32"/>
        <v>1886.70833333332</v>
      </c>
      <c r="G197" s="10">
        <f>G189*4/12+G201*8/12</f>
        <v>3.47</v>
      </c>
      <c r="H197" s="16">
        <f t="shared" si="28"/>
        <v>225.703014749484</v>
      </c>
      <c r="I197" s="16">
        <f t="shared" si="29"/>
        <v>9.21654778922577</v>
      </c>
      <c r="J197" s="19">
        <f t="shared" si="33"/>
        <v>572.220619534006</v>
      </c>
      <c r="K197" s="16">
        <f t="shared" si="30"/>
        <v>12.9031669049161</v>
      </c>
      <c r="L197" s="19">
        <f t="shared" si="31"/>
        <v>32.713157015102</v>
      </c>
      <c r="M197" s="27">
        <f t="shared" si="37"/>
        <v>18.1471439258</v>
      </c>
      <c r="N197" s="21"/>
      <c r="O197" s="22">
        <f t="shared" si="38"/>
        <v>23.4846135980959</v>
      </c>
      <c r="P197" s="22"/>
      <c r="Q197" s="31">
        <f t="shared" si="39"/>
        <v>-0.00795345627047925</v>
      </c>
      <c r="R197" s="10">
        <f t="shared" si="34"/>
        <v>1.00184474697592</v>
      </c>
      <c r="S197" s="10">
        <f t="shared" si="35"/>
        <v>3.69264889085102</v>
      </c>
      <c r="T197" s="12">
        <f t="shared" si="40"/>
        <v>0.0341152797016171</v>
      </c>
      <c r="U197" s="12">
        <f t="shared" si="41"/>
        <v>0.0578108634280843</v>
      </c>
      <c r="V197" s="12">
        <f t="shared" si="42"/>
        <v>-0.0236955837264672</v>
      </c>
      <c r="Y197" s="30"/>
      <c r="Z197" s="30"/>
    </row>
    <row r="198" spans="1:26">
      <c r="A198" s="14">
        <v>1886.1</v>
      </c>
      <c r="B198" s="15">
        <v>5.65</v>
      </c>
      <c r="C198" s="16">
        <v>0.2233</v>
      </c>
      <c r="D198" s="15">
        <v>0.32</v>
      </c>
      <c r="E198" s="15">
        <v>7.706792893</v>
      </c>
      <c r="F198" s="16">
        <f t="shared" si="32"/>
        <v>1886.79166666665</v>
      </c>
      <c r="G198" s="10">
        <f>G189*3/12+G201*9/12</f>
        <v>3.4825</v>
      </c>
      <c r="H198" s="16">
        <f t="shared" si="28"/>
        <v>231.437755596114</v>
      </c>
      <c r="I198" s="16">
        <f t="shared" si="29"/>
        <v>9.14691165037384</v>
      </c>
      <c r="J198" s="19">
        <f t="shared" si="33"/>
        <v>588.692299890314</v>
      </c>
      <c r="K198" s="16">
        <f t="shared" si="30"/>
        <v>13.10797907801</v>
      </c>
      <c r="L198" s="19">
        <f t="shared" si="31"/>
        <v>33.3418647725488</v>
      </c>
      <c r="M198" s="27">
        <f t="shared" si="37"/>
        <v>18.5623813428666</v>
      </c>
      <c r="N198" s="21"/>
      <c r="O198" s="22">
        <f t="shared" si="38"/>
        <v>24.0014612887279</v>
      </c>
      <c r="P198" s="22"/>
      <c r="Q198" s="31">
        <f t="shared" si="39"/>
        <v>-0.0110920025990453</v>
      </c>
      <c r="R198" s="10">
        <f t="shared" si="34"/>
        <v>1.00185577871415</v>
      </c>
      <c r="S198" s="10">
        <f t="shared" si="35"/>
        <v>3.69946089372553</v>
      </c>
      <c r="T198" s="12">
        <f t="shared" si="40"/>
        <v>0.0307753452568675</v>
      </c>
      <c r="U198" s="12">
        <f t="shared" si="41"/>
        <v>0.0549145229828694</v>
      </c>
      <c r="V198" s="12">
        <f t="shared" si="42"/>
        <v>-0.0241391777260018</v>
      </c>
      <c r="Y198" s="30"/>
      <c r="Z198" s="30"/>
    </row>
    <row r="199" spans="1:26">
      <c r="A199" s="14">
        <v>1886.11</v>
      </c>
      <c r="B199" s="15">
        <v>5.79</v>
      </c>
      <c r="C199" s="16">
        <v>0.2217</v>
      </c>
      <c r="D199" s="15">
        <v>0.325</v>
      </c>
      <c r="E199" s="15">
        <v>7.706792893</v>
      </c>
      <c r="F199" s="16">
        <f t="shared" si="32"/>
        <v>1886.87499999999</v>
      </c>
      <c r="G199" s="10">
        <f>G189*2/12+G201*10/12</f>
        <v>3.495</v>
      </c>
      <c r="H199" s="16">
        <f t="shared" si="28"/>
        <v>237.172496442743</v>
      </c>
      <c r="I199" s="16">
        <f t="shared" si="29"/>
        <v>9.08137175498379</v>
      </c>
      <c r="J199" s="19">
        <f t="shared" si="33"/>
        <v>605.204337452282</v>
      </c>
      <c r="K199" s="16">
        <f t="shared" si="30"/>
        <v>13.3127912511039</v>
      </c>
      <c r="L199" s="19">
        <f t="shared" si="31"/>
        <v>33.9708824994804</v>
      </c>
      <c r="M199" s="27">
        <f t="shared" si="37"/>
        <v>18.9683126349428</v>
      </c>
      <c r="N199" s="21"/>
      <c r="O199" s="22">
        <f t="shared" si="38"/>
        <v>24.5042793626294</v>
      </c>
      <c r="P199" s="22"/>
      <c r="Q199" s="31">
        <f t="shared" si="39"/>
        <v>-0.0132473918810821</v>
      </c>
      <c r="R199" s="10">
        <f t="shared" si="34"/>
        <v>1.00186680995232</v>
      </c>
      <c r="S199" s="10">
        <f t="shared" si="35"/>
        <v>3.70632627450593</v>
      </c>
      <c r="T199" s="12">
        <f t="shared" si="40"/>
        <v>0.0321003151920334</v>
      </c>
      <c r="U199" s="12">
        <f t="shared" si="41"/>
        <v>0.0521146621252511</v>
      </c>
      <c r="V199" s="12">
        <f t="shared" si="42"/>
        <v>-0.0200143469332177</v>
      </c>
      <c r="Y199" s="30"/>
      <c r="Z199" s="30"/>
    </row>
    <row r="200" spans="1:26">
      <c r="A200" s="14">
        <v>1886.12</v>
      </c>
      <c r="B200" s="15">
        <v>5.64</v>
      </c>
      <c r="C200" s="16">
        <v>0.22</v>
      </c>
      <c r="D200" s="15">
        <v>0.33</v>
      </c>
      <c r="E200" s="15">
        <v>7.801941983</v>
      </c>
      <c r="F200" s="16">
        <f t="shared" si="32"/>
        <v>1886.95833333332</v>
      </c>
      <c r="G200" s="10">
        <f>G189*1/12+G201*11/12</f>
        <v>3.5075</v>
      </c>
      <c r="H200" s="16">
        <f t="shared" si="28"/>
        <v>228.210612675611</v>
      </c>
      <c r="I200" s="16">
        <f t="shared" si="29"/>
        <v>8.90183240933234</v>
      </c>
      <c r="J200" s="19">
        <f t="shared" si="33"/>
        <v>584.228808234335</v>
      </c>
      <c r="K200" s="16">
        <f t="shared" si="30"/>
        <v>13.3527486139985</v>
      </c>
      <c r="L200" s="19">
        <f t="shared" si="31"/>
        <v>34.1836004817962</v>
      </c>
      <c r="M200" s="27">
        <f t="shared" si="37"/>
        <v>18.1940575568864</v>
      </c>
      <c r="N200" s="21"/>
      <c r="O200" s="22">
        <f t="shared" si="38"/>
        <v>23.4853248417397</v>
      </c>
      <c r="P200" s="22"/>
      <c r="Q200" s="31">
        <f t="shared" si="39"/>
        <v>-0.0116704752760213</v>
      </c>
      <c r="R200" s="10">
        <f t="shared" si="34"/>
        <v>1.0018778406909</v>
      </c>
      <c r="S200" s="10">
        <f t="shared" si="35"/>
        <v>3.66796015736891</v>
      </c>
      <c r="T200" s="12">
        <f t="shared" si="40"/>
        <v>0.0322662955890272</v>
      </c>
      <c r="U200" s="12">
        <f t="shared" si="41"/>
        <v>0.0536579564751007</v>
      </c>
      <c r="V200" s="12">
        <f t="shared" si="42"/>
        <v>-0.0213916608860736</v>
      </c>
      <c r="Y200" s="30"/>
      <c r="Z200" s="30"/>
    </row>
    <row r="201" spans="1:26">
      <c r="A201" s="14">
        <v>1887.01</v>
      </c>
      <c r="B201" s="15">
        <v>5.58</v>
      </c>
      <c r="C201" s="16">
        <v>0.2225</v>
      </c>
      <c r="D201" s="15">
        <v>0.3325</v>
      </c>
      <c r="E201" s="15">
        <v>7.992232066</v>
      </c>
      <c r="F201" s="16">
        <f t="shared" si="32"/>
        <v>1887.04166666665</v>
      </c>
      <c r="G201" s="10">
        <v>3.52</v>
      </c>
      <c r="H201" s="16">
        <f t="shared" si="28"/>
        <v>220.40709096697</v>
      </c>
      <c r="I201" s="16">
        <f t="shared" si="29"/>
        <v>8.78863400361128</v>
      </c>
      <c r="J201" s="19">
        <f t="shared" si="33"/>
        <v>566.126402557666</v>
      </c>
      <c r="K201" s="16">
        <f t="shared" si="30"/>
        <v>13.133576657082</v>
      </c>
      <c r="L201" s="19">
        <f t="shared" si="31"/>
        <v>33.7342345610079</v>
      </c>
      <c r="M201" s="27">
        <f t="shared" si="37"/>
        <v>17.512222096305</v>
      </c>
      <c r="N201" s="21"/>
      <c r="O201" s="22">
        <f t="shared" si="38"/>
        <v>22.5907543815106</v>
      </c>
      <c r="P201" s="22"/>
      <c r="Q201" s="31">
        <f t="shared" si="39"/>
        <v>-0.00902028867565476</v>
      </c>
      <c r="R201" s="10">
        <f t="shared" si="34"/>
        <v>1.00188887093036</v>
      </c>
      <c r="S201" s="10">
        <f t="shared" si="35"/>
        <v>3.58735215303833</v>
      </c>
      <c r="T201" s="12">
        <f t="shared" si="40"/>
        <v>0.0388951161506881</v>
      </c>
      <c r="U201" s="12">
        <f t="shared" si="41"/>
        <v>0.0595165303409484</v>
      </c>
      <c r="V201" s="12">
        <f t="shared" si="42"/>
        <v>-0.0206214141902603</v>
      </c>
      <c r="Y201" s="30"/>
      <c r="Z201" s="30"/>
    </row>
    <row r="202" spans="1:26">
      <c r="A202" s="14">
        <v>1887.02</v>
      </c>
      <c r="B202" s="15">
        <v>5.54</v>
      </c>
      <c r="C202" s="16">
        <v>0.225</v>
      </c>
      <c r="D202" s="15">
        <v>0.335</v>
      </c>
      <c r="E202" s="15">
        <v>8.087381157</v>
      </c>
      <c r="F202" s="16">
        <f t="shared" si="32"/>
        <v>1887.12499999999</v>
      </c>
      <c r="G202" s="10">
        <f>G201*11/12+G213*1/12</f>
        <v>3.5325</v>
      </c>
      <c r="H202" s="16">
        <f t="shared" ref="H202:H265" si="43">B202*$E$1858/E202</f>
        <v>216.25258239328</v>
      </c>
      <c r="I202" s="16">
        <f t="shared" ref="I202:I265" si="44">C202*$E$1858/E202</f>
        <v>8.78282148709169</v>
      </c>
      <c r="J202" s="19">
        <f t="shared" si="33"/>
        <v>557.335269491189</v>
      </c>
      <c r="K202" s="16">
        <f t="shared" ref="K202:K265" si="45">D202*$E$1858/E202</f>
        <v>13.0766453252254</v>
      </c>
      <c r="L202" s="19">
        <f t="shared" ref="L202:L265" si="46">K202*(J202/H202)</f>
        <v>33.7016814584022</v>
      </c>
      <c r="M202" s="27">
        <f t="shared" si="37"/>
        <v>17.1253665969723</v>
      </c>
      <c r="N202" s="21"/>
      <c r="O202" s="22">
        <f t="shared" si="38"/>
        <v>22.0809229618874</v>
      </c>
      <c r="P202" s="22"/>
      <c r="Q202" s="31">
        <f t="shared" si="39"/>
        <v>-0.00413997181161079</v>
      </c>
      <c r="R202" s="10">
        <f t="shared" si="34"/>
        <v>1.00189990067115</v>
      </c>
      <c r="S202" s="10">
        <f t="shared" si="35"/>
        <v>3.55184281260231</v>
      </c>
      <c r="T202" s="12">
        <f t="shared" si="40"/>
        <v>0.0399042289135227</v>
      </c>
      <c r="U202" s="12">
        <f t="shared" si="41"/>
        <v>0.0609082150402067</v>
      </c>
      <c r="V202" s="12">
        <f t="shared" si="42"/>
        <v>-0.021003986126684</v>
      </c>
      <c r="Y202" s="30"/>
      <c r="Z202" s="30"/>
    </row>
    <row r="203" spans="1:26">
      <c r="A203" s="14">
        <v>1887.03</v>
      </c>
      <c r="B203" s="15">
        <v>5.67</v>
      </c>
      <c r="C203" s="16">
        <v>0.2275</v>
      </c>
      <c r="D203" s="15">
        <v>0.3375</v>
      </c>
      <c r="E203" s="15">
        <v>8.087381157</v>
      </c>
      <c r="F203" s="16">
        <f t="shared" ref="F203:F266" si="47">F202+1/12</f>
        <v>1887.20833333332</v>
      </c>
      <c r="G203" s="10">
        <f>G201*10/12+G213*2/12</f>
        <v>3.545</v>
      </c>
      <c r="H203" s="16">
        <f t="shared" si="43"/>
        <v>221.32710147471</v>
      </c>
      <c r="I203" s="16">
        <f t="shared" si="44"/>
        <v>8.88040839250382</v>
      </c>
      <c r="J203" s="19">
        <f t="shared" ref="J203:J266" si="48">J202*((H203+(I203/12))/H202)</f>
        <v>572.320780836188</v>
      </c>
      <c r="K203" s="16">
        <f t="shared" si="45"/>
        <v>13.1742322306375</v>
      </c>
      <c r="L203" s="19">
        <f t="shared" si="46"/>
        <v>34.0667131450112</v>
      </c>
      <c r="M203" s="27">
        <f t="shared" si="37"/>
        <v>17.4732137115138</v>
      </c>
      <c r="N203" s="21"/>
      <c r="O203" s="22">
        <f t="shared" si="38"/>
        <v>22.5174382331297</v>
      </c>
      <c r="P203" s="22"/>
      <c r="Q203" s="31">
        <f t="shared" si="39"/>
        <v>-0.00097436043927962</v>
      </c>
      <c r="R203" s="10">
        <f t="shared" ref="R203:R266" si="49">((G203/G204+G203/1200+((1+G204/1200)^(-119))*(1-G203/G204)))</f>
        <v>1.00191092991375</v>
      </c>
      <c r="S203" s="10">
        <f t="shared" ref="S203:S266" si="50">S202*R202*E202/E203</f>
        <v>3.5585909611458</v>
      </c>
      <c r="T203" s="12">
        <f t="shared" si="40"/>
        <v>0.037767384509684</v>
      </c>
      <c r="U203" s="12">
        <f t="shared" si="41"/>
        <v>0.0610437212472013</v>
      </c>
      <c r="V203" s="12">
        <f t="shared" si="42"/>
        <v>-0.0232763367375173</v>
      </c>
      <c r="Y203" s="30"/>
      <c r="Z203" s="30"/>
    </row>
    <row r="204" spans="1:26">
      <c r="A204" s="14">
        <v>1887.04</v>
      </c>
      <c r="B204" s="15">
        <v>5.8</v>
      </c>
      <c r="C204" s="16">
        <v>0.23</v>
      </c>
      <c r="D204" s="15">
        <v>0.34</v>
      </c>
      <c r="E204" s="15">
        <v>8.087381157</v>
      </c>
      <c r="F204" s="16">
        <f t="shared" si="47"/>
        <v>1887.29166666665</v>
      </c>
      <c r="G204" s="10">
        <f>G201*9/12+G213*3/12</f>
        <v>3.5575</v>
      </c>
      <c r="H204" s="16">
        <f t="shared" si="43"/>
        <v>226.401620556141</v>
      </c>
      <c r="I204" s="16">
        <f t="shared" si="44"/>
        <v>8.97799529791595</v>
      </c>
      <c r="J204" s="19">
        <f t="shared" si="48"/>
        <v>587.377426892872</v>
      </c>
      <c r="K204" s="16">
        <f t="shared" si="45"/>
        <v>13.2718191360497</v>
      </c>
      <c r="L204" s="19">
        <f t="shared" si="46"/>
        <v>34.4324698523408</v>
      </c>
      <c r="M204" s="27">
        <f t="shared" si="37"/>
        <v>17.8229836391007</v>
      </c>
      <c r="N204" s="21"/>
      <c r="O204" s="22">
        <f t="shared" si="38"/>
        <v>22.953677448902</v>
      </c>
      <c r="P204" s="22"/>
      <c r="Q204" s="31">
        <f t="shared" si="39"/>
        <v>-0.00492078400087254</v>
      </c>
      <c r="R204" s="10">
        <f t="shared" si="49"/>
        <v>1.00192195865862</v>
      </c>
      <c r="S204" s="10">
        <f t="shared" si="50"/>
        <v>3.56539117906426</v>
      </c>
      <c r="T204" s="12">
        <f t="shared" si="40"/>
        <v>0.0337298024572839</v>
      </c>
      <c r="U204" s="12">
        <f t="shared" si="41"/>
        <v>0.0627510831901321</v>
      </c>
      <c r="V204" s="12">
        <f t="shared" si="42"/>
        <v>-0.0290212807328483</v>
      </c>
      <c r="Y204" s="30"/>
      <c r="Z204" s="30"/>
    </row>
    <row r="205" spans="1:26">
      <c r="A205" s="14">
        <v>1887.05</v>
      </c>
      <c r="B205" s="15">
        <v>5.9</v>
      </c>
      <c r="C205" s="16">
        <v>0.2325</v>
      </c>
      <c r="D205" s="15">
        <v>0.3425</v>
      </c>
      <c r="E205" s="15">
        <v>8.087381157</v>
      </c>
      <c r="F205" s="16">
        <f t="shared" si="47"/>
        <v>1887.37499999999</v>
      </c>
      <c r="G205" s="10">
        <f>G201*8/12+G213*4/12</f>
        <v>3.57</v>
      </c>
      <c r="H205" s="16">
        <f t="shared" si="43"/>
        <v>230.305096772626</v>
      </c>
      <c r="I205" s="16">
        <f t="shared" si="44"/>
        <v>9.07558220332808</v>
      </c>
      <c r="J205" s="19">
        <f t="shared" si="48"/>
        <v>599.466768329999</v>
      </c>
      <c r="K205" s="16">
        <f t="shared" si="45"/>
        <v>13.3694060414618</v>
      </c>
      <c r="L205" s="19">
        <f t="shared" si="46"/>
        <v>34.7995539242415</v>
      </c>
      <c r="M205" s="27">
        <f t="shared" si="37"/>
        <v>18.0754454274582</v>
      </c>
      <c r="N205" s="21"/>
      <c r="O205" s="22">
        <f t="shared" si="38"/>
        <v>23.2647100446836</v>
      </c>
      <c r="P205" s="22"/>
      <c r="Q205" s="31">
        <f t="shared" si="39"/>
        <v>-0.00758421115046576</v>
      </c>
      <c r="R205" s="10">
        <f t="shared" si="49"/>
        <v>1.00193298690623</v>
      </c>
      <c r="S205" s="10">
        <f t="shared" si="50"/>
        <v>3.57224371351224</v>
      </c>
      <c r="T205" s="12">
        <f t="shared" si="40"/>
        <v>0.0340656060337858</v>
      </c>
      <c r="U205" s="12">
        <f t="shared" si="41"/>
        <v>0.0644832396406381</v>
      </c>
      <c r="V205" s="12">
        <f t="shared" si="42"/>
        <v>-0.0304176336068522</v>
      </c>
      <c r="Y205" s="30"/>
      <c r="Z205" s="30"/>
    </row>
    <row r="206" spans="1:26">
      <c r="A206" s="14">
        <v>1887.06</v>
      </c>
      <c r="B206" s="15">
        <v>5.73</v>
      </c>
      <c r="C206" s="16">
        <v>0.235</v>
      </c>
      <c r="D206" s="15">
        <v>0.345</v>
      </c>
      <c r="E206" s="15">
        <v>7.992232066</v>
      </c>
      <c r="F206" s="16">
        <f t="shared" si="47"/>
        <v>1887.45833333332</v>
      </c>
      <c r="G206" s="10">
        <f>G201*7/12+G213*5/12</f>
        <v>3.5825</v>
      </c>
      <c r="H206" s="16">
        <f t="shared" si="43"/>
        <v>226.332012767158</v>
      </c>
      <c r="I206" s="16">
        <f t="shared" si="44"/>
        <v>9.28237748696023</v>
      </c>
      <c r="J206" s="19">
        <f t="shared" si="48"/>
        <v>591.138574759545</v>
      </c>
      <c r="K206" s="16">
        <f t="shared" si="45"/>
        <v>13.627320140431</v>
      </c>
      <c r="L206" s="19">
        <f t="shared" si="46"/>
        <v>35.5921131399726</v>
      </c>
      <c r="M206" s="27">
        <f t="shared" si="37"/>
        <v>17.707695663273</v>
      </c>
      <c r="N206" s="21"/>
      <c r="O206" s="22">
        <f t="shared" si="38"/>
        <v>22.7813320538529</v>
      </c>
      <c r="P206" s="22"/>
      <c r="Q206" s="31">
        <f t="shared" si="39"/>
        <v>-0.00234592620362178</v>
      </c>
      <c r="R206" s="10">
        <f t="shared" si="49"/>
        <v>1.00194401465703</v>
      </c>
      <c r="S206" s="10">
        <f t="shared" si="50"/>
        <v>3.62175928277389</v>
      </c>
      <c r="T206" s="12">
        <f t="shared" si="40"/>
        <v>0.0406022028508679</v>
      </c>
      <c r="U206" s="12">
        <f t="shared" si="41"/>
        <v>0.0633553891760563</v>
      </c>
      <c r="V206" s="12">
        <f t="shared" si="42"/>
        <v>-0.0227531863251884</v>
      </c>
      <c r="Y206" s="30"/>
      <c r="Z206" s="30"/>
    </row>
    <row r="207" spans="1:26">
      <c r="A207" s="14">
        <v>1887.07</v>
      </c>
      <c r="B207" s="15">
        <v>5.59</v>
      </c>
      <c r="C207" s="16">
        <v>0.2375</v>
      </c>
      <c r="D207" s="15">
        <v>0.3475</v>
      </c>
      <c r="E207" s="15">
        <v>7.897091074</v>
      </c>
      <c r="F207" s="16">
        <f t="shared" si="47"/>
        <v>1887.54166666665</v>
      </c>
      <c r="G207" s="10">
        <f>G201*6/12+G213*6/12</f>
        <v>3.595</v>
      </c>
      <c r="H207" s="16">
        <f t="shared" si="43"/>
        <v>223.462220894225</v>
      </c>
      <c r="I207" s="16">
        <f t="shared" si="44"/>
        <v>9.49414623656144</v>
      </c>
      <c r="J207" s="19">
        <f t="shared" si="48"/>
        <v>585.709610809508</v>
      </c>
      <c r="K207" s="16">
        <f t="shared" si="45"/>
        <v>13.8914350198109</v>
      </c>
      <c r="L207" s="19">
        <f t="shared" si="46"/>
        <v>36.4103917274247</v>
      </c>
      <c r="M207" s="27">
        <f t="shared" si="37"/>
        <v>17.4314605356131</v>
      </c>
      <c r="N207" s="21"/>
      <c r="O207" s="22">
        <f t="shared" si="38"/>
        <v>22.4165559534233</v>
      </c>
      <c r="P207" s="22"/>
      <c r="Q207" s="31">
        <f t="shared" si="39"/>
        <v>-0.00366137849707001</v>
      </c>
      <c r="R207" s="10">
        <f t="shared" si="49"/>
        <v>1.00195504191149</v>
      </c>
      <c r="S207" s="10">
        <f t="shared" si="50"/>
        <v>3.67251836610294</v>
      </c>
      <c r="T207" s="12">
        <f t="shared" si="40"/>
        <v>0.0464583612348879</v>
      </c>
      <c r="U207" s="12">
        <f t="shared" si="41"/>
        <v>0.0622122568320813</v>
      </c>
      <c r="V207" s="12">
        <f t="shared" si="42"/>
        <v>-0.0157538955971934</v>
      </c>
      <c r="Y207" s="30"/>
      <c r="Z207" s="30"/>
    </row>
    <row r="208" spans="1:26">
      <c r="A208" s="14">
        <v>1887.08</v>
      </c>
      <c r="B208" s="15">
        <v>5.45</v>
      </c>
      <c r="C208" s="16">
        <v>0.24</v>
      </c>
      <c r="D208" s="15">
        <v>0.35</v>
      </c>
      <c r="E208" s="15">
        <v>7.992232066</v>
      </c>
      <c r="F208" s="16">
        <f t="shared" si="47"/>
        <v>1887.62499999998</v>
      </c>
      <c r="G208" s="10">
        <f>G201*5/12+G213*7/12</f>
        <v>3.6075</v>
      </c>
      <c r="H208" s="16">
        <f t="shared" si="43"/>
        <v>215.272158740141</v>
      </c>
      <c r="I208" s="16">
        <f t="shared" si="44"/>
        <v>9.47987488029981</v>
      </c>
      <c r="J208" s="19">
        <f t="shared" si="48"/>
        <v>566.313519542384</v>
      </c>
      <c r="K208" s="16">
        <f t="shared" si="45"/>
        <v>13.8248175337705</v>
      </c>
      <c r="L208" s="19">
        <f t="shared" si="46"/>
        <v>36.3687581357494</v>
      </c>
      <c r="M208" s="27">
        <f t="shared" si="37"/>
        <v>16.7398496148207</v>
      </c>
      <c r="N208" s="21"/>
      <c r="O208" s="22">
        <f t="shared" si="38"/>
        <v>21.520614675737</v>
      </c>
      <c r="P208" s="22"/>
      <c r="Q208" s="31">
        <f t="shared" si="39"/>
        <v>0.00347795762355303</v>
      </c>
      <c r="R208" s="10">
        <f t="shared" si="49"/>
        <v>1.00196606867008</v>
      </c>
      <c r="S208" s="10">
        <f t="shared" si="50"/>
        <v>3.63589449206244</v>
      </c>
      <c r="T208" s="12">
        <f t="shared" si="40"/>
        <v>0.0522689823636764</v>
      </c>
      <c r="U208" s="12">
        <f t="shared" si="41"/>
        <v>0.0588957684251179</v>
      </c>
      <c r="V208" s="12">
        <f t="shared" si="42"/>
        <v>-0.00662678606144151</v>
      </c>
      <c r="Y208" s="30"/>
      <c r="Z208" s="30"/>
    </row>
    <row r="209" spans="1:26">
      <c r="A209" s="14">
        <v>1887.09</v>
      </c>
      <c r="B209" s="15">
        <v>5.38</v>
      </c>
      <c r="C209" s="16">
        <v>0.2425</v>
      </c>
      <c r="D209" s="15">
        <v>0.3525</v>
      </c>
      <c r="E209" s="15">
        <v>7.897091074</v>
      </c>
      <c r="F209" s="16">
        <f t="shared" si="47"/>
        <v>1887.70833333332</v>
      </c>
      <c r="G209" s="10">
        <f>G201*4/12+G213*8/12</f>
        <v>3.62</v>
      </c>
      <c r="H209" s="16">
        <f t="shared" si="43"/>
        <v>215.067396853476</v>
      </c>
      <c r="I209" s="16">
        <f t="shared" si="44"/>
        <v>9.69402299943641</v>
      </c>
      <c r="J209" s="19">
        <f t="shared" si="48"/>
        <v>567.900016379246</v>
      </c>
      <c r="K209" s="16">
        <f t="shared" si="45"/>
        <v>14.0913117826859</v>
      </c>
      <c r="L209" s="19">
        <f t="shared" si="46"/>
        <v>37.2090624114654</v>
      </c>
      <c r="M209" s="27">
        <f t="shared" si="37"/>
        <v>16.6766296673801</v>
      </c>
      <c r="N209" s="21"/>
      <c r="O209" s="22">
        <f t="shared" si="38"/>
        <v>21.4341401362397</v>
      </c>
      <c r="P209" s="22"/>
      <c r="Q209" s="31">
        <f t="shared" si="39"/>
        <v>0.00336217848707268</v>
      </c>
      <c r="R209" s="10">
        <f t="shared" si="49"/>
        <v>1.00197709493325</v>
      </c>
      <c r="S209" s="10">
        <f t="shared" si="50"/>
        <v>3.68693283295944</v>
      </c>
      <c r="T209" s="12">
        <f t="shared" si="40"/>
        <v>0.0542619794976775</v>
      </c>
      <c r="U209" s="12">
        <f t="shared" si="41"/>
        <v>0.0547363573563981</v>
      </c>
      <c r="V209" s="12">
        <f t="shared" si="42"/>
        <v>-0.00047437785872062</v>
      </c>
      <c r="Y209" s="30"/>
      <c r="Z209" s="30"/>
    </row>
    <row r="210" spans="1:26">
      <c r="A210" s="14">
        <v>1887.1</v>
      </c>
      <c r="B210" s="15">
        <v>5.2</v>
      </c>
      <c r="C210" s="16">
        <v>0.245</v>
      </c>
      <c r="D210" s="15">
        <v>0.355</v>
      </c>
      <c r="E210" s="15">
        <v>7.992232066</v>
      </c>
      <c r="F210" s="16">
        <f t="shared" si="47"/>
        <v>1887.79166666665</v>
      </c>
      <c r="G210" s="10">
        <f>G201*3/12+G213*9/12</f>
        <v>3.6325</v>
      </c>
      <c r="H210" s="16">
        <f t="shared" si="43"/>
        <v>205.397289073162</v>
      </c>
      <c r="I210" s="16">
        <f t="shared" si="44"/>
        <v>9.67737227363938</v>
      </c>
      <c r="J210" s="19">
        <f t="shared" si="48"/>
        <v>544.494922048748</v>
      </c>
      <c r="K210" s="16">
        <f t="shared" si="45"/>
        <v>14.0223149271101</v>
      </c>
      <c r="L210" s="19">
        <f t="shared" si="46"/>
        <v>37.1722494860203</v>
      </c>
      <c r="M210" s="27">
        <f t="shared" si="37"/>
        <v>15.8806668125173</v>
      </c>
      <c r="N210" s="21"/>
      <c r="O210" s="22">
        <f t="shared" si="38"/>
        <v>20.4086013876495</v>
      </c>
      <c r="P210" s="22"/>
      <c r="Q210" s="31">
        <f t="shared" si="39"/>
        <v>0.00741650254144315</v>
      </c>
      <c r="R210" s="10">
        <f t="shared" si="49"/>
        <v>1.00198812070147</v>
      </c>
      <c r="S210" s="10">
        <f t="shared" si="50"/>
        <v>3.65024555199059</v>
      </c>
      <c r="T210" s="12">
        <f t="shared" si="40"/>
        <v>0.0570830669148843</v>
      </c>
      <c r="U210" s="12">
        <f t="shared" si="41"/>
        <v>0.0576236501523564</v>
      </c>
      <c r="V210" s="12">
        <f t="shared" si="42"/>
        <v>-0.000540583237472081</v>
      </c>
      <c r="Y210" s="30"/>
      <c r="Z210" s="30"/>
    </row>
    <row r="211" spans="1:26">
      <c r="A211" s="14">
        <v>1887.11</v>
      </c>
      <c r="B211" s="15">
        <v>5.3</v>
      </c>
      <c r="C211" s="16">
        <v>0.2475</v>
      </c>
      <c r="D211" s="15">
        <v>0.3575</v>
      </c>
      <c r="E211" s="15">
        <v>8.087381157</v>
      </c>
      <c r="F211" s="16">
        <f t="shared" si="47"/>
        <v>1887.87499999998</v>
      </c>
      <c r="G211" s="10">
        <f>G201*2/12+G213*10/12</f>
        <v>3.645</v>
      </c>
      <c r="H211" s="16">
        <f t="shared" si="43"/>
        <v>206.884239473715</v>
      </c>
      <c r="I211" s="16">
        <f t="shared" si="44"/>
        <v>9.66110363580086</v>
      </c>
      <c r="J211" s="19">
        <f t="shared" si="48"/>
        <v>550.570978053808</v>
      </c>
      <c r="K211" s="16">
        <f t="shared" si="45"/>
        <v>13.9549274739346</v>
      </c>
      <c r="L211" s="19">
        <f t="shared" si="46"/>
        <v>37.1375706894786</v>
      </c>
      <c r="M211" s="27">
        <f t="shared" si="37"/>
        <v>15.9507122010668</v>
      </c>
      <c r="N211" s="21"/>
      <c r="O211" s="22">
        <f t="shared" si="38"/>
        <v>20.4958572795052</v>
      </c>
      <c r="P211" s="22"/>
      <c r="Q211" s="31">
        <f t="shared" si="39"/>
        <v>0.0101223848621893</v>
      </c>
      <c r="R211" s="10">
        <f t="shared" si="49"/>
        <v>1.0019991459752</v>
      </c>
      <c r="S211" s="10">
        <f t="shared" si="50"/>
        <v>3.61447168607524</v>
      </c>
      <c r="T211" s="12">
        <f t="shared" si="40"/>
        <v>0.0524649194539686</v>
      </c>
      <c r="U211" s="12">
        <f t="shared" si="41"/>
        <v>0.058999124724487</v>
      </c>
      <c r="V211" s="12">
        <f t="shared" si="42"/>
        <v>-0.0065342052705184</v>
      </c>
      <c r="Y211" s="30"/>
      <c r="Z211" s="30"/>
    </row>
    <row r="212" spans="1:26">
      <c r="A212" s="14">
        <v>1887.12</v>
      </c>
      <c r="B212" s="15">
        <v>5.27</v>
      </c>
      <c r="C212" s="16">
        <v>0.25</v>
      </c>
      <c r="D212" s="15">
        <v>0.36</v>
      </c>
      <c r="E212" s="15">
        <v>8.277679339</v>
      </c>
      <c r="F212" s="16">
        <f t="shared" si="47"/>
        <v>1887.95833333332</v>
      </c>
      <c r="G212" s="10">
        <f>G201*1/12+G213*11/12</f>
        <v>3.6575</v>
      </c>
      <c r="H212" s="16">
        <f t="shared" si="43"/>
        <v>200.98399102773</v>
      </c>
      <c r="I212" s="16">
        <f t="shared" si="44"/>
        <v>9.53434492541413</v>
      </c>
      <c r="J212" s="19">
        <f t="shared" si="48"/>
        <v>536.98337419737</v>
      </c>
      <c r="K212" s="16">
        <f t="shared" si="45"/>
        <v>13.7294566925963</v>
      </c>
      <c r="L212" s="19">
        <f t="shared" si="46"/>
        <v>36.6819762260063</v>
      </c>
      <c r="M212" s="27">
        <f t="shared" si="37"/>
        <v>15.4555134544699</v>
      </c>
      <c r="N212" s="21"/>
      <c r="O212" s="22">
        <f t="shared" si="38"/>
        <v>19.8579468750582</v>
      </c>
      <c r="P212" s="22"/>
      <c r="Q212" s="31">
        <f t="shared" si="39"/>
        <v>0.0142970282550891</v>
      </c>
      <c r="R212" s="10">
        <f t="shared" si="49"/>
        <v>1.00201017075491</v>
      </c>
      <c r="S212" s="10">
        <f t="shared" si="50"/>
        <v>3.53843719511686</v>
      </c>
      <c r="T212" s="12">
        <f t="shared" si="40"/>
        <v>0.0576789758268472</v>
      </c>
      <c r="U212" s="12">
        <f t="shared" si="41"/>
        <v>0.0615867991257399</v>
      </c>
      <c r="V212" s="12">
        <f t="shared" si="42"/>
        <v>-0.00390782329889272</v>
      </c>
      <c r="Y212" s="30"/>
      <c r="Z212" s="30"/>
    </row>
    <row r="213" spans="1:26">
      <c r="A213" s="14">
        <v>1888.01</v>
      </c>
      <c r="B213" s="15">
        <v>5.31</v>
      </c>
      <c r="C213" s="16">
        <v>0.2483</v>
      </c>
      <c r="D213" s="15">
        <v>0.3517</v>
      </c>
      <c r="E213" s="15">
        <v>8.372844628</v>
      </c>
      <c r="F213" s="16">
        <f t="shared" si="47"/>
        <v>1888.04166666665</v>
      </c>
      <c r="G213" s="10">
        <v>3.67</v>
      </c>
      <c r="H213" s="16">
        <f t="shared" si="43"/>
        <v>200.207774594811</v>
      </c>
      <c r="I213" s="16">
        <f t="shared" si="44"/>
        <v>9.36188143726773</v>
      </c>
      <c r="J213" s="19">
        <f t="shared" si="48"/>
        <v>536.993901923076</v>
      </c>
      <c r="K213" s="16">
        <f t="shared" si="45"/>
        <v>13.2604659745754</v>
      </c>
      <c r="L213" s="19">
        <f t="shared" si="46"/>
        <v>35.5669972328335</v>
      </c>
      <c r="M213" s="27">
        <f t="shared" si="37"/>
        <v>15.3586625142599</v>
      </c>
      <c r="N213" s="21"/>
      <c r="O213" s="22">
        <f t="shared" si="38"/>
        <v>19.7317341002746</v>
      </c>
      <c r="P213" s="22"/>
      <c r="Q213" s="31">
        <f t="shared" si="39"/>
        <v>0.0187204155751647</v>
      </c>
      <c r="R213" s="10">
        <f t="shared" si="49"/>
        <v>1.00458166903721</v>
      </c>
      <c r="S213" s="10">
        <f t="shared" si="50"/>
        <v>3.50525153220326</v>
      </c>
      <c r="T213" s="12">
        <f t="shared" si="40"/>
        <v>0.0608651571844305</v>
      </c>
      <c r="U213" s="12">
        <f t="shared" si="41"/>
        <v>0.0629214398886933</v>
      </c>
      <c r="V213" s="12">
        <f t="shared" si="42"/>
        <v>-0.00205628270426272</v>
      </c>
      <c r="Y213" s="30"/>
      <c r="Z213" s="30"/>
    </row>
    <row r="214" spans="1:26">
      <c r="A214" s="14">
        <v>1888.02</v>
      </c>
      <c r="B214" s="15">
        <v>5.28</v>
      </c>
      <c r="C214" s="16">
        <v>0.2467</v>
      </c>
      <c r="D214" s="15">
        <v>0.3433</v>
      </c>
      <c r="E214" s="15">
        <v>8.277679339</v>
      </c>
      <c r="F214" s="16">
        <f t="shared" si="47"/>
        <v>1888.12499999998</v>
      </c>
      <c r="G214" s="10">
        <f>G213*11/12+G225*1/12</f>
        <v>3.65166666666667</v>
      </c>
      <c r="H214" s="16">
        <f t="shared" si="43"/>
        <v>201.365364824746</v>
      </c>
      <c r="I214" s="16">
        <f t="shared" si="44"/>
        <v>9.40849157239866</v>
      </c>
      <c r="J214" s="19">
        <f t="shared" si="48"/>
        <v>542.201712225317</v>
      </c>
      <c r="K214" s="16">
        <f t="shared" si="45"/>
        <v>13.0925624515787</v>
      </c>
      <c r="L214" s="19">
        <f t="shared" si="46"/>
        <v>35.2533802664681</v>
      </c>
      <c r="M214" s="27">
        <f t="shared" si="37"/>
        <v>15.4181783188205</v>
      </c>
      <c r="N214" s="21"/>
      <c r="O214" s="22">
        <f t="shared" si="38"/>
        <v>19.8073027273744</v>
      </c>
      <c r="P214" s="22"/>
      <c r="Q214" s="31">
        <f t="shared" si="39"/>
        <v>0.0185459735962289</v>
      </c>
      <c r="R214" s="10">
        <f t="shared" si="49"/>
        <v>1.00456770118539</v>
      </c>
      <c r="S214" s="10">
        <f t="shared" si="50"/>
        <v>3.56179459500558</v>
      </c>
      <c r="T214" s="12">
        <f t="shared" si="40"/>
        <v>0.0584537816264177</v>
      </c>
      <c r="U214" s="12">
        <f t="shared" si="41"/>
        <v>0.0601986963697514</v>
      </c>
      <c r="V214" s="12">
        <f t="shared" si="42"/>
        <v>-0.00174491474333371</v>
      </c>
      <c r="Y214" s="30"/>
      <c r="Z214" s="30"/>
    </row>
    <row r="215" spans="1:26">
      <c r="A215" s="14">
        <v>1888.03</v>
      </c>
      <c r="B215" s="15">
        <v>5.08</v>
      </c>
      <c r="C215" s="16">
        <v>0.245</v>
      </c>
      <c r="D215" s="15">
        <v>0.335</v>
      </c>
      <c r="E215" s="15">
        <v>8.277679339</v>
      </c>
      <c r="F215" s="16">
        <f t="shared" si="47"/>
        <v>1888.20833333332</v>
      </c>
      <c r="G215" s="10">
        <f>G213*10/12+G225*2/12</f>
        <v>3.63333333333333</v>
      </c>
      <c r="H215" s="16">
        <f t="shared" si="43"/>
        <v>193.737888884415</v>
      </c>
      <c r="I215" s="16">
        <f t="shared" si="44"/>
        <v>9.34365802690584</v>
      </c>
      <c r="J215" s="19">
        <f t="shared" si="48"/>
        <v>523.760350327502</v>
      </c>
      <c r="K215" s="16">
        <f t="shared" si="45"/>
        <v>12.7760222000549</v>
      </c>
      <c r="L215" s="19">
        <f t="shared" si="46"/>
        <v>34.5393144408884</v>
      </c>
      <c r="M215" s="27">
        <f t="shared" si="37"/>
        <v>14.8089723669466</v>
      </c>
      <c r="N215" s="21"/>
      <c r="O215" s="22">
        <f t="shared" si="38"/>
        <v>19.0266114931917</v>
      </c>
      <c r="P215" s="22"/>
      <c r="Q215" s="31">
        <f t="shared" si="39"/>
        <v>0.0234847757246896</v>
      </c>
      <c r="R215" s="10">
        <f t="shared" si="49"/>
        <v>1.00455373489503</v>
      </c>
      <c r="S215" s="10">
        <f t="shared" si="50"/>
        <v>3.5780638083993</v>
      </c>
      <c r="T215" s="12">
        <f t="shared" si="40"/>
        <v>0.0575742623238249</v>
      </c>
      <c r="U215" s="12">
        <f t="shared" si="41"/>
        <v>0.0601950912474543</v>
      </c>
      <c r="V215" s="12">
        <f t="shared" si="42"/>
        <v>-0.00262082892362936</v>
      </c>
      <c r="Y215" s="30"/>
      <c r="Z215" s="30"/>
    </row>
    <row r="216" spans="1:26">
      <c r="A216" s="14">
        <v>1888.04</v>
      </c>
      <c r="B216" s="15">
        <v>5.1</v>
      </c>
      <c r="C216" s="16">
        <v>0.2433</v>
      </c>
      <c r="D216" s="15">
        <v>0.3267</v>
      </c>
      <c r="E216" s="15">
        <v>8.18251405</v>
      </c>
      <c r="F216" s="16">
        <f t="shared" si="47"/>
        <v>1888.29166666665</v>
      </c>
      <c r="G216" s="10">
        <f>G213*9/12+G225*3/12</f>
        <v>3.615</v>
      </c>
      <c r="H216" s="16">
        <f t="shared" si="43"/>
        <v>196.762741886157</v>
      </c>
      <c r="I216" s="16">
        <f t="shared" si="44"/>
        <v>9.38674021586312</v>
      </c>
      <c r="J216" s="19">
        <f t="shared" si="48"/>
        <v>534.052597624548</v>
      </c>
      <c r="K216" s="16">
        <f t="shared" si="45"/>
        <v>12.6043897596485</v>
      </c>
      <c r="L216" s="19">
        <f t="shared" si="46"/>
        <v>34.2107811066548</v>
      </c>
      <c r="M216" s="27">
        <f t="shared" si="37"/>
        <v>15.0201086818445</v>
      </c>
      <c r="N216" s="21"/>
      <c r="O216" s="22">
        <f t="shared" si="38"/>
        <v>19.2995716165676</v>
      </c>
      <c r="P216" s="22"/>
      <c r="Q216" s="31">
        <f t="shared" si="39"/>
        <v>0.0226329960426275</v>
      </c>
      <c r="R216" s="10">
        <f t="shared" si="49"/>
        <v>1.00453977016826</v>
      </c>
      <c r="S216" s="10">
        <f t="shared" si="50"/>
        <v>3.6361609028815</v>
      </c>
      <c r="T216" s="12">
        <f t="shared" si="40"/>
        <v>0.0540462285891414</v>
      </c>
      <c r="U216" s="12">
        <f t="shared" si="41"/>
        <v>0.0589660972311836</v>
      </c>
      <c r="V216" s="12">
        <f t="shared" si="42"/>
        <v>-0.00491986864204219</v>
      </c>
      <c r="Y216" s="30"/>
      <c r="Z216" s="30"/>
    </row>
    <row r="217" spans="1:26">
      <c r="A217" s="14">
        <v>1888.05</v>
      </c>
      <c r="B217" s="15">
        <v>5.17</v>
      </c>
      <c r="C217" s="16">
        <v>0.2417</v>
      </c>
      <c r="D217" s="15">
        <v>0.3183</v>
      </c>
      <c r="E217" s="15">
        <v>8.087381157</v>
      </c>
      <c r="F217" s="16">
        <f t="shared" si="47"/>
        <v>1888.37499999998</v>
      </c>
      <c r="G217" s="10">
        <f>G213*8/12+G225*4/12</f>
        <v>3.59666666666667</v>
      </c>
      <c r="H217" s="16">
        <f t="shared" si="43"/>
        <v>201.809720392285</v>
      </c>
      <c r="I217" s="16">
        <f t="shared" si="44"/>
        <v>9.43470201524471</v>
      </c>
      <c r="J217" s="19">
        <f t="shared" si="48"/>
        <v>549.8850542408</v>
      </c>
      <c r="K217" s="16">
        <f t="shared" si="45"/>
        <v>12.4247647970724</v>
      </c>
      <c r="L217" s="19">
        <f t="shared" si="46"/>
        <v>33.8546252930071</v>
      </c>
      <c r="M217" s="27">
        <f t="shared" si="37"/>
        <v>15.3879169572291</v>
      </c>
      <c r="N217" s="21"/>
      <c r="O217" s="22">
        <f t="shared" si="38"/>
        <v>19.7726858396942</v>
      </c>
      <c r="P217" s="22"/>
      <c r="Q217" s="31">
        <f t="shared" si="39"/>
        <v>0.0233200271608485</v>
      </c>
      <c r="R217" s="10">
        <f t="shared" si="49"/>
        <v>1.00452580700722</v>
      </c>
      <c r="S217" s="10">
        <f t="shared" si="50"/>
        <v>3.69563503865501</v>
      </c>
      <c r="T217" s="12">
        <f t="shared" si="40"/>
        <v>0.050839347211231</v>
      </c>
      <c r="U217" s="12">
        <f t="shared" si="41"/>
        <v>0.0505507109882244</v>
      </c>
      <c r="V217" s="12">
        <f t="shared" si="42"/>
        <v>0.000288636223006566</v>
      </c>
      <c r="Y217" s="30"/>
      <c r="Z217" s="30"/>
    </row>
    <row r="218" spans="1:26">
      <c r="A218" s="14">
        <v>1888.06</v>
      </c>
      <c r="B218" s="15">
        <v>5.01</v>
      </c>
      <c r="C218" s="16">
        <v>0.24</v>
      </c>
      <c r="D218" s="15">
        <v>0.31</v>
      </c>
      <c r="E218" s="15">
        <v>7.992232066</v>
      </c>
      <c r="F218" s="16">
        <f t="shared" si="47"/>
        <v>1888.45833333332</v>
      </c>
      <c r="G218" s="10">
        <f>G213*7/12+G225*5/12</f>
        <v>3.57833333333333</v>
      </c>
      <c r="H218" s="16">
        <f t="shared" si="43"/>
        <v>197.892388126258</v>
      </c>
      <c r="I218" s="16">
        <f t="shared" si="44"/>
        <v>9.47987488029981</v>
      </c>
      <c r="J218" s="19">
        <f t="shared" si="48"/>
        <v>541.363764964722</v>
      </c>
      <c r="K218" s="16">
        <f t="shared" si="45"/>
        <v>12.2448383870539</v>
      </c>
      <c r="L218" s="19">
        <f t="shared" si="46"/>
        <v>33.4975583111904</v>
      </c>
      <c r="M218" s="27">
        <f t="shared" si="37"/>
        <v>15.0776288184347</v>
      </c>
      <c r="N218" s="21"/>
      <c r="O218" s="22">
        <f t="shared" si="38"/>
        <v>19.3759836761142</v>
      </c>
      <c r="P218" s="22"/>
      <c r="Q218" s="31">
        <f t="shared" si="39"/>
        <v>0.0258985373347212</v>
      </c>
      <c r="R218" s="10">
        <f t="shared" si="49"/>
        <v>1.00451184541407</v>
      </c>
      <c r="S218" s="10">
        <f t="shared" si="50"/>
        <v>3.75655715301931</v>
      </c>
      <c r="T218" s="12">
        <f t="shared" si="40"/>
        <v>0.0640645343251285</v>
      </c>
      <c r="U218" s="12">
        <f t="shared" si="41"/>
        <v>0.0564692858246789</v>
      </c>
      <c r="V218" s="12">
        <f t="shared" si="42"/>
        <v>0.00759524850044957</v>
      </c>
      <c r="Y218" s="30"/>
      <c r="Z218" s="30"/>
    </row>
    <row r="219" spans="1:26">
      <c r="A219" s="14">
        <v>1888.07</v>
      </c>
      <c r="B219" s="15">
        <v>5.14</v>
      </c>
      <c r="C219" s="16">
        <v>0.2383</v>
      </c>
      <c r="D219" s="15">
        <v>0.3017</v>
      </c>
      <c r="E219" s="15">
        <v>8.087381157</v>
      </c>
      <c r="F219" s="16">
        <f t="shared" si="47"/>
        <v>1888.54166666665</v>
      </c>
      <c r="G219" s="10">
        <f>G213*6/12+G225*6/12</f>
        <v>3.56</v>
      </c>
      <c r="H219" s="16">
        <f t="shared" si="43"/>
        <v>200.638677527339</v>
      </c>
      <c r="I219" s="16">
        <f t="shared" si="44"/>
        <v>9.30198382388422</v>
      </c>
      <c r="J219" s="19">
        <f t="shared" si="48"/>
        <v>550.997222841907</v>
      </c>
      <c r="K219" s="16">
        <f t="shared" si="45"/>
        <v>11.7767877451358</v>
      </c>
      <c r="L219" s="19">
        <f t="shared" si="46"/>
        <v>32.3416074185609</v>
      </c>
      <c r="M219" s="27">
        <f t="shared" si="37"/>
        <v>15.2796425154982</v>
      </c>
      <c r="N219" s="21"/>
      <c r="O219" s="22">
        <f t="shared" si="38"/>
        <v>19.6350095815464</v>
      </c>
      <c r="P219" s="22"/>
      <c r="Q219" s="31">
        <f t="shared" si="39"/>
        <v>0.0252590129213168</v>
      </c>
      <c r="R219" s="10">
        <f t="shared" si="49"/>
        <v>1.00449788539094</v>
      </c>
      <c r="S219" s="10">
        <f t="shared" si="50"/>
        <v>3.72911036752281</v>
      </c>
      <c r="T219" s="12">
        <f t="shared" si="40"/>
        <v>0.0644510041617288</v>
      </c>
      <c r="U219" s="12">
        <f t="shared" si="41"/>
        <v>0.0592174983874547</v>
      </c>
      <c r="V219" s="12">
        <f t="shared" si="42"/>
        <v>0.00523350577427406</v>
      </c>
      <c r="Y219" s="30"/>
      <c r="Z219" s="30"/>
    </row>
    <row r="220" spans="1:26">
      <c r="A220" s="14">
        <v>1888.08</v>
      </c>
      <c r="B220" s="15">
        <v>5.25</v>
      </c>
      <c r="C220" s="16">
        <v>0.2367</v>
      </c>
      <c r="D220" s="15">
        <v>0.2933</v>
      </c>
      <c r="E220" s="15">
        <v>8.087381157</v>
      </c>
      <c r="F220" s="16">
        <f t="shared" si="47"/>
        <v>1888.62499999998</v>
      </c>
      <c r="G220" s="10">
        <f>G213*5/12+G225*7/12</f>
        <v>3.54166666666667</v>
      </c>
      <c r="H220" s="16">
        <f t="shared" si="43"/>
        <v>204.932501365473</v>
      </c>
      <c r="I220" s="16">
        <f t="shared" si="44"/>
        <v>9.23952820442045</v>
      </c>
      <c r="J220" s="19">
        <f t="shared" si="48"/>
        <v>564.903470844468</v>
      </c>
      <c r="K220" s="16">
        <f t="shared" si="45"/>
        <v>11.4488957429511</v>
      </c>
      <c r="L220" s="19">
        <f t="shared" si="46"/>
        <v>31.559273904511</v>
      </c>
      <c r="M220" s="27">
        <f t="shared" si="37"/>
        <v>15.6029116700888</v>
      </c>
      <c r="N220" s="21"/>
      <c r="O220" s="22">
        <f t="shared" si="38"/>
        <v>20.0497718855866</v>
      </c>
      <c r="P220" s="22"/>
      <c r="Q220" s="31">
        <f t="shared" si="39"/>
        <v>0.0229745751912111</v>
      </c>
      <c r="R220" s="10">
        <f t="shared" si="49"/>
        <v>1.00448392693999</v>
      </c>
      <c r="S220" s="10">
        <f t="shared" si="50"/>
        <v>3.7458834785661</v>
      </c>
      <c r="T220" s="12">
        <f t="shared" si="40"/>
        <v>0.0660324563334067</v>
      </c>
      <c r="U220" s="12">
        <f t="shared" si="41"/>
        <v>0.0592130193452247</v>
      </c>
      <c r="V220" s="12">
        <f t="shared" si="42"/>
        <v>0.00681943698818199</v>
      </c>
      <c r="Y220" s="30"/>
      <c r="Z220" s="30"/>
    </row>
    <row r="221" spans="1:26">
      <c r="A221" s="14">
        <v>1888.09</v>
      </c>
      <c r="B221" s="15">
        <v>5.38</v>
      </c>
      <c r="C221" s="16">
        <v>0.235</v>
      </c>
      <c r="D221" s="15">
        <v>0.285</v>
      </c>
      <c r="E221" s="15">
        <v>8.087381157</v>
      </c>
      <c r="F221" s="16">
        <f t="shared" si="47"/>
        <v>1888.70833333332</v>
      </c>
      <c r="G221" s="10">
        <f>G213*4/12+G225*8/12</f>
        <v>3.52333333333333</v>
      </c>
      <c r="H221" s="16">
        <f t="shared" si="43"/>
        <v>210.007020446903</v>
      </c>
      <c r="I221" s="16">
        <f t="shared" si="44"/>
        <v>9.17316910874021</v>
      </c>
      <c r="J221" s="19">
        <f t="shared" si="48"/>
        <v>580.998736402656</v>
      </c>
      <c r="K221" s="16">
        <f t="shared" si="45"/>
        <v>11.1249072169828</v>
      </c>
      <c r="L221" s="19">
        <f t="shared" si="46"/>
        <v>30.7778141031147</v>
      </c>
      <c r="M221" s="27">
        <f t="shared" si="37"/>
        <v>15.9878288217614</v>
      </c>
      <c r="N221" s="21"/>
      <c r="O221" s="22">
        <f t="shared" si="38"/>
        <v>20.5429025493491</v>
      </c>
      <c r="P221" s="22"/>
      <c r="Q221" s="31">
        <f t="shared" si="39"/>
        <v>0.0216148865045283</v>
      </c>
      <c r="R221" s="10">
        <f t="shared" si="49"/>
        <v>1.00446997006338</v>
      </c>
      <c r="S221" s="10">
        <f t="shared" si="50"/>
        <v>3.76267974640971</v>
      </c>
      <c r="T221" s="12">
        <f t="shared" si="40"/>
        <v>0.0631677833077844</v>
      </c>
      <c r="U221" s="12">
        <f t="shared" si="41"/>
        <v>0.0592083651064723</v>
      </c>
      <c r="V221" s="12">
        <f t="shared" si="42"/>
        <v>0.00395941820131207</v>
      </c>
      <c r="Y221" s="30"/>
      <c r="Z221" s="30"/>
    </row>
    <row r="222" spans="1:26">
      <c r="A222" s="14">
        <v>1888.1</v>
      </c>
      <c r="B222" s="15">
        <v>5.35</v>
      </c>
      <c r="C222" s="16">
        <v>0.2333</v>
      </c>
      <c r="D222" s="15">
        <v>0.2767</v>
      </c>
      <c r="E222" s="15">
        <v>8.18251405</v>
      </c>
      <c r="F222" s="16">
        <f t="shared" si="47"/>
        <v>1888.79166666665</v>
      </c>
      <c r="G222" s="10">
        <f>G213*3/12+G225*9/12</f>
        <v>3.505</v>
      </c>
      <c r="H222" s="16">
        <f t="shared" si="43"/>
        <v>206.407974331556</v>
      </c>
      <c r="I222" s="16">
        <f t="shared" si="44"/>
        <v>9.00093091804713</v>
      </c>
      <c r="J222" s="19">
        <f t="shared" si="48"/>
        <v>573.116870750754</v>
      </c>
      <c r="K222" s="16">
        <f t="shared" si="45"/>
        <v>10.6753432705685</v>
      </c>
      <c r="L222" s="19">
        <f t="shared" si="46"/>
        <v>29.6413903059315</v>
      </c>
      <c r="M222" s="27">
        <f t="shared" si="37"/>
        <v>15.7159418743297</v>
      </c>
      <c r="N222" s="21"/>
      <c r="O222" s="22">
        <f t="shared" si="38"/>
        <v>20.1931305653496</v>
      </c>
      <c r="P222" s="22"/>
      <c r="Q222" s="31">
        <f t="shared" si="39"/>
        <v>0.0251568771409909</v>
      </c>
      <c r="R222" s="10">
        <f t="shared" si="49"/>
        <v>1.00445601476325</v>
      </c>
      <c r="S222" s="10">
        <f t="shared" si="50"/>
        <v>3.73555698043281</v>
      </c>
      <c r="T222" s="12">
        <f t="shared" si="40"/>
        <v>0.0627109749586259</v>
      </c>
      <c r="U222" s="12">
        <f t="shared" si="41"/>
        <v>0.0604429437158731</v>
      </c>
      <c r="V222" s="12">
        <f t="shared" si="42"/>
        <v>0.00226803124275277</v>
      </c>
      <c r="Y222" s="30"/>
      <c r="Z222" s="30"/>
    </row>
    <row r="223" spans="1:26">
      <c r="A223" s="14">
        <v>1888.11</v>
      </c>
      <c r="B223" s="15">
        <v>5.24</v>
      </c>
      <c r="C223" s="16">
        <v>0.2317</v>
      </c>
      <c r="D223" s="15">
        <v>0.2683</v>
      </c>
      <c r="E223" s="15">
        <v>8.277679339</v>
      </c>
      <c r="F223" s="16">
        <f t="shared" si="47"/>
        <v>1888.87499999998</v>
      </c>
      <c r="G223" s="10">
        <f>G213*2/12+G225*10/12</f>
        <v>3.48666666666667</v>
      </c>
      <c r="H223" s="16">
        <f t="shared" si="43"/>
        <v>199.83986963668</v>
      </c>
      <c r="I223" s="16">
        <f t="shared" si="44"/>
        <v>8.83643087687381</v>
      </c>
      <c r="J223" s="19">
        <f t="shared" si="48"/>
        <v>556.92434725006</v>
      </c>
      <c r="K223" s="16">
        <f t="shared" si="45"/>
        <v>10.2322589739544</v>
      </c>
      <c r="L223" s="19">
        <f t="shared" si="46"/>
        <v>28.5158019784716</v>
      </c>
      <c r="M223" s="27">
        <f t="shared" si="37"/>
        <v>15.2237490169463</v>
      </c>
      <c r="N223" s="21"/>
      <c r="O223" s="22">
        <f t="shared" si="38"/>
        <v>19.5624857738495</v>
      </c>
      <c r="P223" s="22"/>
      <c r="Q223" s="31">
        <f t="shared" si="39"/>
        <v>0.0296777255990027</v>
      </c>
      <c r="R223" s="10">
        <f t="shared" si="49"/>
        <v>1.00444206104177</v>
      </c>
      <c r="S223" s="10">
        <f t="shared" si="50"/>
        <v>3.70906504946717</v>
      </c>
      <c r="T223" s="12">
        <f t="shared" si="40"/>
        <v>0.06955961555555</v>
      </c>
      <c r="U223" s="12">
        <f t="shared" si="41"/>
        <v>0.0616648495080681</v>
      </c>
      <c r="V223" s="12">
        <f t="shared" si="42"/>
        <v>0.00789476604748196</v>
      </c>
      <c r="Y223" s="30"/>
      <c r="Z223" s="30"/>
    </row>
    <row r="224" spans="1:26">
      <c r="A224" s="14">
        <v>1888.12</v>
      </c>
      <c r="B224" s="15">
        <v>5.14</v>
      </c>
      <c r="C224" s="16">
        <v>0.23</v>
      </c>
      <c r="D224" s="15">
        <v>0.26</v>
      </c>
      <c r="E224" s="15">
        <v>8.277679339</v>
      </c>
      <c r="F224" s="16">
        <f t="shared" si="47"/>
        <v>1888.95833333332</v>
      </c>
      <c r="G224" s="10">
        <f>G213*1/12+G225*11/12</f>
        <v>3.46833333333333</v>
      </c>
      <c r="H224" s="16">
        <f t="shared" si="43"/>
        <v>196.026131666514</v>
      </c>
      <c r="I224" s="16">
        <f t="shared" si="44"/>
        <v>8.771597331381</v>
      </c>
      <c r="J224" s="19">
        <f t="shared" si="48"/>
        <v>548.333116066336</v>
      </c>
      <c r="K224" s="16">
        <f t="shared" si="45"/>
        <v>9.91571872243069</v>
      </c>
      <c r="L224" s="19">
        <f t="shared" si="46"/>
        <v>27.7366945870131</v>
      </c>
      <c r="M224" s="27">
        <f t="shared" si="37"/>
        <v>14.9467483010892</v>
      </c>
      <c r="N224" s="21"/>
      <c r="O224" s="22">
        <f t="shared" si="38"/>
        <v>19.2102019016919</v>
      </c>
      <c r="P224" s="22"/>
      <c r="Q224" s="31">
        <f t="shared" si="39"/>
        <v>0.033377840719047</v>
      </c>
      <c r="R224" s="10">
        <f t="shared" si="49"/>
        <v>1.0044281089011</v>
      </c>
      <c r="S224" s="10">
        <f t="shared" si="50"/>
        <v>3.72554094282479</v>
      </c>
      <c r="T224" s="12">
        <f t="shared" si="40"/>
        <v>0.0764793906732404</v>
      </c>
      <c r="U224" s="12">
        <f t="shared" si="41"/>
        <v>0.060154745703598</v>
      </c>
      <c r="V224" s="12">
        <f t="shared" si="42"/>
        <v>0.0163246449696424</v>
      </c>
      <c r="Y224" s="30"/>
      <c r="Z224" s="30"/>
    </row>
    <row r="225" spans="1:26">
      <c r="A225" s="14">
        <v>1889.01</v>
      </c>
      <c r="B225" s="15">
        <v>5.24</v>
      </c>
      <c r="C225" s="16">
        <v>0.2292</v>
      </c>
      <c r="D225" s="15">
        <v>0.2633</v>
      </c>
      <c r="E225" s="15">
        <v>7.992232066</v>
      </c>
      <c r="F225" s="16">
        <f t="shared" si="47"/>
        <v>1889.04166666665</v>
      </c>
      <c r="G225" s="10">
        <v>3.45</v>
      </c>
      <c r="H225" s="16">
        <f t="shared" si="43"/>
        <v>206.977268219879</v>
      </c>
      <c r="I225" s="16">
        <f t="shared" si="44"/>
        <v>9.05328051068631</v>
      </c>
      <c r="J225" s="19">
        <f t="shared" si="48"/>
        <v>581.07648163514</v>
      </c>
      <c r="K225" s="16">
        <f t="shared" si="45"/>
        <v>10.4002127332622</v>
      </c>
      <c r="L225" s="19">
        <f t="shared" si="46"/>
        <v>29.1979842775825</v>
      </c>
      <c r="M225" s="27">
        <f t="shared" si="37"/>
        <v>15.8022860710282</v>
      </c>
      <c r="N225" s="21"/>
      <c r="O225" s="22">
        <f t="shared" si="38"/>
        <v>20.3121986536557</v>
      </c>
      <c r="P225" s="22"/>
      <c r="Q225" s="31">
        <f t="shared" si="39"/>
        <v>0.0252788755597694</v>
      </c>
      <c r="R225" s="10">
        <f t="shared" si="49"/>
        <v>1.00308472891108</v>
      </c>
      <c r="S225" s="10">
        <f t="shared" si="50"/>
        <v>3.87568713538479</v>
      </c>
      <c r="T225" s="12">
        <f t="shared" si="40"/>
        <v>0.0784293838604202</v>
      </c>
      <c r="U225" s="12">
        <f t="shared" si="41"/>
        <v>0.0564355693275598</v>
      </c>
      <c r="V225" s="12">
        <f t="shared" si="42"/>
        <v>0.0219938145328604</v>
      </c>
      <c r="Y225" s="30"/>
      <c r="Z225" s="30"/>
    </row>
    <row r="226" spans="1:26">
      <c r="A226" s="14">
        <v>1889.02</v>
      </c>
      <c r="B226" s="15">
        <v>5.3</v>
      </c>
      <c r="C226" s="16">
        <v>0.2283</v>
      </c>
      <c r="D226" s="15">
        <v>0.2667</v>
      </c>
      <c r="E226" s="15">
        <v>7.897091074</v>
      </c>
      <c r="F226" s="16">
        <f t="shared" si="47"/>
        <v>1889.12499999998</v>
      </c>
      <c r="G226" s="10">
        <f>G225*11/12+G237*1/12</f>
        <v>3.4475</v>
      </c>
      <c r="H226" s="16">
        <f t="shared" si="43"/>
        <v>211.869368647476</v>
      </c>
      <c r="I226" s="16">
        <f t="shared" si="44"/>
        <v>9.12637299287148</v>
      </c>
      <c r="J226" s="19">
        <f t="shared" si="48"/>
        <v>596.945911443812</v>
      </c>
      <c r="K226" s="16">
        <f t="shared" si="45"/>
        <v>10.6614265317513</v>
      </c>
      <c r="L226" s="19">
        <f t="shared" si="46"/>
        <v>30.0387687890688</v>
      </c>
      <c r="M226" s="27">
        <f t="shared" si="37"/>
        <v>16.192720447849</v>
      </c>
      <c r="N226" s="21"/>
      <c r="O226" s="22">
        <f t="shared" si="38"/>
        <v>20.8133076874895</v>
      </c>
      <c r="P226" s="22"/>
      <c r="Q226" s="31">
        <f t="shared" si="39"/>
        <v>0.0214483016164297</v>
      </c>
      <c r="R226" s="10">
        <f t="shared" si="49"/>
        <v>1.00308267024876</v>
      </c>
      <c r="S226" s="10">
        <f t="shared" si="50"/>
        <v>3.93447934109004</v>
      </c>
      <c r="T226" s="12">
        <f t="shared" si="40"/>
        <v>0.0768202418351589</v>
      </c>
      <c r="U226" s="12">
        <f t="shared" si="41"/>
        <v>0.0521541499057592</v>
      </c>
      <c r="V226" s="12">
        <f t="shared" si="42"/>
        <v>0.0246660919293997</v>
      </c>
      <c r="Y226" s="30"/>
      <c r="Z226" s="30"/>
    </row>
    <row r="227" spans="1:26">
      <c r="A227" s="14">
        <v>1889.03</v>
      </c>
      <c r="B227" s="15">
        <v>5.19</v>
      </c>
      <c r="C227" s="16">
        <v>0.2275</v>
      </c>
      <c r="D227" s="15">
        <v>0.27</v>
      </c>
      <c r="E227" s="15">
        <v>7.801941983</v>
      </c>
      <c r="F227" s="16">
        <f t="shared" si="47"/>
        <v>1889.20833333332</v>
      </c>
      <c r="G227" s="10">
        <f>G225*10/12+G237*2/12</f>
        <v>3.445</v>
      </c>
      <c r="H227" s="16">
        <f t="shared" si="43"/>
        <v>210.002319111067</v>
      </c>
      <c r="I227" s="16">
        <f t="shared" si="44"/>
        <v>9.2053039687414</v>
      </c>
      <c r="J227" s="19">
        <f t="shared" si="48"/>
        <v>593.846807449832</v>
      </c>
      <c r="K227" s="16">
        <f t="shared" si="45"/>
        <v>10.9249761387261</v>
      </c>
      <c r="L227" s="19">
        <f t="shared" si="46"/>
        <v>30.8937645494132</v>
      </c>
      <c r="M227" s="27">
        <f t="shared" si="37"/>
        <v>16.0650453607693</v>
      </c>
      <c r="N227" s="21"/>
      <c r="O227" s="22">
        <f t="shared" si="38"/>
        <v>20.6485190033211</v>
      </c>
      <c r="P227" s="22"/>
      <c r="Q227" s="31">
        <f t="shared" si="39"/>
        <v>0.0218954299545479</v>
      </c>
      <c r="R227" s="10">
        <f t="shared" si="49"/>
        <v>1.00308061159045</v>
      </c>
      <c r="S227" s="10">
        <f t="shared" si="50"/>
        <v>3.9947391586357</v>
      </c>
      <c r="T227" s="12">
        <f t="shared" si="40"/>
        <v>0.0791919281115538</v>
      </c>
      <c r="U227" s="12">
        <f t="shared" si="41"/>
        <v>0.0507903279474835</v>
      </c>
      <c r="V227" s="12">
        <f t="shared" si="42"/>
        <v>0.0284016001640703</v>
      </c>
      <c r="Y227" s="30"/>
      <c r="Z227" s="30"/>
    </row>
    <row r="228" spans="1:26">
      <c r="A228" s="14">
        <v>1889.04</v>
      </c>
      <c r="B228" s="15">
        <v>5.18</v>
      </c>
      <c r="C228" s="16">
        <v>0.2267</v>
      </c>
      <c r="D228" s="15">
        <v>0.2733</v>
      </c>
      <c r="E228" s="15">
        <v>7.801941983</v>
      </c>
      <c r="F228" s="16">
        <f t="shared" si="47"/>
        <v>1889.29166666665</v>
      </c>
      <c r="G228" s="10">
        <f>G225*9/12+G237*3/12</f>
        <v>3.4425</v>
      </c>
      <c r="H228" s="16">
        <f t="shared" si="43"/>
        <v>209.597690365189</v>
      </c>
      <c r="I228" s="16">
        <f t="shared" si="44"/>
        <v>9.1729336690711</v>
      </c>
      <c r="J228" s="19">
        <f t="shared" si="48"/>
        <v>594.864203955209</v>
      </c>
      <c r="K228" s="16">
        <f t="shared" si="45"/>
        <v>11.058503624866</v>
      </c>
      <c r="L228" s="19">
        <f t="shared" si="46"/>
        <v>31.385402884355</v>
      </c>
      <c r="M228" s="27">
        <f t="shared" si="37"/>
        <v>16.0501045339675</v>
      </c>
      <c r="N228" s="21"/>
      <c r="O228" s="22">
        <f t="shared" si="38"/>
        <v>20.6264588171422</v>
      </c>
      <c r="P228" s="22"/>
      <c r="Q228" s="31">
        <f t="shared" si="39"/>
        <v>0.0231285367606985</v>
      </c>
      <c r="R228" s="10">
        <f t="shared" si="49"/>
        <v>1.00307855293616</v>
      </c>
      <c r="S228" s="10">
        <f t="shared" si="50"/>
        <v>4.00704539838863</v>
      </c>
      <c r="T228" s="12">
        <f t="shared" si="40"/>
        <v>0.0791613666987543</v>
      </c>
      <c r="U228" s="12">
        <f t="shared" si="41"/>
        <v>0.0492732211830533</v>
      </c>
      <c r="V228" s="12">
        <f t="shared" si="42"/>
        <v>0.029888145515701</v>
      </c>
      <c r="Y228" s="30"/>
      <c r="Z228" s="30"/>
    </row>
    <row r="229" spans="1:26">
      <c r="A229" s="14">
        <v>1889.05</v>
      </c>
      <c r="B229" s="15">
        <v>5.32</v>
      </c>
      <c r="C229" s="16">
        <v>0.2258</v>
      </c>
      <c r="D229" s="15">
        <v>0.2767</v>
      </c>
      <c r="E229" s="15">
        <v>7.611651901</v>
      </c>
      <c r="F229" s="16">
        <f t="shared" si="47"/>
        <v>1889.37499999998</v>
      </c>
      <c r="G229" s="10">
        <f>G225*8/12+G237*4/12</f>
        <v>3.44</v>
      </c>
      <c r="H229" s="16">
        <f t="shared" si="43"/>
        <v>220.644020751837</v>
      </c>
      <c r="I229" s="16">
        <f t="shared" si="44"/>
        <v>9.36492854995577</v>
      </c>
      <c r="J229" s="19">
        <f t="shared" si="48"/>
        <v>628.429959937868</v>
      </c>
      <c r="K229" s="16">
        <f t="shared" si="45"/>
        <v>11.475977545495</v>
      </c>
      <c r="L229" s="19">
        <f t="shared" si="46"/>
        <v>32.6854454727083</v>
      </c>
      <c r="M229" s="27">
        <f t="shared" si="37"/>
        <v>16.9154210760684</v>
      </c>
      <c r="N229" s="21"/>
      <c r="O229" s="22">
        <f t="shared" si="38"/>
        <v>21.7314104138173</v>
      </c>
      <c r="P229" s="22"/>
      <c r="Q229" s="31">
        <f t="shared" si="39"/>
        <v>0.0175118181723821</v>
      </c>
      <c r="R229" s="10">
        <f t="shared" si="49"/>
        <v>1.00307649428589</v>
      </c>
      <c r="S229" s="10">
        <f t="shared" si="50"/>
        <v>4.11986519039358</v>
      </c>
      <c r="T229" s="12">
        <f t="shared" si="40"/>
        <v>0.0689883867098875</v>
      </c>
      <c r="U229" s="12">
        <f t="shared" si="41"/>
        <v>0.0465978347458831</v>
      </c>
      <c r="V229" s="12">
        <f t="shared" si="42"/>
        <v>0.0223905519640044</v>
      </c>
      <c r="Y229" s="30"/>
      <c r="Z229" s="30"/>
    </row>
    <row r="230" spans="1:26">
      <c r="A230" s="14">
        <v>1889.06</v>
      </c>
      <c r="B230" s="15">
        <v>5.41</v>
      </c>
      <c r="C230" s="16">
        <v>0.225</v>
      </c>
      <c r="D230" s="15">
        <v>0.28</v>
      </c>
      <c r="E230" s="15">
        <v>7.611651901</v>
      </c>
      <c r="F230" s="16">
        <f t="shared" si="47"/>
        <v>1889.45833333332</v>
      </c>
      <c r="G230" s="10">
        <f>G225*7/12+G237*5/12</f>
        <v>3.4375</v>
      </c>
      <c r="H230" s="16">
        <f t="shared" si="43"/>
        <v>224.376720351022</v>
      </c>
      <c r="I230" s="16">
        <f t="shared" si="44"/>
        <v>9.33174899796301</v>
      </c>
      <c r="J230" s="19">
        <f t="shared" si="48"/>
        <v>641.276155077575</v>
      </c>
      <c r="K230" s="16">
        <f t="shared" si="45"/>
        <v>11.6128431974651</v>
      </c>
      <c r="L230" s="19">
        <f t="shared" si="46"/>
        <v>33.1898934236083</v>
      </c>
      <c r="M230" s="27">
        <f t="shared" si="37"/>
        <v>17.2193029439477</v>
      </c>
      <c r="N230" s="21"/>
      <c r="O230" s="22">
        <f t="shared" si="38"/>
        <v>22.1106233839953</v>
      </c>
      <c r="P230" s="22"/>
      <c r="Q230" s="31">
        <f t="shared" si="39"/>
        <v>0.0176552251317845</v>
      </c>
      <c r="R230" s="10">
        <f t="shared" si="49"/>
        <v>1.00307443563963</v>
      </c>
      <c r="S230" s="10">
        <f t="shared" si="50"/>
        <v>4.13253993211044</v>
      </c>
      <c r="T230" s="12">
        <f t="shared" si="40"/>
        <v>0.0632685179954371</v>
      </c>
      <c r="U230" s="12">
        <f t="shared" si="41"/>
        <v>0.045106915051927</v>
      </c>
      <c r="V230" s="12">
        <f t="shared" si="42"/>
        <v>0.0181616029435101</v>
      </c>
      <c r="Y230" s="30"/>
      <c r="Z230" s="30"/>
    </row>
    <row r="231" spans="1:26">
      <c r="A231" s="14">
        <v>1889.07</v>
      </c>
      <c r="B231" s="15">
        <v>5.3</v>
      </c>
      <c r="C231" s="16">
        <v>0.2242</v>
      </c>
      <c r="D231" s="15">
        <v>0.2833</v>
      </c>
      <c r="E231" s="15">
        <v>7.611651901</v>
      </c>
      <c r="F231" s="16">
        <f t="shared" si="47"/>
        <v>1889.54166666665</v>
      </c>
      <c r="G231" s="10">
        <f>G225*6/12+G237*6/12</f>
        <v>3.435</v>
      </c>
      <c r="H231" s="16">
        <f t="shared" si="43"/>
        <v>219.814531952018</v>
      </c>
      <c r="I231" s="16">
        <f t="shared" si="44"/>
        <v>9.29856944597026</v>
      </c>
      <c r="J231" s="19">
        <f t="shared" si="48"/>
        <v>630.451903525912</v>
      </c>
      <c r="K231" s="16">
        <f t="shared" si="45"/>
        <v>11.7497088494352</v>
      </c>
      <c r="L231" s="19">
        <f t="shared" si="46"/>
        <v>33.6994385413001</v>
      </c>
      <c r="M231" s="27">
        <f t="shared" si="37"/>
        <v>16.8892144911075</v>
      </c>
      <c r="N231" s="21"/>
      <c r="O231" s="22">
        <f t="shared" si="38"/>
        <v>21.6753687051709</v>
      </c>
      <c r="P231" s="22"/>
      <c r="Q231" s="31">
        <f t="shared" si="39"/>
        <v>0.0176535496029279</v>
      </c>
      <c r="R231" s="10">
        <f t="shared" si="49"/>
        <v>1.00307237699739</v>
      </c>
      <c r="S231" s="10">
        <f t="shared" si="50"/>
        <v>4.14524516015991</v>
      </c>
      <c r="T231" s="12">
        <f t="shared" si="40"/>
        <v>0.067585212009595</v>
      </c>
      <c r="U231" s="12">
        <f t="shared" si="41"/>
        <v>0.0436372586448501</v>
      </c>
      <c r="V231" s="12">
        <f t="shared" si="42"/>
        <v>0.0239479533647449</v>
      </c>
      <c r="Y231" s="30"/>
      <c r="Z231" s="30"/>
    </row>
    <row r="232" spans="1:26">
      <c r="A232" s="14">
        <v>1889.08</v>
      </c>
      <c r="B232" s="15">
        <v>5.37</v>
      </c>
      <c r="C232" s="16">
        <v>0.2233</v>
      </c>
      <c r="D232" s="15">
        <v>0.2867</v>
      </c>
      <c r="E232" s="15">
        <v>7.611651901</v>
      </c>
      <c r="F232" s="16">
        <f t="shared" si="47"/>
        <v>1889.62499999998</v>
      </c>
      <c r="G232" s="10">
        <f>G225*5/12+G237*7/12</f>
        <v>3.4325</v>
      </c>
      <c r="H232" s="16">
        <f t="shared" si="43"/>
        <v>222.717742751384</v>
      </c>
      <c r="I232" s="16">
        <f t="shared" si="44"/>
        <v>9.2612424499784</v>
      </c>
      <c r="J232" s="19">
        <f t="shared" si="48"/>
        <v>640.992147378413</v>
      </c>
      <c r="K232" s="16">
        <f t="shared" si="45"/>
        <v>11.8907219454044</v>
      </c>
      <c r="L232" s="19">
        <f t="shared" si="46"/>
        <v>34.222057477354</v>
      </c>
      <c r="M232" s="27">
        <f t="shared" si="37"/>
        <v>17.1318539753457</v>
      </c>
      <c r="N232" s="21"/>
      <c r="O232" s="22">
        <f t="shared" si="38"/>
        <v>21.9731353896281</v>
      </c>
      <c r="P232" s="22"/>
      <c r="Q232" s="31">
        <f t="shared" si="39"/>
        <v>0.0168399635039652</v>
      </c>
      <c r="R232" s="10">
        <f t="shared" si="49"/>
        <v>1.00307031835917</v>
      </c>
      <c r="S232" s="10">
        <f t="shared" si="50"/>
        <v>4.15798091603852</v>
      </c>
      <c r="T232" s="12">
        <f t="shared" si="40"/>
        <v>0.0673907050490814</v>
      </c>
      <c r="U232" s="12">
        <f t="shared" si="41"/>
        <v>0.0421884124757914</v>
      </c>
      <c r="V232" s="12">
        <f t="shared" si="42"/>
        <v>0.02520229257329</v>
      </c>
      <c r="Y232" s="30"/>
      <c r="Z232" s="30"/>
    </row>
    <row r="233" spans="1:26">
      <c r="A233" s="14">
        <v>1889.09</v>
      </c>
      <c r="B233" s="15">
        <v>5.5</v>
      </c>
      <c r="C233" s="16">
        <v>0.2225</v>
      </c>
      <c r="D233" s="15">
        <v>0.29</v>
      </c>
      <c r="E233" s="15">
        <v>7.706792893</v>
      </c>
      <c r="F233" s="16">
        <f t="shared" si="47"/>
        <v>1889.70833333332</v>
      </c>
      <c r="G233" s="10">
        <f>G225*4/12+G237*8/12</f>
        <v>3.43</v>
      </c>
      <c r="H233" s="16">
        <f t="shared" si="43"/>
        <v>225.293390403297</v>
      </c>
      <c r="I233" s="16">
        <f t="shared" si="44"/>
        <v>9.11414170267881</v>
      </c>
      <c r="J233" s="19">
        <f t="shared" si="48"/>
        <v>650.590893297826</v>
      </c>
      <c r="K233" s="16">
        <f t="shared" si="45"/>
        <v>11.8791060394465</v>
      </c>
      <c r="L233" s="19">
        <f t="shared" si="46"/>
        <v>34.3038834647944</v>
      </c>
      <c r="M233" s="27">
        <f t="shared" si="37"/>
        <v>17.3507880263486</v>
      </c>
      <c r="N233" s="21"/>
      <c r="O233" s="22">
        <f t="shared" si="38"/>
        <v>22.2367647386192</v>
      </c>
      <c r="P233" s="22"/>
      <c r="Q233" s="31">
        <f t="shared" si="39"/>
        <v>0.0139601013292114</v>
      </c>
      <c r="R233" s="10">
        <f t="shared" si="49"/>
        <v>1.00306825972497</v>
      </c>
      <c r="S233" s="10">
        <f t="shared" si="50"/>
        <v>4.11925902352574</v>
      </c>
      <c r="T233" s="12">
        <f t="shared" si="40"/>
        <v>0.0608672394455647</v>
      </c>
      <c r="U233" s="12">
        <f t="shared" si="41"/>
        <v>0.0394183285409526</v>
      </c>
      <c r="V233" s="12">
        <f t="shared" si="42"/>
        <v>0.0214489109046121</v>
      </c>
      <c r="Y233" s="30"/>
      <c r="Z233" s="30"/>
    </row>
    <row r="234" spans="1:26">
      <c r="A234" s="14">
        <v>1889.1</v>
      </c>
      <c r="B234" s="15">
        <v>5.4</v>
      </c>
      <c r="C234" s="16">
        <v>0.2217</v>
      </c>
      <c r="D234" s="15">
        <v>0.2933</v>
      </c>
      <c r="E234" s="15">
        <v>7.706792893</v>
      </c>
      <c r="F234" s="16">
        <f t="shared" si="47"/>
        <v>1889.79166666665</v>
      </c>
      <c r="G234" s="10">
        <f>G225*3/12+G237*9/12</f>
        <v>3.4275</v>
      </c>
      <c r="H234" s="16">
        <f t="shared" si="43"/>
        <v>221.197146941418</v>
      </c>
      <c r="I234" s="16">
        <f t="shared" si="44"/>
        <v>9.08137175498379</v>
      </c>
      <c r="J234" s="19">
        <f t="shared" si="48"/>
        <v>640.947361920352</v>
      </c>
      <c r="K234" s="16">
        <f t="shared" si="45"/>
        <v>12.0142820736885</v>
      </c>
      <c r="L234" s="19">
        <f t="shared" si="46"/>
        <v>34.812937268748</v>
      </c>
      <c r="M234" s="27">
        <f t="shared" si="37"/>
        <v>17.0532144029555</v>
      </c>
      <c r="N234" s="21"/>
      <c r="O234" s="22">
        <f t="shared" si="38"/>
        <v>21.8404708101685</v>
      </c>
      <c r="P234" s="22"/>
      <c r="Q234" s="31">
        <f t="shared" si="39"/>
        <v>0.00959075925798421</v>
      </c>
      <c r="R234" s="10">
        <f t="shared" si="49"/>
        <v>1.00306620109479</v>
      </c>
      <c r="S234" s="10">
        <f t="shared" si="50"/>
        <v>4.13189798008434</v>
      </c>
      <c r="T234" s="12">
        <f t="shared" si="40"/>
        <v>0.0609229609474493</v>
      </c>
      <c r="U234" s="12">
        <f t="shared" si="41"/>
        <v>0.0380439205362983</v>
      </c>
      <c r="V234" s="12">
        <f t="shared" si="42"/>
        <v>0.022879040411151</v>
      </c>
      <c r="Y234" s="30"/>
      <c r="Z234" s="30"/>
    </row>
    <row r="235" spans="1:26">
      <c r="A235" s="14">
        <v>1889.11</v>
      </c>
      <c r="B235" s="15">
        <v>5.35</v>
      </c>
      <c r="C235" s="16">
        <v>0.2208</v>
      </c>
      <c r="D235" s="15">
        <v>0.2967</v>
      </c>
      <c r="E235" s="15">
        <v>7.706792893</v>
      </c>
      <c r="F235" s="16">
        <f t="shared" si="47"/>
        <v>1889.87499999998</v>
      </c>
      <c r="G235" s="10">
        <f>G225*2/12+G237*10/12</f>
        <v>3.425</v>
      </c>
      <c r="H235" s="16">
        <f t="shared" si="43"/>
        <v>219.149025210479</v>
      </c>
      <c r="I235" s="16">
        <f t="shared" si="44"/>
        <v>9.04450556382689</v>
      </c>
      <c r="J235" s="19">
        <f t="shared" si="48"/>
        <v>637.196632913559</v>
      </c>
      <c r="K235" s="16">
        <f t="shared" si="45"/>
        <v>12.1535543513924</v>
      </c>
      <c r="L235" s="19">
        <f t="shared" si="46"/>
        <v>35.3376151374678</v>
      </c>
      <c r="M235" s="27">
        <f t="shared" si="37"/>
        <v>16.9060211702494</v>
      </c>
      <c r="N235" s="21"/>
      <c r="O235" s="22">
        <f t="shared" si="38"/>
        <v>21.6386436771663</v>
      </c>
      <c r="P235" s="22"/>
      <c r="Q235" s="31">
        <f t="shared" si="39"/>
        <v>0.00503339183681537</v>
      </c>
      <c r="R235" s="10">
        <f t="shared" si="49"/>
        <v>1.00306414246863</v>
      </c>
      <c r="S235" s="10">
        <f t="shared" si="50"/>
        <v>4.14456721019444</v>
      </c>
      <c r="T235" s="12">
        <f t="shared" si="40"/>
        <v>0.0625202223495847</v>
      </c>
      <c r="U235" s="12">
        <f t="shared" si="41"/>
        <v>0.036687601738395</v>
      </c>
      <c r="V235" s="12">
        <f t="shared" si="42"/>
        <v>0.0258326206111896</v>
      </c>
      <c r="Y235" s="30"/>
      <c r="Z235" s="30"/>
    </row>
    <row r="236" spans="1:26">
      <c r="A236" s="14">
        <v>1889.12</v>
      </c>
      <c r="B236" s="15">
        <v>5.32</v>
      </c>
      <c r="C236" s="16">
        <v>0.22</v>
      </c>
      <c r="D236" s="15">
        <v>0.3</v>
      </c>
      <c r="E236" s="15">
        <v>7.801941983</v>
      </c>
      <c r="F236" s="16">
        <f t="shared" si="47"/>
        <v>1889.95833333332</v>
      </c>
      <c r="G236" s="10">
        <f>G225*1/12+G237*11/12</f>
        <v>3.4225</v>
      </c>
      <c r="H236" s="16">
        <f t="shared" si="43"/>
        <v>215.262492807491</v>
      </c>
      <c r="I236" s="16">
        <f t="shared" si="44"/>
        <v>8.90183240933234</v>
      </c>
      <c r="J236" s="19">
        <f t="shared" si="48"/>
        <v>628.053080685556</v>
      </c>
      <c r="K236" s="16">
        <f t="shared" si="45"/>
        <v>12.1388623763623</v>
      </c>
      <c r="L236" s="19">
        <f t="shared" si="46"/>
        <v>35.4165271063283</v>
      </c>
      <c r="M236" s="27">
        <f t="shared" si="37"/>
        <v>16.6103380766034</v>
      </c>
      <c r="N236" s="21"/>
      <c r="O236" s="22">
        <f t="shared" si="38"/>
        <v>21.2481559881276</v>
      </c>
      <c r="P236" s="22"/>
      <c r="Q236" s="31">
        <f t="shared" si="39"/>
        <v>0.0043897649033884</v>
      </c>
      <c r="R236" s="10">
        <f t="shared" si="49"/>
        <v>1.0030620838465</v>
      </c>
      <c r="S236" s="10">
        <f t="shared" si="50"/>
        <v>4.10656653797827</v>
      </c>
      <c r="T236" s="12">
        <f t="shared" si="40"/>
        <v>0.0556037788770944</v>
      </c>
      <c r="U236" s="12">
        <f t="shared" si="41"/>
        <v>0.0366202424975894</v>
      </c>
      <c r="V236" s="12">
        <f t="shared" si="42"/>
        <v>0.018983536379505</v>
      </c>
      <c r="Y236" s="30"/>
      <c r="Z236" s="30"/>
    </row>
    <row r="237" spans="1:26">
      <c r="A237" s="14">
        <v>1890.01</v>
      </c>
      <c r="B237" s="15">
        <v>5.38</v>
      </c>
      <c r="C237" s="16">
        <v>0.22</v>
      </c>
      <c r="D237" s="15">
        <v>0.2992</v>
      </c>
      <c r="E237" s="15">
        <v>7.611651901</v>
      </c>
      <c r="F237" s="16">
        <f t="shared" si="47"/>
        <v>1890.04166666665</v>
      </c>
      <c r="G237" s="10">
        <v>3.42</v>
      </c>
      <c r="H237" s="16">
        <f t="shared" si="43"/>
        <v>223.132487151293</v>
      </c>
      <c r="I237" s="16">
        <f t="shared" si="44"/>
        <v>9.12437679800828</v>
      </c>
      <c r="J237" s="19">
        <f t="shared" si="48"/>
        <v>653.233145893482</v>
      </c>
      <c r="K237" s="16">
        <f t="shared" si="45"/>
        <v>12.4091524452913</v>
      </c>
      <c r="L237" s="19">
        <f t="shared" si="46"/>
        <v>36.3285050653029</v>
      </c>
      <c r="M237" s="27">
        <f t="shared" si="37"/>
        <v>17.2200719821819</v>
      </c>
      <c r="N237" s="21"/>
      <c r="O237" s="22">
        <f t="shared" si="38"/>
        <v>22.0154863267416</v>
      </c>
      <c r="P237" s="22"/>
      <c r="Q237" s="31">
        <f t="shared" si="39"/>
        <v>-0.00295555899989165</v>
      </c>
      <c r="R237" s="10">
        <f t="shared" si="49"/>
        <v>1.00145109434802</v>
      </c>
      <c r="S237" s="10">
        <f t="shared" si="50"/>
        <v>4.2221190609681</v>
      </c>
      <c r="T237" s="12">
        <f t="shared" si="40"/>
        <v>0.0531638304371651</v>
      </c>
      <c r="U237" s="12">
        <f t="shared" si="41"/>
        <v>0.0339817391097668</v>
      </c>
      <c r="V237" s="12">
        <f t="shared" si="42"/>
        <v>0.0191820913273983</v>
      </c>
      <c r="Y237" s="30"/>
      <c r="Z237" s="30"/>
    </row>
    <row r="238" spans="1:26">
      <c r="A238" s="14">
        <v>1890.02</v>
      </c>
      <c r="B238" s="15">
        <v>5.32</v>
      </c>
      <c r="C238" s="16">
        <v>0.22</v>
      </c>
      <c r="D238" s="15">
        <v>0.2983</v>
      </c>
      <c r="E238" s="15">
        <v>7.611651901</v>
      </c>
      <c r="F238" s="16">
        <f t="shared" si="47"/>
        <v>1890.12499999998</v>
      </c>
      <c r="G238" s="10">
        <f>G237*11/12+G249*1/12</f>
        <v>3.43666666666667</v>
      </c>
      <c r="H238" s="16">
        <f t="shared" si="43"/>
        <v>220.644020751837</v>
      </c>
      <c r="I238" s="16">
        <f t="shared" si="44"/>
        <v>9.12437679800828</v>
      </c>
      <c r="J238" s="19">
        <f t="shared" si="48"/>
        <v>648.174029212151</v>
      </c>
      <c r="K238" s="16">
        <f t="shared" si="45"/>
        <v>12.3718254492994</v>
      </c>
      <c r="L238" s="19">
        <f t="shared" si="46"/>
        <v>36.3440437808242</v>
      </c>
      <c r="M238" s="27">
        <f t="shared" si="37"/>
        <v>17.0268149826714</v>
      </c>
      <c r="N238" s="21"/>
      <c r="O238" s="22">
        <f t="shared" si="38"/>
        <v>21.7559395595254</v>
      </c>
      <c r="P238" s="22"/>
      <c r="Q238" s="31">
        <f t="shared" si="39"/>
        <v>-0.00246310208004125</v>
      </c>
      <c r="R238" s="10">
        <f t="shared" si="49"/>
        <v>1.00146607981551</v>
      </c>
      <c r="S238" s="10">
        <f t="shared" si="50"/>
        <v>4.22824575407412</v>
      </c>
      <c r="T238" s="12">
        <f t="shared" si="40"/>
        <v>0.0549226249187249</v>
      </c>
      <c r="U238" s="12">
        <f t="shared" si="41"/>
        <v>0.0329017389378912</v>
      </c>
      <c r="V238" s="12">
        <f t="shared" si="42"/>
        <v>0.0220208859808337</v>
      </c>
      <c r="Y238" s="30"/>
      <c r="Z238" s="30"/>
    </row>
    <row r="239" spans="1:26">
      <c r="A239" s="14">
        <v>1890.03</v>
      </c>
      <c r="B239" s="15">
        <v>5.28</v>
      </c>
      <c r="C239" s="16">
        <v>0.22</v>
      </c>
      <c r="D239" s="15">
        <v>0.2975</v>
      </c>
      <c r="E239" s="15">
        <v>7.611651901</v>
      </c>
      <c r="F239" s="16">
        <f t="shared" si="47"/>
        <v>1890.20833333332</v>
      </c>
      <c r="G239" s="10">
        <f>G237*10/12+G249*2/12</f>
        <v>3.45333333333333</v>
      </c>
      <c r="H239" s="16">
        <f t="shared" si="43"/>
        <v>218.985043152199</v>
      </c>
      <c r="I239" s="16">
        <f t="shared" si="44"/>
        <v>9.12437679800828</v>
      </c>
      <c r="J239" s="19">
        <f t="shared" si="48"/>
        <v>645.534222702202</v>
      </c>
      <c r="K239" s="16">
        <f t="shared" si="45"/>
        <v>12.3386458973066</v>
      </c>
      <c r="L239" s="19">
        <f t="shared" si="46"/>
        <v>36.3724301617244</v>
      </c>
      <c r="M239" s="27">
        <f t="shared" si="37"/>
        <v>16.9011222885899</v>
      </c>
      <c r="N239" s="21"/>
      <c r="O239" s="22">
        <f t="shared" si="38"/>
        <v>21.5827899322356</v>
      </c>
      <c r="P239" s="22"/>
      <c r="Q239" s="31">
        <f t="shared" si="39"/>
        <v>-0.00311440400357883</v>
      </c>
      <c r="R239" s="10">
        <f t="shared" si="49"/>
        <v>1.00148106409399</v>
      </c>
      <c r="S239" s="10">
        <f t="shared" si="50"/>
        <v>4.23444469982919</v>
      </c>
      <c r="T239" s="12">
        <f t="shared" si="40"/>
        <v>0.0565263286778122</v>
      </c>
      <c r="U239" s="12">
        <f t="shared" si="41"/>
        <v>0.0330573810663375</v>
      </c>
      <c r="V239" s="12">
        <f t="shared" si="42"/>
        <v>0.0234689476114747</v>
      </c>
      <c r="Y239" s="30"/>
      <c r="Z239" s="30"/>
    </row>
    <row r="240" spans="1:26">
      <c r="A240" s="14">
        <v>1890.04</v>
      </c>
      <c r="B240" s="15">
        <v>5.39</v>
      </c>
      <c r="C240" s="16">
        <v>0.22</v>
      </c>
      <c r="D240" s="15">
        <v>0.2967</v>
      </c>
      <c r="E240" s="15">
        <v>7.611651901</v>
      </c>
      <c r="F240" s="16">
        <f t="shared" si="47"/>
        <v>1890.29166666665</v>
      </c>
      <c r="G240" s="10">
        <f>G237*9/12+G249*3/12</f>
        <v>3.47</v>
      </c>
      <c r="H240" s="16">
        <f t="shared" si="43"/>
        <v>223.547231551203</v>
      </c>
      <c r="I240" s="16">
        <f t="shared" si="44"/>
        <v>9.12437679800828</v>
      </c>
      <c r="J240" s="19">
        <f t="shared" si="48"/>
        <v>661.224290615102</v>
      </c>
      <c r="K240" s="16">
        <f t="shared" si="45"/>
        <v>12.3054663453139</v>
      </c>
      <c r="L240" s="19">
        <f t="shared" si="46"/>
        <v>36.3980050140076</v>
      </c>
      <c r="M240" s="27">
        <f t="shared" si="37"/>
        <v>17.2578545426032</v>
      </c>
      <c r="N240" s="21"/>
      <c r="O240" s="22">
        <f t="shared" si="38"/>
        <v>22.0235764613445</v>
      </c>
      <c r="P240" s="22"/>
      <c r="Q240" s="31">
        <f t="shared" si="39"/>
        <v>-0.000757033008033016</v>
      </c>
      <c r="R240" s="10">
        <f t="shared" si="49"/>
        <v>1.00149604718493</v>
      </c>
      <c r="S240" s="10">
        <f t="shared" si="50"/>
        <v>4.24071618383209</v>
      </c>
      <c r="T240" s="12">
        <f t="shared" si="40"/>
        <v>0.0556638492430164</v>
      </c>
      <c r="U240" s="12">
        <f t="shared" si="41"/>
        <v>0.033211150243813</v>
      </c>
      <c r="V240" s="12">
        <f t="shared" si="42"/>
        <v>0.0224526989992033</v>
      </c>
      <c r="Y240" s="30"/>
      <c r="Z240" s="30"/>
    </row>
    <row r="241" spans="1:26">
      <c r="A241" s="14">
        <v>1890.05</v>
      </c>
      <c r="B241" s="15">
        <v>5.62</v>
      </c>
      <c r="C241" s="16">
        <v>0.22</v>
      </c>
      <c r="D241" s="15">
        <v>0.2958</v>
      </c>
      <c r="E241" s="15">
        <v>7.706792893</v>
      </c>
      <c r="F241" s="16">
        <f t="shared" si="47"/>
        <v>1890.37499999998</v>
      </c>
      <c r="G241" s="10">
        <f>G237*8/12+G249*4/12</f>
        <v>3.48666666666667</v>
      </c>
      <c r="H241" s="16">
        <f t="shared" si="43"/>
        <v>230.20888255755</v>
      </c>
      <c r="I241" s="16">
        <f t="shared" si="44"/>
        <v>9.01173561613186</v>
      </c>
      <c r="J241" s="19">
        <f t="shared" si="48"/>
        <v>683.149904728738</v>
      </c>
      <c r="K241" s="16">
        <f t="shared" si="45"/>
        <v>12.1166881602355</v>
      </c>
      <c r="L241" s="19">
        <f t="shared" si="46"/>
        <v>35.9565376901709</v>
      </c>
      <c r="M241" s="27">
        <f t="shared" si="37"/>
        <v>17.7864304878586</v>
      </c>
      <c r="N241" s="21"/>
      <c r="O241" s="22">
        <f t="shared" si="38"/>
        <v>22.6772423294768</v>
      </c>
      <c r="P241" s="22"/>
      <c r="Q241" s="31">
        <f t="shared" si="39"/>
        <v>0.00148883742251664</v>
      </c>
      <c r="R241" s="10">
        <f t="shared" si="49"/>
        <v>1.0015110290898</v>
      </c>
      <c r="S241" s="10">
        <f t="shared" si="50"/>
        <v>4.19463018428673</v>
      </c>
      <c r="T241" s="12">
        <f t="shared" si="40"/>
        <v>0.0500217153425939</v>
      </c>
      <c r="U241" s="12">
        <f t="shared" si="41"/>
        <v>0.0371437164272777</v>
      </c>
      <c r="V241" s="12">
        <f t="shared" si="42"/>
        <v>0.0128779989153163</v>
      </c>
      <c r="Y241" s="30"/>
      <c r="Z241" s="30"/>
    </row>
    <row r="242" spans="1:26">
      <c r="A242" s="14">
        <v>1890.06</v>
      </c>
      <c r="B242" s="15">
        <v>5.58</v>
      </c>
      <c r="C242" s="16">
        <v>0.22</v>
      </c>
      <c r="D242" s="15">
        <v>0.295</v>
      </c>
      <c r="E242" s="15">
        <v>7.706792893</v>
      </c>
      <c r="F242" s="16">
        <f t="shared" si="47"/>
        <v>1890.45833333332</v>
      </c>
      <c r="G242" s="10">
        <f>G237*7/12+G249*5/12</f>
        <v>3.50333333333333</v>
      </c>
      <c r="H242" s="16">
        <f t="shared" si="43"/>
        <v>228.570385172799</v>
      </c>
      <c r="I242" s="16">
        <f t="shared" si="44"/>
        <v>9.01173561613186</v>
      </c>
      <c r="J242" s="19">
        <f t="shared" si="48"/>
        <v>680.516171406829</v>
      </c>
      <c r="K242" s="16">
        <f t="shared" si="45"/>
        <v>12.0839182125405</v>
      </c>
      <c r="L242" s="19">
        <f t="shared" si="46"/>
        <v>35.9771094202535</v>
      </c>
      <c r="M242" s="27">
        <f t="shared" si="37"/>
        <v>17.6843608444502</v>
      </c>
      <c r="N242" s="21"/>
      <c r="O242" s="22">
        <f t="shared" si="38"/>
        <v>22.525314186078</v>
      </c>
      <c r="P242" s="22"/>
      <c r="Q242" s="31">
        <f t="shared" si="39"/>
        <v>0.0036494746472916</v>
      </c>
      <c r="R242" s="10">
        <f t="shared" si="49"/>
        <v>1.00152600981009</v>
      </c>
      <c r="S242" s="10">
        <f t="shared" si="50"/>
        <v>4.20096839251615</v>
      </c>
      <c r="T242" s="12">
        <f t="shared" si="40"/>
        <v>0.0489196225261983</v>
      </c>
      <c r="U242" s="12">
        <f t="shared" si="41"/>
        <v>0.038567883928621</v>
      </c>
      <c r="V242" s="12">
        <f t="shared" si="42"/>
        <v>0.0103517385975773</v>
      </c>
      <c r="Y242" s="30"/>
      <c r="Z242" s="30"/>
    </row>
    <row r="243" spans="1:26">
      <c r="A243" s="14">
        <v>1890.07</v>
      </c>
      <c r="B243" s="15">
        <v>5.54</v>
      </c>
      <c r="C243" s="16">
        <v>0.22</v>
      </c>
      <c r="D243" s="15">
        <v>0.2942</v>
      </c>
      <c r="E243" s="15">
        <v>7.706792893</v>
      </c>
      <c r="F243" s="16">
        <f t="shared" si="47"/>
        <v>1890.54166666665</v>
      </c>
      <c r="G243" s="10">
        <f>G237*6/12+G249*6/12</f>
        <v>3.52</v>
      </c>
      <c r="H243" s="16">
        <f t="shared" si="43"/>
        <v>226.931887788048</v>
      </c>
      <c r="I243" s="16">
        <f t="shared" si="44"/>
        <v>9.01173561613186</v>
      </c>
      <c r="J243" s="19">
        <f t="shared" si="48"/>
        <v>677.87378483924</v>
      </c>
      <c r="K243" s="16">
        <f t="shared" si="45"/>
        <v>12.0511482648454</v>
      </c>
      <c r="L243" s="19">
        <f t="shared" si="46"/>
        <v>35.9982793320766</v>
      </c>
      <c r="M243" s="27">
        <f t="shared" si="37"/>
        <v>17.5892954408649</v>
      </c>
      <c r="N243" s="21"/>
      <c r="O243" s="22">
        <f t="shared" si="38"/>
        <v>22.381223142942</v>
      </c>
      <c r="P243" s="22"/>
      <c r="Q243" s="31">
        <f t="shared" si="39"/>
        <v>0.00378843003073261</v>
      </c>
      <c r="R243" s="10">
        <f t="shared" si="49"/>
        <v>1.00154098934727</v>
      </c>
      <c r="S243" s="10">
        <f t="shared" si="50"/>
        <v>4.20737911149501</v>
      </c>
      <c r="T243" s="12">
        <f t="shared" si="40"/>
        <v>0.0484315602387129</v>
      </c>
      <c r="U243" s="12">
        <f t="shared" si="41"/>
        <v>0.0374429746838956</v>
      </c>
      <c r="V243" s="12">
        <f t="shared" si="42"/>
        <v>0.0109885855548173</v>
      </c>
      <c r="Y243" s="30"/>
      <c r="Z243" s="30"/>
    </row>
    <row r="244" spans="1:26">
      <c r="A244" s="14">
        <v>1890.08</v>
      </c>
      <c r="B244" s="15">
        <v>5.41</v>
      </c>
      <c r="C244" s="16">
        <v>0.22</v>
      </c>
      <c r="D244" s="15">
        <v>0.2933</v>
      </c>
      <c r="E244" s="15">
        <v>7.992232066</v>
      </c>
      <c r="F244" s="16">
        <f t="shared" si="47"/>
        <v>1890.62499999998</v>
      </c>
      <c r="G244" s="10">
        <f>G237*5/12+G249*7/12</f>
        <v>3.53666666666667</v>
      </c>
      <c r="H244" s="16">
        <f t="shared" si="43"/>
        <v>213.692179593425</v>
      </c>
      <c r="I244" s="16">
        <f t="shared" si="44"/>
        <v>8.68988530694149</v>
      </c>
      <c r="J244" s="19">
        <f t="shared" si="48"/>
        <v>640.488276497883</v>
      </c>
      <c r="K244" s="16">
        <f t="shared" si="45"/>
        <v>11.5851970932997</v>
      </c>
      <c r="L244" s="19">
        <f t="shared" si="46"/>
        <v>34.723698982778</v>
      </c>
      <c r="M244" s="27">
        <f t="shared" si="37"/>
        <v>16.5967911339791</v>
      </c>
      <c r="N244" s="21"/>
      <c r="O244" s="22">
        <f t="shared" si="38"/>
        <v>21.0974179134709</v>
      </c>
      <c r="P244" s="22"/>
      <c r="Q244" s="31">
        <f t="shared" si="39"/>
        <v>0.010599942338933</v>
      </c>
      <c r="R244" s="10">
        <f t="shared" si="49"/>
        <v>1.0015559677028</v>
      </c>
      <c r="S244" s="10">
        <f t="shared" si="50"/>
        <v>4.06336632389474</v>
      </c>
      <c r="T244" s="12">
        <f t="shared" si="40"/>
        <v>0.0575230243411169</v>
      </c>
      <c r="U244" s="12">
        <f t="shared" si="41"/>
        <v>0.0426487529392785</v>
      </c>
      <c r="V244" s="12">
        <f t="shared" si="42"/>
        <v>0.0148742714018384</v>
      </c>
      <c r="Y244" s="30"/>
      <c r="Z244" s="30"/>
    </row>
    <row r="245" spans="1:26">
      <c r="A245" s="14">
        <v>1890.09</v>
      </c>
      <c r="B245" s="15">
        <v>5.32</v>
      </c>
      <c r="C245" s="16">
        <v>0.22</v>
      </c>
      <c r="D245" s="15">
        <v>0.2925</v>
      </c>
      <c r="E245" s="15">
        <v>8.087381157</v>
      </c>
      <c r="F245" s="16">
        <f t="shared" si="47"/>
        <v>1890.70833333332</v>
      </c>
      <c r="G245" s="10">
        <f>G237*4/12+G249*8/12</f>
        <v>3.55333333333333</v>
      </c>
      <c r="H245" s="16">
        <f t="shared" si="43"/>
        <v>207.664934717012</v>
      </c>
      <c r="I245" s="16">
        <f t="shared" si="44"/>
        <v>8.58764767626743</v>
      </c>
      <c r="J245" s="19">
        <f t="shared" si="48"/>
        <v>624.568075840791</v>
      </c>
      <c r="K245" s="16">
        <f t="shared" si="45"/>
        <v>11.4176679332192</v>
      </c>
      <c r="L245" s="19">
        <f t="shared" si="46"/>
        <v>34.3395041698179</v>
      </c>
      <c r="M245" s="27">
        <f t="shared" si="37"/>
        <v>16.1697020006153</v>
      </c>
      <c r="N245" s="21"/>
      <c r="O245" s="22">
        <f t="shared" si="38"/>
        <v>20.5359537437097</v>
      </c>
      <c r="P245" s="22"/>
      <c r="Q245" s="31">
        <f t="shared" si="39"/>
        <v>0.0121801075833063</v>
      </c>
      <c r="R245" s="10">
        <f t="shared" si="49"/>
        <v>1.00157094487816</v>
      </c>
      <c r="S245" s="10">
        <f t="shared" si="50"/>
        <v>4.02180837281249</v>
      </c>
      <c r="T245" s="12">
        <f t="shared" si="40"/>
        <v>0.0567859625292066</v>
      </c>
      <c r="U245" s="12">
        <f t="shared" si="41"/>
        <v>0.0427489532074623</v>
      </c>
      <c r="V245" s="12">
        <f t="shared" si="42"/>
        <v>0.0140370093217443</v>
      </c>
      <c r="Y245" s="30"/>
      <c r="Z245" s="30"/>
    </row>
    <row r="246" spans="1:26">
      <c r="A246" s="14">
        <v>1890.1</v>
      </c>
      <c r="B246" s="15">
        <v>5.08</v>
      </c>
      <c r="C246" s="16">
        <v>0.22</v>
      </c>
      <c r="D246" s="15">
        <v>0.2917</v>
      </c>
      <c r="E246" s="15">
        <v>8.087381157</v>
      </c>
      <c r="F246" s="16">
        <f t="shared" si="47"/>
        <v>1890.79166666665</v>
      </c>
      <c r="G246" s="10">
        <f>G237*3/12+G249*9/12</f>
        <v>3.57</v>
      </c>
      <c r="H246" s="16">
        <f t="shared" si="43"/>
        <v>198.296591797448</v>
      </c>
      <c r="I246" s="16">
        <f t="shared" si="44"/>
        <v>8.58764767626743</v>
      </c>
      <c r="J246" s="19">
        <f t="shared" si="48"/>
        <v>598.544406014091</v>
      </c>
      <c r="K246" s="16">
        <f t="shared" si="45"/>
        <v>11.3864401234873</v>
      </c>
      <c r="L246" s="19">
        <f t="shared" si="46"/>
        <v>34.3691738650217</v>
      </c>
      <c r="M246" s="27">
        <f t="shared" si="37"/>
        <v>15.4828491633444</v>
      </c>
      <c r="N246" s="21"/>
      <c r="O246" s="22">
        <f t="shared" si="38"/>
        <v>19.6490633910743</v>
      </c>
      <c r="P246" s="22"/>
      <c r="Q246" s="31">
        <f t="shared" si="39"/>
        <v>0.0147569777651597</v>
      </c>
      <c r="R246" s="10">
        <f t="shared" si="49"/>
        <v>1.00158592087482</v>
      </c>
      <c r="S246" s="10">
        <f t="shared" si="50"/>
        <v>4.02812641207671</v>
      </c>
      <c r="T246" s="12">
        <f t="shared" si="40"/>
        <v>0.0668029576056119</v>
      </c>
      <c r="U246" s="12">
        <f t="shared" si="41"/>
        <v>0.0441731541542547</v>
      </c>
      <c r="V246" s="12">
        <f t="shared" si="42"/>
        <v>0.0226298034513572</v>
      </c>
      <c r="Y246" s="30"/>
      <c r="Z246" s="30"/>
    </row>
    <row r="247" spans="1:26">
      <c r="A247" s="14">
        <v>1890.11</v>
      </c>
      <c r="B247" s="15">
        <v>4.71</v>
      </c>
      <c r="C247" s="16">
        <v>0.22</v>
      </c>
      <c r="D247" s="15">
        <v>0.2908</v>
      </c>
      <c r="E247" s="15">
        <v>7.897091074</v>
      </c>
      <c r="F247" s="16">
        <f t="shared" si="47"/>
        <v>1890.87499999998</v>
      </c>
      <c r="G247" s="10">
        <f>G237*2/12+G249*10/12</f>
        <v>3.58666666666667</v>
      </c>
      <c r="H247" s="16">
        <f t="shared" si="43"/>
        <v>188.283910628229</v>
      </c>
      <c r="I247" s="16">
        <f t="shared" si="44"/>
        <v>8.79457756649902</v>
      </c>
      <c r="J247" s="19">
        <f t="shared" si="48"/>
        <v>570.533979045995</v>
      </c>
      <c r="K247" s="16">
        <f t="shared" si="45"/>
        <v>11.6248325288087</v>
      </c>
      <c r="L247" s="19">
        <f t="shared" si="46"/>
        <v>35.225325075706</v>
      </c>
      <c r="M247" s="27">
        <f t="shared" si="37"/>
        <v>14.7450434932928</v>
      </c>
      <c r="N247" s="21"/>
      <c r="O247" s="22">
        <f t="shared" si="38"/>
        <v>18.7031945944537</v>
      </c>
      <c r="P247" s="22"/>
      <c r="Q247" s="31">
        <f t="shared" si="39"/>
        <v>0.0144792931887674</v>
      </c>
      <c r="R247" s="10">
        <f t="shared" si="49"/>
        <v>1.00160089569424</v>
      </c>
      <c r="S247" s="10">
        <f t="shared" si="50"/>
        <v>4.13173127567512</v>
      </c>
      <c r="T247" s="12">
        <f t="shared" si="40"/>
        <v>0.080435404955262</v>
      </c>
      <c r="U247" s="12">
        <f t="shared" si="41"/>
        <v>0.0418315566626479</v>
      </c>
      <c r="V247" s="12">
        <f t="shared" si="42"/>
        <v>0.0386038482926141</v>
      </c>
      <c r="Y247" s="30"/>
      <c r="Z247" s="30"/>
    </row>
    <row r="248" spans="1:26">
      <c r="A248" s="14">
        <v>1890.12</v>
      </c>
      <c r="B248" s="15">
        <v>4.6</v>
      </c>
      <c r="C248" s="16">
        <v>0.22</v>
      </c>
      <c r="D248" s="15">
        <v>0.29</v>
      </c>
      <c r="E248" s="15">
        <v>7.897091074</v>
      </c>
      <c r="F248" s="16">
        <f t="shared" si="47"/>
        <v>1890.95833333332</v>
      </c>
      <c r="G248" s="10">
        <f>G237*1/12+G249*11/12</f>
        <v>3.60333333333333</v>
      </c>
      <c r="H248" s="16">
        <f t="shared" si="43"/>
        <v>183.886621844979</v>
      </c>
      <c r="I248" s="16">
        <f t="shared" si="44"/>
        <v>8.79457756649902</v>
      </c>
      <c r="J248" s="19">
        <f t="shared" si="48"/>
        <v>559.430168413465</v>
      </c>
      <c r="K248" s="16">
        <f t="shared" si="45"/>
        <v>11.5928522467487</v>
      </c>
      <c r="L248" s="19">
        <f t="shared" si="46"/>
        <v>35.2684236608489</v>
      </c>
      <c r="M248" s="27">
        <f t="shared" si="37"/>
        <v>14.4429912313384</v>
      </c>
      <c r="N248" s="21"/>
      <c r="O248" s="22">
        <f t="shared" si="38"/>
        <v>18.3110293773004</v>
      </c>
      <c r="P248" s="22"/>
      <c r="Q248" s="31">
        <f t="shared" si="39"/>
        <v>0.014743783055441</v>
      </c>
      <c r="R248" s="10">
        <f t="shared" si="49"/>
        <v>1.00161586933788</v>
      </c>
      <c r="S248" s="10">
        <f t="shared" si="50"/>
        <v>4.1383457464841</v>
      </c>
      <c r="T248" s="12">
        <f t="shared" si="40"/>
        <v>0.0906559520730739</v>
      </c>
      <c r="U248" s="12">
        <f t="shared" si="41"/>
        <v>0.0432664694588534</v>
      </c>
      <c r="V248" s="12">
        <f t="shared" si="42"/>
        <v>0.0473894826142205</v>
      </c>
      <c r="Y248" s="30"/>
      <c r="Z248" s="30"/>
    </row>
    <row r="249" spans="1:26">
      <c r="A249" s="14">
        <v>1891.01</v>
      </c>
      <c r="B249" s="15">
        <v>4.84</v>
      </c>
      <c r="C249" s="16">
        <v>0.22</v>
      </c>
      <c r="D249" s="15">
        <v>0.2942</v>
      </c>
      <c r="E249" s="15">
        <v>7.801941983</v>
      </c>
      <c r="F249" s="16">
        <f t="shared" si="47"/>
        <v>1891.04166666665</v>
      </c>
      <c r="G249" s="10">
        <v>3.62</v>
      </c>
      <c r="H249" s="16">
        <f t="shared" si="43"/>
        <v>195.840313005311</v>
      </c>
      <c r="I249" s="16">
        <f t="shared" si="44"/>
        <v>8.90183240933234</v>
      </c>
      <c r="J249" s="19">
        <f t="shared" si="48"/>
        <v>598.053160784471</v>
      </c>
      <c r="K249" s="16">
        <f t="shared" si="45"/>
        <v>11.9041777037526</v>
      </c>
      <c r="L249" s="19">
        <f t="shared" si="46"/>
        <v>36.3527355171057</v>
      </c>
      <c r="M249" s="27">
        <f t="shared" si="37"/>
        <v>15.4289800864691</v>
      </c>
      <c r="N249" s="21"/>
      <c r="O249" s="22">
        <f t="shared" si="38"/>
        <v>19.5469767277373</v>
      </c>
      <c r="P249" s="22"/>
      <c r="Q249" s="31">
        <f t="shared" si="39"/>
        <v>0.00994938082518878</v>
      </c>
      <c r="R249" s="10">
        <f t="shared" si="49"/>
        <v>1.00315536835292</v>
      </c>
      <c r="S249" s="10">
        <f t="shared" si="50"/>
        <v>4.19558378931256</v>
      </c>
      <c r="T249" s="12">
        <f t="shared" si="40"/>
        <v>0.0855487699081647</v>
      </c>
      <c r="U249" s="12">
        <f t="shared" si="41"/>
        <v>0.0408467666279824</v>
      </c>
      <c r="V249" s="12">
        <f t="shared" si="42"/>
        <v>0.0447020032801824</v>
      </c>
      <c r="Y249" s="30"/>
      <c r="Z249" s="30"/>
    </row>
    <row r="250" spans="1:26">
      <c r="A250" s="14">
        <v>1891.02</v>
      </c>
      <c r="B250" s="15">
        <v>4.9</v>
      </c>
      <c r="C250" s="16">
        <v>0.22</v>
      </c>
      <c r="D250" s="15">
        <v>0.2983</v>
      </c>
      <c r="E250" s="15">
        <v>7.897091074</v>
      </c>
      <c r="F250" s="16">
        <f t="shared" si="47"/>
        <v>1891.12499999998</v>
      </c>
      <c r="G250" s="10">
        <f>G249*11/12+G261*1/12</f>
        <v>3.61833333333333</v>
      </c>
      <c r="H250" s="16">
        <f t="shared" si="43"/>
        <v>195.879227617478</v>
      </c>
      <c r="I250" s="16">
        <f t="shared" si="44"/>
        <v>8.79457756649902</v>
      </c>
      <c r="J250" s="19">
        <f t="shared" si="48"/>
        <v>600.410055928655</v>
      </c>
      <c r="K250" s="16">
        <f t="shared" si="45"/>
        <v>11.9246476731212</v>
      </c>
      <c r="L250" s="19">
        <f t="shared" si="46"/>
        <v>36.5514938129628</v>
      </c>
      <c r="M250" s="27">
        <f t="shared" si="37"/>
        <v>15.4765223324325</v>
      </c>
      <c r="N250" s="21"/>
      <c r="O250" s="22">
        <f t="shared" si="38"/>
        <v>19.5907605967742</v>
      </c>
      <c r="P250" s="22"/>
      <c r="Q250" s="31">
        <f t="shared" si="39"/>
        <v>0.00997004711581925</v>
      </c>
      <c r="R250" s="10">
        <f t="shared" si="49"/>
        <v>1.00315399030746</v>
      </c>
      <c r="S250" s="10">
        <f t="shared" si="50"/>
        <v>4.1581118777175</v>
      </c>
      <c r="T250" s="12">
        <f t="shared" si="40"/>
        <v>0.0895847089347257</v>
      </c>
      <c r="U250" s="12">
        <f t="shared" si="41"/>
        <v>0.0432858544114212</v>
      </c>
      <c r="V250" s="12">
        <f t="shared" si="42"/>
        <v>0.0462988545233045</v>
      </c>
      <c r="Y250" s="30"/>
      <c r="Z250" s="30"/>
    </row>
    <row r="251" spans="1:26">
      <c r="A251" s="14">
        <v>1891.03</v>
      </c>
      <c r="B251" s="15">
        <v>4.81</v>
      </c>
      <c r="C251" s="16">
        <v>0.22</v>
      </c>
      <c r="D251" s="15">
        <v>0.3025</v>
      </c>
      <c r="E251" s="15">
        <v>7.992232066</v>
      </c>
      <c r="F251" s="16">
        <f t="shared" si="47"/>
        <v>1891.20833333332</v>
      </c>
      <c r="G251" s="10">
        <f>G249*10/12+G261*2/12</f>
        <v>3.61666666666667</v>
      </c>
      <c r="H251" s="16">
        <f t="shared" si="43"/>
        <v>189.992492392675</v>
      </c>
      <c r="I251" s="16">
        <f t="shared" si="44"/>
        <v>8.68988530694149</v>
      </c>
      <c r="J251" s="19">
        <f t="shared" si="48"/>
        <v>584.585693881694</v>
      </c>
      <c r="K251" s="16">
        <f t="shared" si="45"/>
        <v>11.9485922970445</v>
      </c>
      <c r="L251" s="19">
        <f t="shared" si="46"/>
        <v>36.7644849062812</v>
      </c>
      <c r="M251" s="27">
        <f t="shared" si="37"/>
        <v>15.0516233576574</v>
      </c>
      <c r="N251" s="21"/>
      <c r="O251" s="22">
        <f t="shared" si="38"/>
        <v>19.0388365165137</v>
      </c>
      <c r="P251" s="22"/>
      <c r="Q251" s="31">
        <f t="shared" si="39"/>
        <v>0.0129868880347878</v>
      </c>
      <c r="R251" s="10">
        <f t="shared" si="49"/>
        <v>1.00315261226318</v>
      </c>
      <c r="S251" s="10">
        <f t="shared" si="50"/>
        <v>4.12157147899153</v>
      </c>
      <c r="T251" s="12">
        <f t="shared" si="40"/>
        <v>0.0967254048650037</v>
      </c>
      <c r="U251" s="12">
        <f t="shared" si="41"/>
        <v>0.0444179389713999</v>
      </c>
      <c r="V251" s="12">
        <f t="shared" si="42"/>
        <v>0.0523074658936038</v>
      </c>
      <c r="Y251" s="30"/>
      <c r="Z251" s="30"/>
    </row>
    <row r="252" spans="1:26">
      <c r="A252" s="14">
        <v>1891.04</v>
      </c>
      <c r="B252" s="15">
        <v>4.97</v>
      </c>
      <c r="C252" s="16">
        <v>0.22</v>
      </c>
      <c r="D252" s="15">
        <v>0.3067</v>
      </c>
      <c r="E252" s="15">
        <v>8.087381157</v>
      </c>
      <c r="F252" s="16">
        <f t="shared" si="47"/>
        <v>1891.29166666665</v>
      </c>
      <c r="G252" s="10">
        <f>G249*9/12+G261*3/12</f>
        <v>3.615</v>
      </c>
      <c r="H252" s="16">
        <f t="shared" si="43"/>
        <v>194.002767959314</v>
      </c>
      <c r="I252" s="16">
        <f t="shared" si="44"/>
        <v>8.58764767626743</v>
      </c>
      <c r="J252" s="19">
        <f t="shared" si="48"/>
        <v>599.126800329068</v>
      </c>
      <c r="K252" s="16">
        <f t="shared" si="45"/>
        <v>11.9719615559601</v>
      </c>
      <c r="L252" s="19">
        <f t="shared" si="46"/>
        <v>36.9722715615544</v>
      </c>
      <c r="M252" s="27">
        <f t="shared" si="37"/>
        <v>15.4089451254741</v>
      </c>
      <c r="N252" s="21"/>
      <c r="O252" s="22">
        <f t="shared" si="38"/>
        <v>19.4741528831596</v>
      </c>
      <c r="P252" s="22"/>
      <c r="Q252" s="31">
        <f t="shared" si="39"/>
        <v>0.0116487527044393</v>
      </c>
      <c r="R252" s="10">
        <f t="shared" si="49"/>
        <v>1.00315123422008</v>
      </c>
      <c r="S252" s="10">
        <f t="shared" si="50"/>
        <v>4.0859214985901</v>
      </c>
      <c r="T252" s="12">
        <f t="shared" si="40"/>
        <v>0.104617073567599</v>
      </c>
      <c r="U252" s="12">
        <f t="shared" si="41"/>
        <v>0.0468533152987516</v>
      </c>
      <c r="V252" s="12">
        <f t="shared" si="42"/>
        <v>0.0577637582688475</v>
      </c>
      <c r="Y252" s="30"/>
      <c r="Z252" s="30"/>
    </row>
    <row r="253" spans="1:26">
      <c r="A253" s="14">
        <v>1891.05</v>
      </c>
      <c r="B253" s="15">
        <v>4.95</v>
      </c>
      <c r="C253" s="16">
        <v>0.22</v>
      </c>
      <c r="D253" s="15">
        <v>0.3108</v>
      </c>
      <c r="E253" s="15">
        <v>7.992232066</v>
      </c>
      <c r="F253" s="16">
        <f t="shared" si="47"/>
        <v>1891.37499999998</v>
      </c>
      <c r="G253" s="10">
        <f>G249*8/12+G261*4/12</f>
        <v>3.61333333333333</v>
      </c>
      <c r="H253" s="16">
        <f t="shared" si="43"/>
        <v>195.522419406184</v>
      </c>
      <c r="I253" s="16">
        <f t="shared" si="44"/>
        <v>8.68988530694149</v>
      </c>
      <c r="J253" s="19">
        <f t="shared" si="48"/>
        <v>606.056216103477</v>
      </c>
      <c r="K253" s="16">
        <f t="shared" si="45"/>
        <v>12.2764379699882</v>
      </c>
      <c r="L253" s="19">
        <f t="shared" si="46"/>
        <v>38.0529842353456</v>
      </c>
      <c r="M253" s="27">
        <f t="shared" si="37"/>
        <v>15.5664952307133</v>
      </c>
      <c r="N253" s="21"/>
      <c r="O253" s="22">
        <f t="shared" si="38"/>
        <v>19.6573920230248</v>
      </c>
      <c r="P253" s="22"/>
      <c r="Q253" s="31">
        <f t="shared" si="39"/>
        <v>0.0108227411096112</v>
      </c>
      <c r="R253" s="10">
        <f t="shared" si="49"/>
        <v>1.00314985617815</v>
      </c>
      <c r="S253" s="10">
        <f t="shared" si="50"/>
        <v>4.14759417910988</v>
      </c>
      <c r="T253" s="12">
        <f t="shared" si="40"/>
        <v>0.0980242921853491</v>
      </c>
      <c r="U253" s="12">
        <f t="shared" si="41"/>
        <v>0.0454984092897712</v>
      </c>
      <c r="V253" s="12">
        <f t="shared" si="42"/>
        <v>0.0525258828955779</v>
      </c>
      <c r="Y253" s="30"/>
      <c r="Z253" s="30"/>
    </row>
    <row r="254" spans="1:26">
      <c r="A254" s="14">
        <v>1891.06</v>
      </c>
      <c r="B254" s="15">
        <v>4.85</v>
      </c>
      <c r="C254" s="16">
        <v>0.22</v>
      </c>
      <c r="D254" s="15">
        <v>0.315</v>
      </c>
      <c r="E254" s="15">
        <v>7.801941983</v>
      </c>
      <c r="F254" s="16">
        <f t="shared" si="47"/>
        <v>1891.45833333331</v>
      </c>
      <c r="G254" s="10">
        <f>G249*7/12+G261*5/12</f>
        <v>3.61166666666667</v>
      </c>
      <c r="H254" s="16">
        <f t="shared" si="43"/>
        <v>196.24494175119</v>
      </c>
      <c r="I254" s="16">
        <f t="shared" si="44"/>
        <v>8.90183240933234</v>
      </c>
      <c r="J254" s="19">
        <f t="shared" si="48"/>
        <v>610.595201453729</v>
      </c>
      <c r="K254" s="16">
        <f t="shared" si="45"/>
        <v>12.7458054951804</v>
      </c>
      <c r="L254" s="19">
        <f t="shared" si="46"/>
        <v>39.657214115036</v>
      </c>
      <c r="M254" s="27">
        <f t="shared" si="37"/>
        <v>15.6582113956382</v>
      </c>
      <c r="N254" s="21"/>
      <c r="O254" s="22">
        <f t="shared" si="38"/>
        <v>19.7574839042736</v>
      </c>
      <c r="P254" s="22"/>
      <c r="Q254" s="31">
        <f t="shared" si="39"/>
        <v>0.00809788793625773</v>
      </c>
      <c r="R254" s="10">
        <f t="shared" si="49"/>
        <v>1.0031484781374</v>
      </c>
      <c r="S254" s="10">
        <f t="shared" si="50"/>
        <v>4.26213734809538</v>
      </c>
      <c r="T254" s="12">
        <f t="shared" si="40"/>
        <v>0.108009885516615</v>
      </c>
      <c r="U254" s="12">
        <f t="shared" si="41"/>
        <v>0.0428663968563414</v>
      </c>
      <c r="V254" s="12">
        <f t="shared" si="42"/>
        <v>0.0651434886602731</v>
      </c>
      <c r="Y254" s="30"/>
      <c r="Z254" s="30"/>
    </row>
    <row r="255" spans="1:26">
      <c r="A255" s="14">
        <v>1891.07</v>
      </c>
      <c r="B255" s="15">
        <v>4.77</v>
      </c>
      <c r="C255" s="16">
        <v>0.22</v>
      </c>
      <c r="D255" s="15">
        <v>0.3192</v>
      </c>
      <c r="E255" s="15">
        <v>7.706792893</v>
      </c>
      <c r="F255" s="16">
        <f t="shared" si="47"/>
        <v>1891.54166666665</v>
      </c>
      <c r="G255" s="10">
        <f>G249*6/12+G261*6/12</f>
        <v>3.61</v>
      </c>
      <c r="H255" s="16">
        <f t="shared" si="43"/>
        <v>195.390813131586</v>
      </c>
      <c r="I255" s="16">
        <f t="shared" si="44"/>
        <v>9.01173561613186</v>
      </c>
      <c r="J255" s="19">
        <f t="shared" si="48"/>
        <v>610.274259205091</v>
      </c>
      <c r="K255" s="16">
        <f t="shared" si="45"/>
        <v>13.075209130315</v>
      </c>
      <c r="L255" s="19">
        <f t="shared" si="46"/>
        <v>40.838478729196</v>
      </c>
      <c r="M255" s="27">
        <f t="shared" si="37"/>
        <v>15.617919238646</v>
      </c>
      <c r="N255" s="21"/>
      <c r="O255" s="22">
        <f t="shared" si="38"/>
        <v>19.6908976364116</v>
      </c>
      <c r="P255" s="22"/>
      <c r="Q255" s="31">
        <f t="shared" si="39"/>
        <v>0.00610393714908657</v>
      </c>
      <c r="R255" s="10">
        <f t="shared" si="49"/>
        <v>1.00314710009782</v>
      </c>
      <c r="S255" s="10">
        <f t="shared" si="50"/>
        <v>4.32834318468384</v>
      </c>
      <c r="T255" s="12">
        <f t="shared" si="40"/>
        <v>0.0993794318550614</v>
      </c>
      <c r="U255" s="12">
        <f t="shared" si="41"/>
        <v>0.0401634861141684</v>
      </c>
      <c r="V255" s="12">
        <f t="shared" si="42"/>
        <v>0.059215945740893</v>
      </c>
      <c r="Y255" s="30"/>
      <c r="Z255" s="30"/>
    </row>
    <row r="256" spans="1:26">
      <c r="A256" s="14">
        <v>1891.08</v>
      </c>
      <c r="B256" s="15">
        <v>4.93</v>
      </c>
      <c r="C256" s="16">
        <v>0.22</v>
      </c>
      <c r="D256" s="15">
        <v>0.3233</v>
      </c>
      <c r="E256" s="15">
        <v>7.706792893</v>
      </c>
      <c r="F256" s="16">
        <f t="shared" si="47"/>
        <v>1891.62499999998</v>
      </c>
      <c r="G256" s="10">
        <f>G249*5/12+G261*7/12</f>
        <v>3.60833333333333</v>
      </c>
      <c r="H256" s="16">
        <f t="shared" si="43"/>
        <v>201.944802670591</v>
      </c>
      <c r="I256" s="16">
        <f t="shared" si="44"/>
        <v>9.01173561613186</v>
      </c>
      <c r="J256" s="19">
        <f t="shared" si="48"/>
        <v>633.090243039803</v>
      </c>
      <c r="K256" s="16">
        <f t="shared" si="45"/>
        <v>13.243155112252</v>
      </c>
      <c r="L256" s="19">
        <f t="shared" si="46"/>
        <v>41.5168510293648</v>
      </c>
      <c r="M256" s="27">
        <f t="shared" si="37"/>
        <v>16.163998509963</v>
      </c>
      <c r="N256" s="21"/>
      <c r="O256" s="22">
        <f t="shared" si="38"/>
        <v>20.3602634944366</v>
      </c>
      <c r="P256" s="22"/>
      <c r="Q256" s="31">
        <f t="shared" si="39"/>
        <v>0.00204089670918348</v>
      </c>
      <c r="R256" s="10">
        <f t="shared" si="49"/>
        <v>1.00314572205941</v>
      </c>
      <c r="S256" s="10">
        <f t="shared" si="50"/>
        <v>4.34196491394374</v>
      </c>
      <c r="T256" s="12">
        <f t="shared" si="40"/>
        <v>0.0958551680657123</v>
      </c>
      <c r="U256" s="12">
        <f t="shared" si="41"/>
        <v>0.0387584702306214</v>
      </c>
      <c r="V256" s="12">
        <f t="shared" si="42"/>
        <v>0.0570966978350909</v>
      </c>
      <c r="Y256" s="30"/>
      <c r="Z256" s="30"/>
    </row>
    <row r="257" spans="1:26">
      <c r="A257" s="14">
        <v>1891.09</v>
      </c>
      <c r="B257" s="15">
        <v>5.33</v>
      </c>
      <c r="C257" s="16">
        <v>0.22</v>
      </c>
      <c r="D257" s="15">
        <v>0.3275</v>
      </c>
      <c r="E257" s="15">
        <v>7.611651901</v>
      </c>
      <c r="F257" s="16">
        <f t="shared" si="47"/>
        <v>1891.70833333331</v>
      </c>
      <c r="G257" s="10">
        <f>G249*4/12+G261*8/12</f>
        <v>3.60666666666667</v>
      </c>
      <c r="H257" s="16">
        <f t="shared" si="43"/>
        <v>221.058765151746</v>
      </c>
      <c r="I257" s="16">
        <f t="shared" si="44"/>
        <v>9.12437679800828</v>
      </c>
      <c r="J257" s="19">
        <f t="shared" si="48"/>
        <v>695.39559816643</v>
      </c>
      <c r="K257" s="16">
        <f t="shared" si="45"/>
        <v>13.5828790970351</v>
      </c>
      <c r="L257" s="19">
        <f t="shared" si="46"/>
        <v>42.7283411631343</v>
      </c>
      <c r="M257" s="27">
        <f t="shared" ref="M257:M320" si="51">H257/AVERAGE(K137:K256)</f>
        <v>17.7112614132565</v>
      </c>
      <c r="N257" s="21"/>
      <c r="O257" s="22">
        <f t="shared" ref="O257:O320" si="52">J257/AVERAGE(L137:L256)</f>
        <v>22.282941160981</v>
      </c>
      <c r="P257" s="22"/>
      <c r="Q257" s="31">
        <f t="shared" ref="Q257:Q320" si="53">1/M257-(G257/100-(((E257/E137)^(1/10))-1))</f>
        <v>-0.00826683321118616</v>
      </c>
      <c r="R257" s="10">
        <f t="shared" si="49"/>
        <v>1.00314434402218</v>
      </c>
      <c r="S257" s="10">
        <f t="shared" si="50"/>
        <v>4.41006615812009</v>
      </c>
      <c r="T257" s="12">
        <f t="shared" si="40"/>
        <v>0.0840998616835682</v>
      </c>
      <c r="U257" s="12">
        <f t="shared" si="41"/>
        <v>0.0360839769297128</v>
      </c>
      <c r="V257" s="12">
        <f t="shared" si="42"/>
        <v>0.0480158847538554</v>
      </c>
      <c r="Y257" s="30"/>
      <c r="Z257" s="30"/>
    </row>
    <row r="258" spans="1:26">
      <c r="A258" s="14">
        <v>1891.1</v>
      </c>
      <c r="B258" s="15">
        <v>5.33</v>
      </c>
      <c r="C258" s="16">
        <v>0.22</v>
      </c>
      <c r="D258" s="15">
        <v>0.3317</v>
      </c>
      <c r="E258" s="15">
        <v>7.611651901</v>
      </c>
      <c r="F258" s="16">
        <f t="shared" si="47"/>
        <v>1891.79166666665</v>
      </c>
      <c r="G258" s="10">
        <f>G249*3/12+G261*9/12</f>
        <v>3.605</v>
      </c>
      <c r="H258" s="16">
        <f t="shared" si="43"/>
        <v>221.058765151746</v>
      </c>
      <c r="I258" s="16">
        <f t="shared" si="44"/>
        <v>9.12437679800828</v>
      </c>
      <c r="J258" s="19">
        <f t="shared" si="48"/>
        <v>697.78751548345</v>
      </c>
      <c r="K258" s="16">
        <f t="shared" si="45"/>
        <v>13.757071744997</v>
      </c>
      <c r="L258" s="19">
        <f t="shared" si="46"/>
        <v>43.4251630179851</v>
      </c>
      <c r="M258" s="27">
        <f t="shared" si="51"/>
        <v>17.7165685898264</v>
      </c>
      <c r="N258" s="21"/>
      <c r="O258" s="22">
        <f t="shared" si="52"/>
        <v>22.2646373117537</v>
      </c>
      <c r="P258" s="22"/>
      <c r="Q258" s="31">
        <f t="shared" si="53"/>
        <v>-0.00917042300038792</v>
      </c>
      <c r="R258" s="10">
        <f t="shared" si="49"/>
        <v>1.00314296598613</v>
      </c>
      <c r="S258" s="10">
        <f t="shared" si="50"/>
        <v>4.42393292328181</v>
      </c>
      <c r="T258" s="12">
        <f t="shared" ref="T258:T321" si="54">(($J378/$J258)^(1/10)-1)</f>
        <v>0.0828628979901165</v>
      </c>
      <c r="U258" s="12">
        <f t="shared" ref="U258:U321" si="55">(($S378/$S258)^(1/10)-1)</f>
        <v>0.0359720167658446</v>
      </c>
      <c r="V258" s="12">
        <f t="shared" ref="V258:V321" si="56">T258-U258</f>
        <v>0.0468908812242719</v>
      </c>
      <c r="Y258" s="30"/>
      <c r="Z258" s="30"/>
    </row>
    <row r="259" spans="1:26">
      <c r="A259" s="14">
        <v>1891.11</v>
      </c>
      <c r="B259" s="15">
        <v>5.25</v>
      </c>
      <c r="C259" s="16">
        <v>0.22</v>
      </c>
      <c r="D259" s="15">
        <v>0.3358</v>
      </c>
      <c r="E259" s="15">
        <v>7.51650281</v>
      </c>
      <c r="F259" s="16">
        <f t="shared" si="47"/>
        <v>1891.87499999998</v>
      </c>
      <c r="G259" s="10">
        <f>G249*2/12+G261*10/12</f>
        <v>3.60333333333333</v>
      </c>
      <c r="H259" s="16">
        <f t="shared" si="43"/>
        <v>220.497123714905</v>
      </c>
      <c r="I259" s="16">
        <f t="shared" si="44"/>
        <v>9.23987946995792</v>
      </c>
      <c r="J259" s="19">
        <f t="shared" si="48"/>
        <v>698.445182214376</v>
      </c>
      <c r="K259" s="16">
        <f t="shared" si="45"/>
        <v>14.1034160273267</v>
      </c>
      <c r="L259" s="19">
        <f t="shared" si="46"/>
        <v>44.6738842262071</v>
      </c>
      <c r="M259" s="27">
        <f t="shared" si="51"/>
        <v>17.671739174764</v>
      </c>
      <c r="N259" s="21"/>
      <c r="O259" s="22">
        <f t="shared" si="52"/>
        <v>22.185040648628</v>
      </c>
      <c r="P259" s="22"/>
      <c r="Q259" s="31">
        <f t="shared" si="53"/>
        <v>-0.00932832816519737</v>
      </c>
      <c r="R259" s="10">
        <f t="shared" si="49"/>
        <v>1.00314158795125</v>
      </c>
      <c r="S259" s="10">
        <f t="shared" si="50"/>
        <v>4.49401440640471</v>
      </c>
      <c r="T259" s="12">
        <f t="shared" si="54"/>
        <v>0.084106484081105</v>
      </c>
      <c r="U259" s="12">
        <f t="shared" si="55"/>
        <v>0.0333052775160183</v>
      </c>
      <c r="V259" s="12">
        <f t="shared" si="56"/>
        <v>0.0508012065650867</v>
      </c>
      <c r="Y259" s="30"/>
      <c r="Z259" s="30"/>
    </row>
    <row r="260" spans="1:26">
      <c r="A260" s="14">
        <v>1891.12</v>
      </c>
      <c r="B260" s="15">
        <v>5.41</v>
      </c>
      <c r="C260" s="16">
        <v>0.22</v>
      </c>
      <c r="D260" s="15">
        <v>0.34</v>
      </c>
      <c r="E260" s="15">
        <v>7.51650281</v>
      </c>
      <c r="F260" s="16">
        <f t="shared" si="47"/>
        <v>1891.95833333331</v>
      </c>
      <c r="G260" s="10">
        <f>G249*1/12+G261*11/12</f>
        <v>3.60166666666667</v>
      </c>
      <c r="H260" s="16">
        <f t="shared" si="43"/>
        <v>227.217036056692</v>
      </c>
      <c r="I260" s="16">
        <f t="shared" si="44"/>
        <v>9.23987946995792</v>
      </c>
      <c r="J260" s="19">
        <f t="shared" si="48"/>
        <v>722.170145546737</v>
      </c>
      <c r="K260" s="16">
        <f t="shared" si="45"/>
        <v>14.2798137262986</v>
      </c>
      <c r="L260" s="19">
        <f t="shared" si="46"/>
        <v>45.3859241193883</v>
      </c>
      <c r="M260" s="27">
        <f t="shared" si="51"/>
        <v>18.2063030002099</v>
      </c>
      <c r="N260" s="21"/>
      <c r="O260" s="22">
        <f t="shared" si="52"/>
        <v>22.8287442336827</v>
      </c>
      <c r="P260" s="22"/>
      <c r="Q260" s="31">
        <f t="shared" si="53"/>
        <v>-0.0109731544644674</v>
      </c>
      <c r="R260" s="10">
        <f t="shared" si="49"/>
        <v>1.00314020991755</v>
      </c>
      <c r="S260" s="10">
        <f t="shared" si="50"/>
        <v>4.50813274791664</v>
      </c>
      <c r="T260" s="12">
        <f t="shared" si="54"/>
        <v>0.0778098192836361</v>
      </c>
      <c r="U260" s="12">
        <f t="shared" si="55"/>
        <v>0.0319585109125309</v>
      </c>
      <c r="V260" s="12">
        <f t="shared" si="56"/>
        <v>0.0458513083711052</v>
      </c>
      <c r="Y260" s="30"/>
      <c r="Z260" s="30"/>
    </row>
    <row r="261" spans="1:26">
      <c r="A261" s="14">
        <v>1892.01</v>
      </c>
      <c r="B261" s="15">
        <v>5.51</v>
      </c>
      <c r="C261" s="16">
        <v>0.2217</v>
      </c>
      <c r="D261" s="15">
        <v>0.3425</v>
      </c>
      <c r="E261" s="15">
        <v>7.326212727</v>
      </c>
      <c r="F261" s="16">
        <f t="shared" si="47"/>
        <v>1892.04166666665</v>
      </c>
      <c r="G261" s="10">
        <v>3.6</v>
      </c>
      <c r="H261" s="16">
        <f t="shared" si="43"/>
        <v>237.427775416546</v>
      </c>
      <c r="I261" s="16">
        <f t="shared" si="44"/>
        <v>9.55312845913763</v>
      </c>
      <c r="J261" s="19">
        <f t="shared" si="48"/>
        <v>757.15346640628</v>
      </c>
      <c r="K261" s="16">
        <f t="shared" si="45"/>
        <v>14.7584415753479</v>
      </c>
      <c r="L261" s="19">
        <f t="shared" si="46"/>
        <v>47.0644396087389</v>
      </c>
      <c r="M261" s="27">
        <f t="shared" si="51"/>
        <v>19.0163884042253</v>
      </c>
      <c r="N261" s="21"/>
      <c r="O261" s="22">
        <f t="shared" si="52"/>
        <v>23.8152221994576</v>
      </c>
      <c r="P261" s="22"/>
      <c r="Q261" s="31">
        <f t="shared" si="53"/>
        <v>-0.0157807154230909</v>
      </c>
      <c r="R261" s="10">
        <f t="shared" si="49"/>
        <v>1.00195945267441</v>
      </c>
      <c r="S261" s="10">
        <f t="shared" si="50"/>
        <v>4.63975057505251</v>
      </c>
      <c r="T261" s="12">
        <f t="shared" si="54"/>
        <v>0.0766373167458767</v>
      </c>
      <c r="U261" s="12">
        <f t="shared" si="55"/>
        <v>0.0304399619438551</v>
      </c>
      <c r="V261" s="12">
        <f t="shared" si="56"/>
        <v>0.0461973548020216</v>
      </c>
      <c r="Y261" s="30"/>
      <c r="Z261" s="30"/>
    </row>
    <row r="262" spans="1:26">
      <c r="A262" s="14">
        <v>1892.02</v>
      </c>
      <c r="B262" s="15">
        <v>5.52</v>
      </c>
      <c r="C262" s="16">
        <v>0.2233</v>
      </c>
      <c r="D262" s="15">
        <v>0.345</v>
      </c>
      <c r="E262" s="15">
        <v>7.326212727</v>
      </c>
      <c r="F262" s="16">
        <f t="shared" si="47"/>
        <v>1892.12499999998</v>
      </c>
      <c r="G262" s="10">
        <f>G261*11/12+G273*1/12</f>
        <v>3.6125</v>
      </c>
      <c r="H262" s="16">
        <f t="shared" si="43"/>
        <v>237.858678820206</v>
      </c>
      <c r="I262" s="16">
        <f t="shared" si="44"/>
        <v>9.6220730037232</v>
      </c>
      <c r="J262" s="19">
        <f t="shared" si="48"/>
        <v>761.084664001823</v>
      </c>
      <c r="K262" s="16">
        <f t="shared" si="45"/>
        <v>14.8661674262629</v>
      </c>
      <c r="L262" s="19">
        <f t="shared" si="46"/>
        <v>47.5677915001139</v>
      </c>
      <c r="M262" s="27">
        <f t="shared" si="51"/>
        <v>19.0364250409784</v>
      </c>
      <c r="N262" s="21"/>
      <c r="O262" s="22">
        <f t="shared" si="52"/>
        <v>23.8100682297831</v>
      </c>
      <c r="P262" s="22"/>
      <c r="Q262" s="31">
        <f t="shared" si="53"/>
        <v>-0.0168609614241313</v>
      </c>
      <c r="R262" s="10">
        <f t="shared" si="49"/>
        <v>1.00197047923477</v>
      </c>
      <c r="S262" s="10">
        <f t="shared" si="50"/>
        <v>4.64884194672537</v>
      </c>
      <c r="T262" s="12">
        <f t="shared" si="54"/>
        <v>0.0773560026439772</v>
      </c>
      <c r="U262" s="12">
        <f t="shared" si="55"/>
        <v>0.030423648145838</v>
      </c>
      <c r="V262" s="12">
        <f t="shared" si="56"/>
        <v>0.0469323544981393</v>
      </c>
      <c r="Y262" s="30"/>
      <c r="Z262" s="30"/>
    </row>
    <row r="263" spans="1:26">
      <c r="A263" s="14">
        <v>1892.03</v>
      </c>
      <c r="B263" s="15">
        <v>5.58</v>
      </c>
      <c r="C263" s="16">
        <v>0.225</v>
      </c>
      <c r="D263" s="15">
        <v>0.3475</v>
      </c>
      <c r="E263" s="15">
        <v>7.135922645</v>
      </c>
      <c r="F263" s="16">
        <f t="shared" si="47"/>
        <v>1892.20833333331</v>
      </c>
      <c r="G263" s="10">
        <f>G261*10/12+G273*2/12</f>
        <v>3.625</v>
      </c>
      <c r="H263" s="16">
        <f t="shared" si="43"/>
        <v>246.855901841128</v>
      </c>
      <c r="I263" s="16">
        <f t="shared" si="44"/>
        <v>9.95386700972289</v>
      </c>
      <c r="J263" s="19">
        <f t="shared" si="48"/>
        <v>792.527534999739</v>
      </c>
      <c r="K263" s="16">
        <f t="shared" si="45"/>
        <v>15.3731946039054</v>
      </c>
      <c r="L263" s="19">
        <f t="shared" si="46"/>
        <v>49.3554334072418</v>
      </c>
      <c r="M263" s="27">
        <f t="shared" si="51"/>
        <v>19.738054849323</v>
      </c>
      <c r="N263" s="21"/>
      <c r="O263" s="22">
        <f t="shared" si="52"/>
        <v>24.65669245592</v>
      </c>
      <c r="P263" s="22"/>
      <c r="Q263" s="31">
        <f t="shared" si="53"/>
        <v>-0.0213941004124338</v>
      </c>
      <c r="R263" s="10">
        <f t="shared" si="49"/>
        <v>1.00198150529991</v>
      </c>
      <c r="S263" s="10">
        <f t="shared" si="50"/>
        <v>4.78221501458044</v>
      </c>
      <c r="T263" s="12">
        <f t="shared" si="54"/>
        <v>0.0734855343525147</v>
      </c>
      <c r="U263" s="12">
        <f t="shared" si="55"/>
        <v>0.0276989267617285</v>
      </c>
      <c r="V263" s="12">
        <f t="shared" si="56"/>
        <v>0.0457866075907862</v>
      </c>
      <c r="Y263" s="30"/>
      <c r="Z263" s="30"/>
    </row>
    <row r="264" spans="1:26">
      <c r="A264" s="14">
        <v>1892.04</v>
      </c>
      <c r="B264" s="15">
        <v>5.57</v>
      </c>
      <c r="C264" s="16">
        <v>0.2267</v>
      </c>
      <c r="D264" s="15">
        <v>0.35</v>
      </c>
      <c r="E264" s="15">
        <v>7.040773554</v>
      </c>
      <c r="F264" s="16">
        <f t="shared" si="47"/>
        <v>1892.29166666665</v>
      </c>
      <c r="G264" s="10">
        <f>G261*9/12+G273*3/12</f>
        <v>3.6375</v>
      </c>
      <c r="H264" s="16">
        <f t="shared" si="43"/>
        <v>249.743542597109</v>
      </c>
      <c r="I264" s="16">
        <f t="shared" si="44"/>
        <v>10.1646070209631</v>
      </c>
      <c r="J264" s="19">
        <f t="shared" si="48"/>
        <v>804.517711051603</v>
      </c>
      <c r="K264" s="16">
        <f t="shared" si="45"/>
        <v>15.6930412762995</v>
      </c>
      <c r="L264" s="19">
        <f t="shared" si="46"/>
        <v>50.5531775346609</v>
      </c>
      <c r="M264" s="27">
        <f t="shared" si="51"/>
        <v>19.9432652416387</v>
      </c>
      <c r="N264" s="21"/>
      <c r="O264" s="22">
        <f t="shared" si="52"/>
        <v>24.8811336486722</v>
      </c>
      <c r="P264" s="22"/>
      <c r="Q264" s="31">
        <f t="shared" si="53"/>
        <v>-0.0242210727496689</v>
      </c>
      <c r="R264" s="10">
        <f t="shared" si="49"/>
        <v>1.00199253087028</v>
      </c>
      <c r="S264" s="10">
        <f t="shared" si="50"/>
        <v>4.85644596367083</v>
      </c>
      <c r="T264" s="12">
        <f t="shared" si="54"/>
        <v>0.0745334459765146</v>
      </c>
      <c r="U264" s="12">
        <f t="shared" si="55"/>
        <v>0.0250752766502222</v>
      </c>
      <c r="V264" s="12">
        <f t="shared" si="56"/>
        <v>0.0494581693262923</v>
      </c>
      <c r="Y264" s="30"/>
      <c r="Z264" s="30"/>
    </row>
    <row r="265" spans="1:26">
      <c r="A265" s="14">
        <v>1892.05</v>
      </c>
      <c r="B265" s="15">
        <v>5.57</v>
      </c>
      <c r="C265" s="16">
        <v>0.2283</v>
      </c>
      <c r="D265" s="15">
        <v>0.3525</v>
      </c>
      <c r="E265" s="15">
        <v>7.040773554</v>
      </c>
      <c r="F265" s="16">
        <f t="shared" si="47"/>
        <v>1892.37499999998</v>
      </c>
      <c r="G265" s="10">
        <f>G261*8/12+G273*4/12</f>
        <v>3.65</v>
      </c>
      <c r="H265" s="16">
        <f t="shared" si="43"/>
        <v>249.743542597109</v>
      </c>
      <c r="I265" s="16">
        <f t="shared" si="44"/>
        <v>10.2363466382262</v>
      </c>
      <c r="J265" s="19">
        <f t="shared" si="48"/>
        <v>807.265637344738</v>
      </c>
      <c r="K265" s="16">
        <f t="shared" si="45"/>
        <v>15.8051344282731</v>
      </c>
      <c r="L265" s="19">
        <f t="shared" si="46"/>
        <v>51.0881754333968</v>
      </c>
      <c r="M265" s="27">
        <f t="shared" si="51"/>
        <v>19.9114652134898</v>
      </c>
      <c r="N265" s="21"/>
      <c r="O265" s="22">
        <f t="shared" si="52"/>
        <v>24.8100913908357</v>
      </c>
      <c r="P265" s="22"/>
      <c r="Q265" s="31">
        <f t="shared" si="53"/>
        <v>-0.0251435802252815</v>
      </c>
      <c r="R265" s="10">
        <f t="shared" si="49"/>
        <v>1.00200355594634</v>
      </c>
      <c r="S265" s="10">
        <f t="shared" si="50"/>
        <v>4.86612258217328</v>
      </c>
      <c r="T265" s="12">
        <f t="shared" si="54"/>
        <v>0.0729853438341077</v>
      </c>
      <c r="U265" s="12">
        <f t="shared" si="55"/>
        <v>0.0238459174936707</v>
      </c>
      <c r="V265" s="12">
        <f t="shared" si="56"/>
        <v>0.049139426340437</v>
      </c>
      <c r="Y265" s="30"/>
      <c r="Z265" s="30"/>
    </row>
    <row r="266" spans="1:26">
      <c r="A266" s="14">
        <v>1892.06</v>
      </c>
      <c r="B266" s="15">
        <v>5.54</v>
      </c>
      <c r="C266" s="16">
        <v>0.23</v>
      </c>
      <c r="D266" s="15">
        <v>0.355</v>
      </c>
      <c r="E266" s="15">
        <v>7.040773554</v>
      </c>
      <c r="F266" s="16">
        <f t="shared" si="47"/>
        <v>1892.45833333331</v>
      </c>
      <c r="G266" s="10">
        <f>G261*7/12+G273*5/12</f>
        <v>3.6625</v>
      </c>
      <c r="H266" s="16">
        <f t="shared" ref="H266:H329" si="57">B266*$E$1858/E266</f>
        <v>248.398424773427</v>
      </c>
      <c r="I266" s="16">
        <f t="shared" ref="I266:I329" si="58">C266*$E$1858/E266</f>
        <v>10.3125699815683</v>
      </c>
      <c r="J266" s="19">
        <f t="shared" si="48"/>
        <v>805.695551574917</v>
      </c>
      <c r="K266" s="16">
        <f t="shared" ref="K266:K329" si="59">D266*$E$1858/E266</f>
        <v>15.9172275802466</v>
      </c>
      <c r="L266" s="19">
        <f t="shared" ref="L266:L329" si="60">K266*(J266/H266)</f>
        <v>51.6285055612086</v>
      </c>
      <c r="M266" s="27">
        <f t="shared" si="51"/>
        <v>19.7692843971368</v>
      </c>
      <c r="N266" s="21"/>
      <c r="O266" s="22">
        <f t="shared" si="52"/>
        <v>24.6036320028086</v>
      </c>
      <c r="P266" s="22"/>
      <c r="Q266" s="31">
        <f t="shared" si="53"/>
        <v>-0.0257769788288357</v>
      </c>
      <c r="R266" s="10">
        <f t="shared" si="49"/>
        <v>1.00201458052856</v>
      </c>
      <c r="S266" s="10">
        <f t="shared" si="50"/>
        <v>4.87587213100843</v>
      </c>
      <c r="T266" s="12">
        <f t="shared" si="54"/>
        <v>0.0716492212580204</v>
      </c>
      <c r="U266" s="12">
        <f t="shared" si="55"/>
        <v>0.0226321574135573</v>
      </c>
      <c r="V266" s="12">
        <f t="shared" si="56"/>
        <v>0.0490170638444631</v>
      </c>
      <c r="Y266" s="30"/>
      <c r="Z266" s="30"/>
    </row>
    <row r="267" spans="1:26">
      <c r="A267" s="14">
        <v>1892.07</v>
      </c>
      <c r="B267" s="15">
        <v>5.54</v>
      </c>
      <c r="C267" s="16">
        <v>0.2317</v>
      </c>
      <c r="D267" s="15">
        <v>0.3575</v>
      </c>
      <c r="E267" s="15">
        <v>7.231071736</v>
      </c>
      <c r="F267" s="16">
        <f t="shared" ref="F267:F330" si="61">F266+1/12</f>
        <v>1892.54166666665</v>
      </c>
      <c r="G267" s="10">
        <f>G261*6/12+G273*6/12</f>
        <v>3.675</v>
      </c>
      <c r="H267" s="16">
        <f t="shared" si="57"/>
        <v>241.861389825936</v>
      </c>
      <c r="I267" s="16">
        <f t="shared" si="58"/>
        <v>10.1153942279186</v>
      </c>
      <c r="J267" s="19">
        <f t="shared" ref="J267:J330" si="62">J266*((H267+(I267/12))/H266)</f>
        <v>787.226435660785</v>
      </c>
      <c r="K267" s="16">
        <f t="shared" si="59"/>
        <v>15.6074813831718</v>
      </c>
      <c r="L267" s="19">
        <f t="shared" si="60"/>
        <v>50.8002618680019</v>
      </c>
      <c r="M267" s="27">
        <f t="shared" si="51"/>
        <v>19.2118864345056</v>
      </c>
      <c r="N267" s="21"/>
      <c r="O267" s="22">
        <f t="shared" si="52"/>
        <v>23.8827885779331</v>
      </c>
      <c r="P267" s="22"/>
      <c r="Q267" s="31">
        <f t="shared" si="53"/>
        <v>-0.0209981017550706</v>
      </c>
      <c r="R267" s="10">
        <f t="shared" ref="R267:R330" si="63">((G267/G268+G267/1200+((1+G268/1200)^(-119))*(1-G267/G268)))</f>
        <v>1.0020256046174</v>
      </c>
      <c r="S267" s="10">
        <f t="shared" ref="S267:S330" si="64">S266*R266*E266/E267</f>
        <v>4.75711943954239</v>
      </c>
      <c r="T267" s="12">
        <f t="shared" si="54"/>
        <v>0.0768790240735671</v>
      </c>
      <c r="U267" s="12">
        <f t="shared" si="55"/>
        <v>0.0253456719855465</v>
      </c>
      <c r="V267" s="12">
        <f t="shared" si="56"/>
        <v>0.0515333520880206</v>
      </c>
      <c r="Y267" s="30"/>
      <c r="Z267" s="30"/>
    </row>
    <row r="268" spans="1:26">
      <c r="A268" s="14">
        <v>1892.08</v>
      </c>
      <c r="B268" s="15">
        <v>5.62</v>
      </c>
      <c r="C268" s="16">
        <v>0.2333</v>
      </c>
      <c r="D268" s="15">
        <v>0.36</v>
      </c>
      <c r="E268" s="15">
        <v>7.326212727</v>
      </c>
      <c r="F268" s="16">
        <f t="shared" si="61"/>
        <v>1892.62499999998</v>
      </c>
      <c r="G268" s="10">
        <f>G261*5/12+G273*7/12</f>
        <v>3.6875</v>
      </c>
      <c r="H268" s="16">
        <f t="shared" si="57"/>
        <v>242.167712856804</v>
      </c>
      <c r="I268" s="16">
        <f t="shared" si="58"/>
        <v>10.052976407383</v>
      </c>
      <c r="J268" s="19">
        <f t="shared" si="62"/>
        <v>790.950233771541</v>
      </c>
      <c r="K268" s="16">
        <f t="shared" si="59"/>
        <v>15.5125225317526</v>
      </c>
      <c r="L268" s="19">
        <f t="shared" si="60"/>
        <v>50.6658512736218</v>
      </c>
      <c r="M268" s="27">
        <f t="shared" si="51"/>
        <v>19.2043038031738</v>
      </c>
      <c r="N268" s="21"/>
      <c r="O268" s="22">
        <f t="shared" si="52"/>
        <v>23.8469850149353</v>
      </c>
      <c r="P268" s="22"/>
      <c r="Q268" s="31">
        <f t="shared" si="53"/>
        <v>-0.0207150909452441</v>
      </c>
      <c r="R268" s="10">
        <f t="shared" si="63"/>
        <v>1.00203662821331</v>
      </c>
      <c r="S268" s="10">
        <f t="shared" si="64"/>
        <v>4.70485257900629</v>
      </c>
      <c r="T268" s="12">
        <f t="shared" si="54"/>
        <v>0.0808110498855545</v>
      </c>
      <c r="U268" s="12">
        <f t="shared" si="55"/>
        <v>0.0278704991876249</v>
      </c>
      <c r="V268" s="12">
        <f t="shared" si="56"/>
        <v>0.0529405506979297</v>
      </c>
      <c r="Y268" s="30"/>
      <c r="Z268" s="30"/>
    </row>
    <row r="269" spans="1:26">
      <c r="A269" s="14">
        <v>1892.09</v>
      </c>
      <c r="B269" s="15">
        <v>5.48</v>
      </c>
      <c r="C269" s="16">
        <v>0.235</v>
      </c>
      <c r="D269" s="15">
        <v>0.3625</v>
      </c>
      <c r="E269" s="15">
        <v>7.326212727</v>
      </c>
      <c r="F269" s="16">
        <f t="shared" si="61"/>
        <v>1892.70833333331</v>
      </c>
      <c r="G269" s="10">
        <f>G261*4/12+G273*8/12</f>
        <v>3.7</v>
      </c>
      <c r="H269" s="16">
        <f t="shared" si="57"/>
        <v>236.135065205567</v>
      </c>
      <c r="I269" s="16">
        <f t="shared" si="58"/>
        <v>10.1262299860052</v>
      </c>
      <c r="J269" s="19">
        <f t="shared" si="62"/>
        <v>774.002975648767</v>
      </c>
      <c r="K269" s="16">
        <f t="shared" si="59"/>
        <v>15.6202483826675</v>
      </c>
      <c r="L269" s="19">
        <f t="shared" si="60"/>
        <v>51.2000143563281</v>
      </c>
      <c r="M269" s="27">
        <f t="shared" si="51"/>
        <v>18.6942718095882</v>
      </c>
      <c r="N269" s="21"/>
      <c r="O269" s="22">
        <f t="shared" si="52"/>
        <v>23.191984913722</v>
      </c>
      <c r="P269" s="22"/>
      <c r="Q269" s="31">
        <f t="shared" si="53"/>
        <v>-0.0167745114325599</v>
      </c>
      <c r="R269" s="10">
        <f t="shared" si="63"/>
        <v>1.00204765131675</v>
      </c>
      <c r="S269" s="10">
        <f t="shared" si="64"/>
        <v>4.71443461450814</v>
      </c>
      <c r="T269" s="12">
        <f t="shared" si="54"/>
        <v>0.082466644497335</v>
      </c>
      <c r="U269" s="12">
        <f t="shared" si="55"/>
        <v>0.0266512643246777</v>
      </c>
      <c r="V269" s="12">
        <f t="shared" si="56"/>
        <v>0.0558153801726573</v>
      </c>
      <c r="Y269" s="30"/>
      <c r="Z269" s="30"/>
    </row>
    <row r="270" spans="1:26">
      <c r="A270" s="14">
        <v>1892.1</v>
      </c>
      <c r="B270" s="15">
        <v>5.59</v>
      </c>
      <c r="C270" s="16">
        <v>0.2367</v>
      </c>
      <c r="D270" s="15">
        <v>0.365</v>
      </c>
      <c r="E270" s="15">
        <v>7.326212727</v>
      </c>
      <c r="F270" s="16">
        <f t="shared" si="61"/>
        <v>1892.79166666665</v>
      </c>
      <c r="G270" s="10">
        <f>G261*3/12+G273*9/12</f>
        <v>3.7125</v>
      </c>
      <c r="H270" s="16">
        <f t="shared" si="57"/>
        <v>240.875002645825</v>
      </c>
      <c r="I270" s="16">
        <f t="shared" si="58"/>
        <v>10.1994835646273</v>
      </c>
      <c r="J270" s="19">
        <f t="shared" si="62"/>
        <v>792.325518717387</v>
      </c>
      <c r="K270" s="16">
        <f t="shared" si="59"/>
        <v>15.7279742335825</v>
      </c>
      <c r="L270" s="19">
        <f t="shared" si="60"/>
        <v>51.735029397468</v>
      </c>
      <c r="M270" s="27">
        <f t="shared" si="51"/>
        <v>19.0402149153247</v>
      </c>
      <c r="N270" s="21"/>
      <c r="O270" s="22">
        <f t="shared" si="52"/>
        <v>23.5968212797773</v>
      </c>
      <c r="P270" s="22"/>
      <c r="Q270" s="31">
        <f t="shared" si="53"/>
        <v>-0.0169715206768571</v>
      </c>
      <c r="R270" s="10">
        <f t="shared" si="63"/>
        <v>1.00205867392819</v>
      </c>
      <c r="S270" s="10">
        <f t="shared" si="64"/>
        <v>4.72408813275428</v>
      </c>
      <c r="T270" s="12">
        <f t="shared" si="54"/>
        <v>0.069575564911897</v>
      </c>
      <c r="U270" s="12">
        <f t="shared" si="55"/>
        <v>0.0197322444606167</v>
      </c>
      <c r="V270" s="12">
        <f t="shared" si="56"/>
        <v>0.0498433204512803</v>
      </c>
      <c r="Y270" s="30"/>
      <c r="Z270" s="30"/>
    </row>
    <row r="271" spans="1:26">
      <c r="A271" s="14">
        <v>1892.11</v>
      </c>
      <c r="B271" s="15">
        <v>5.57</v>
      </c>
      <c r="C271" s="16">
        <v>0.2383</v>
      </c>
      <c r="D271" s="15">
        <v>0.3675</v>
      </c>
      <c r="E271" s="15">
        <v>7.51650281</v>
      </c>
      <c r="F271" s="16">
        <f t="shared" si="61"/>
        <v>1892.87499999998</v>
      </c>
      <c r="G271" s="10">
        <f>G261*2/12+G273*10/12</f>
        <v>3.725</v>
      </c>
      <c r="H271" s="16">
        <f t="shared" si="57"/>
        <v>233.93694839848</v>
      </c>
      <c r="I271" s="16">
        <f t="shared" si="58"/>
        <v>10.0084694440499</v>
      </c>
      <c r="J271" s="19">
        <f t="shared" si="62"/>
        <v>772.247192205125</v>
      </c>
      <c r="K271" s="16">
        <f t="shared" si="59"/>
        <v>15.4347986600433</v>
      </c>
      <c r="L271" s="19">
        <f t="shared" si="60"/>
        <v>50.9516774031209</v>
      </c>
      <c r="M271" s="27">
        <f t="shared" si="51"/>
        <v>18.4633126908</v>
      </c>
      <c r="N271" s="21"/>
      <c r="O271" s="22">
        <f t="shared" si="52"/>
        <v>22.8588072242663</v>
      </c>
      <c r="P271" s="22"/>
      <c r="Q271" s="31">
        <f t="shared" si="53"/>
        <v>-0.0120595268925307</v>
      </c>
      <c r="R271" s="10">
        <f t="shared" si="63"/>
        <v>1.00206969604808</v>
      </c>
      <c r="S271" s="10">
        <f t="shared" si="64"/>
        <v>4.61397082035011</v>
      </c>
      <c r="T271" s="12">
        <f t="shared" si="54"/>
        <v>0.0720258833682075</v>
      </c>
      <c r="U271" s="12">
        <f t="shared" si="55"/>
        <v>0.0257277221072787</v>
      </c>
      <c r="V271" s="12">
        <f t="shared" si="56"/>
        <v>0.0462981612609288</v>
      </c>
      <c r="Y271" s="30"/>
      <c r="Z271" s="30"/>
    </row>
    <row r="272" spans="1:26">
      <c r="A272" s="14">
        <v>1892.12</v>
      </c>
      <c r="B272" s="15">
        <v>5.51</v>
      </c>
      <c r="C272" s="16">
        <v>0.24</v>
      </c>
      <c r="D272" s="15">
        <v>0.37</v>
      </c>
      <c r="E272" s="15">
        <v>7.611651901</v>
      </c>
      <c r="F272" s="16">
        <f t="shared" si="61"/>
        <v>1892.95833333331</v>
      </c>
      <c r="G272" s="10">
        <f>G261*1/12+G273*11/12</f>
        <v>3.7375</v>
      </c>
      <c r="H272" s="16">
        <f t="shared" si="57"/>
        <v>228.524164350116</v>
      </c>
      <c r="I272" s="16">
        <f t="shared" si="58"/>
        <v>9.95386559782721</v>
      </c>
      <c r="J272" s="19">
        <f t="shared" si="62"/>
        <v>757.117316779432</v>
      </c>
      <c r="K272" s="16">
        <f t="shared" si="59"/>
        <v>15.3455427966503</v>
      </c>
      <c r="L272" s="19">
        <f t="shared" si="60"/>
        <v>50.8409087492541</v>
      </c>
      <c r="M272" s="27">
        <f t="shared" si="51"/>
        <v>18.0130092512757</v>
      </c>
      <c r="N272" s="21"/>
      <c r="O272" s="22">
        <f t="shared" si="52"/>
        <v>22.2813620928374</v>
      </c>
      <c r="P272" s="22"/>
      <c r="Q272" s="31">
        <f t="shared" si="53"/>
        <v>-0.00868689299892435</v>
      </c>
      <c r="R272" s="10">
        <f t="shared" si="63"/>
        <v>1.00208071767688</v>
      </c>
      <c r="S272" s="10">
        <f t="shared" si="64"/>
        <v>4.56572424239706</v>
      </c>
      <c r="T272" s="12">
        <f t="shared" si="54"/>
        <v>0.0708144196038882</v>
      </c>
      <c r="U272" s="12">
        <f t="shared" si="55"/>
        <v>0.0258531181318116</v>
      </c>
      <c r="V272" s="12">
        <f t="shared" si="56"/>
        <v>0.0449613014720767</v>
      </c>
      <c r="Y272" s="30"/>
      <c r="Z272" s="30"/>
    </row>
    <row r="273" spans="1:26">
      <c r="A273" s="14">
        <v>1893.01</v>
      </c>
      <c r="B273" s="15">
        <v>5.61</v>
      </c>
      <c r="C273" s="16">
        <v>0.2408</v>
      </c>
      <c r="D273" s="15">
        <v>0.3608</v>
      </c>
      <c r="E273" s="15">
        <v>7.897091074</v>
      </c>
      <c r="F273" s="16">
        <f t="shared" si="61"/>
        <v>1893.04166666665</v>
      </c>
      <c r="G273" s="10">
        <v>3.75</v>
      </c>
      <c r="H273" s="16">
        <f t="shared" si="57"/>
        <v>224.261727945725</v>
      </c>
      <c r="I273" s="16">
        <f t="shared" si="58"/>
        <v>9.62606490005892</v>
      </c>
      <c r="J273" s="19">
        <f t="shared" si="62"/>
        <v>745.653207275463</v>
      </c>
      <c r="K273" s="16">
        <f t="shared" si="59"/>
        <v>14.4231072090584</v>
      </c>
      <c r="L273" s="19">
        <f t="shared" si="60"/>
        <v>47.9557356835984</v>
      </c>
      <c r="M273" s="27">
        <f t="shared" si="51"/>
        <v>17.6566437080988</v>
      </c>
      <c r="N273" s="21"/>
      <c r="O273" s="22">
        <f t="shared" si="52"/>
        <v>21.8201897448935</v>
      </c>
      <c r="P273" s="22"/>
      <c r="Q273" s="31">
        <f t="shared" si="53"/>
        <v>-0.00410215483625578</v>
      </c>
      <c r="R273" s="10">
        <f t="shared" si="63"/>
        <v>1.00346968908532</v>
      </c>
      <c r="S273" s="10">
        <f t="shared" si="64"/>
        <v>4.40985343178558</v>
      </c>
      <c r="T273" s="12">
        <f t="shared" si="54"/>
        <v>0.0769510590631066</v>
      </c>
      <c r="U273" s="12">
        <f t="shared" si="55"/>
        <v>0.0284804738376991</v>
      </c>
      <c r="V273" s="12">
        <f t="shared" si="56"/>
        <v>0.0484705852254075</v>
      </c>
      <c r="Y273" s="30"/>
      <c r="Z273" s="30"/>
    </row>
    <row r="274" spans="1:26">
      <c r="A274" s="14">
        <v>1893.02</v>
      </c>
      <c r="B274" s="15">
        <v>5.51</v>
      </c>
      <c r="C274" s="16">
        <v>0.2417</v>
      </c>
      <c r="D274" s="15">
        <v>0.3517</v>
      </c>
      <c r="E274" s="15">
        <v>7.992232066</v>
      </c>
      <c r="F274" s="16">
        <f t="shared" si="61"/>
        <v>1893.12499999998</v>
      </c>
      <c r="G274" s="10">
        <f>G273*11/12+G285*1/12</f>
        <v>3.74583333333333</v>
      </c>
      <c r="H274" s="16">
        <f t="shared" si="57"/>
        <v>217.642127460216</v>
      </c>
      <c r="I274" s="16">
        <f t="shared" si="58"/>
        <v>9.54702399403526</v>
      </c>
      <c r="J274" s="19">
        <f t="shared" si="62"/>
        <v>726.288799368725</v>
      </c>
      <c r="K274" s="16">
        <f t="shared" si="59"/>
        <v>13.891966647506</v>
      </c>
      <c r="L274" s="19">
        <f t="shared" si="60"/>
        <v>46.3585790813032</v>
      </c>
      <c r="M274" s="27">
        <f t="shared" si="51"/>
        <v>17.1251938548725</v>
      </c>
      <c r="N274" s="21"/>
      <c r="O274" s="22">
        <f t="shared" si="52"/>
        <v>21.1489207307972</v>
      </c>
      <c r="P274" s="22"/>
      <c r="Q274" s="31">
        <f t="shared" si="53"/>
        <v>-0.00205838175900198</v>
      </c>
      <c r="R274" s="10">
        <f t="shared" si="63"/>
        <v>1.00346628408111</v>
      </c>
      <c r="S274" s="10">
        <f t="shared" si="64"/>
        <v>4.37247640669011</v>
      </c>
      <c r="T274" s="12">
        <f t="shared" si="54"/>
        <v>0.0795045564440955</v>
      </c>
      <c r="U274" s="12">
        <f t="shared" si="55"/>
        <v>0.029566725037911</v>
      </c>
      <c r="V274" s="12">
        <f t="shared" si="56"/>
        <v>0.0499378314061845</v>
      </c>
      <c r="Y274" s="30"/>
      <c r="Z274" s="30"/>
    </row>
    <row r="275" spans="1:26">
      <c r="A275" s="14">
        <v>1893.03</v>
      </c>
      <c r="B275" s="15">
        <v>5.31</v>
      </c>
      <c r="C275" s="16">
        <v>0.2425</v>
      </c>
      <c r="D275" s="15">
        <v>0.3425</v>
      </c>
      <c r="E275" s="15">
        <v>7.801941983</v>
      </c>
      <c r="F275" s="16">
        <f t="shared" si="61"/>
        <v>1893.20833333331</v>
      </c>
      <c r="G275" s="10">
        <f>G273*10/12+G285*2/12</f>
        <v>3.74166666666667</v>
      </c>
      <c r="H275" s="16">
        <f t="shared" si="57"/>
        <v>214.857864061612</v>
      </c>
      <c r="I275" s="16">
        <f t="shared" si="58"/>
        <v>9.81224708755951</v>
      </c>
      <c r="J275" s="19">
        <f t="shared" si="62"/>
        <v>719.726180995136</v>
      </c>
      <c r="K275" s="16">
        <f t="shared" si="59"/>
        <v>13.8585345463469</v>
      </c>
      <c r="L275" s="19">
        <f t="shared" si="60"/>
        <v>46.4230163824546</v>
      </c>
      <c r="M275" s="27">
        <f t="shared" si="51"/>
        <v>16.8995890315823</v>
      </c>
      <c r="N275" s="21"/>
      <c r="O275" s="22">
        <f t="shared" si="52"/>
        <v>20.8617504506818</v>
      </c>
      <c r="P275" s="22"/>
      <c r="Q275" s="31">
        <f t="shared" si="53"/>
        <v>-0.00266498395991181</v>
      </c>
      <c r="R275" s="10">
        <f t="shared" si="63"/>
        <v>1.00346287909508</v>
      </c>
      <c r="S275" s="10">
        <f t="shared" si="64"/>
        <v>4.49464741624339</v>
      </c>
      <c r="T275" s="12">
        <f t="shared" si="54"/>
        <v>0.0801542257036867</v>
      </c>
      <c r="U275" s="12">
        <f t="shared" si="55"/>
        <v>0.0303921259505464</v>
      </c>
      <c r="V275" s="12">
        <f t="shared" si="56"/>
        <v>0.0497620997531403</v>
      </c>
      <c r="Y275" s="30"/>
      <c r="Z275" s="30"/>
    </row>
    <row r="276" spans="1:26">
      <c r="A276" s="14">
        <v>1893.04</v>
      </c>
      <c r="B276" s="15">
        <v>5.31</v>
      </c>
      <c r="C276" s="16">
        <v>0.2433</v>
      </c>
      <c r="D276" s="15">
        <v>0.3333</v>
      </c>
      <c r="E276" s="15">
        <v>7.706792893</v>
      </c>
      <c r="F276" s="16">
        <f t="shared" si="61"/>
        <v>1893.29166666665</v>
      </c>
      <c r="G276" s="10">
        <f>G273*9/12+G285*3/12</f>
        <v>3.7375</v>
      </c>
      <c r="H276" s="16">
        <f t="shared" si="57"/>
        <v>217.510527825728</v>
      </c>
      <c r="I276" s="16">
        <f t="shared" si="58"/>
        <v>9.96616034274946</v>
      </c>
      <c r="J276" s="19">
        <f t="shared" si="62"/>
        <v>731.394051666675</v>
      </c>
      <c r="K276" s="16">
        <f t="shared" si="59"/>
        <v>13.6527794584398</v>
      </c>
      <c r="L276" s="19">
        <f t="shared" si="60"/>
        <v>45.90840629388</v>
      </c>
      <c r="M276" s="27">
        <f t="shared" si="51"/>
        <v>17.1025415782549</v>
      </c>
      <c r="N276" s="21"/>
      <c r="O276" s="22">
        <f t="shared" si="52"/>
        <v>21.1040348015106</v>
      </c>
      <c r="P276" s="22"/>
      <c r="Q276" s="31">
        <f t="shared" si="53"/>
        <v>-0.00358879916346661</v>
      </c>
      <c r="R276" s="10">
        <f t="shared" si="63"/>
        <v>1.00345947412725</v>
      </c>
      <c r="S276" s="10">
        <f t="shared" si="64"/>
        <v>4.56589551198108</v>
      </c>
      <c r="T276" s="12">
        <f t="shared" si="54"/>
        <v>0.0743192069222161</v>
      </c>
      <c r="U276" s="12">
        <f t="shared" si="55"/>
        <v>0.0289846645156306</v>
      </c>
      <c r="V276" s="12">
        <f t="shared" si="56"/>
        <v>0.0453345424065854</v>
      </c>
      <c r="Y276" s="30"/>
      <c r="Z276" s="30"/>
    </row>
    <row r="277" spans="1:26">
      <c r="A277" s="14">
        <v>1893.05</v>
      </c>
      <c r="B277" s="15">
        <v>4.84</v>
      </c>
      <c r="C277" s="16">
        <v>0.2442</v>
      </c>
      <c r="D277" s="15">
        <v>0.3242</v>
      </c>
      <c r="E277" s="15">
        <v>7.611651901</v>
      </c>
      <c r="F277" s="16">
        <f t="shared" si="61"/>
        <v>1893.37499999998</v>
      </c>
      <c r="G277" s="10">
        <f>G273*8/12+G285*4/12</f>
        <v>3.73333333333333</v>
      </c>
      <c r="H277" s="16">
        <f t="shared" si="57"/>
        <v>200.736289556182</v>
      </c>
      <c r="I277" s="16">
        <f t="shared" si="58"/>
        <v>10.1280582457892</v>
      </c>
      <c r="J277" s="19">
        <f t="shared" si="62"/>
        <v>677.827550410874</v>
      </c>
      <c r="K277" s="16">
        <f t="shared" si="59"/>
        <v>13.4460134450649</v>
      </c>
      <c r="L277" s="19">
        <f t="shared" si="60"/>
        <v>45.4032421163647</v>
      </c>
      <c r="M277" s="27">
        <f t="shared" si="51"/>
        <v>15.7809873107763</v>
      </c>
      <c r="N277" s="21"/>
      <c r="O277" s="22">
        <f t="shared" si="52"/>
        <v>19.47376764017</v>
      </c>
      <c r="P277" s="22"/>
      <c r="Q277" s="31">
        <f t="shared" si="53"/>
        <v>0.00108046064154042</v>
      </c>
      <c r="R277" s="10">
        <f t="shared" si="63"/>
        <v>1.0034560691776</v>
      </c>
      <c r="S277" s="10">
        <f t="shared" si="64"/>
        <v>4.63895944518879</v>
      </c>
      <c r="T277" s="12">
        <f t="shared" si="54"/>
        <v>0.0832960949099391</v>
      </c>
      <c r="U277" s="12">
        <f t="shared" si="55"/>
        <v>0.0299301855875547</v>
      </c>
      <c r="V277" s="12">
        <f t="shared" si="56"/>
        <v>0.0533659093223844</v>
      </c>
      <c r="Y277" s="30"/>
      <c r="Z277" s="30"/>
    </row>
    <row r="278" spans="1:26">
      <c r="A278" s="14">
        <v>1893.06</v>
      </c>
      <c r="B278" s="15">
        <v>4.61</v>
      </c>
      <c r="C278" s="16">
        <v>0.245</v>
      </c>
      <c r="D278" s="15">
        <v>0.315</v>
      </c>
      <c r="E278" s="15">
        <v>7.421361818</v>
      </c>
      <c r="F278" s="16">
        <f t="shared" si="61"/>
        <v>1893.45833333331</v>
      </c>
      <c r="G278" s="10">
        <f>G273*7/12+G285*5/12</f>
        <v>3.72916666666667</v>
      </c>
      <c r="H278" s="16">
        <f t="shared" si="57"/>
        <v>196.099627762415</v>
      </c>
      <c r="I278" s="16">
        <f t="shared" si="58"/>
        <v>10.4217806511479</v>
      </c>
      <c r="J278" s="19">
        <f t="shared" si="62"/>
        <v>665.103511952626</v>
      </c>
      <c r="K278" s="16">
        <f t="shared" si="59"/>
        <v>13.3994322657616</v>
      </c>
      <c r="L278" s="19">
        <f t="shared" si="60"/>
        <v>45.446335415418</v>
      </c>
      <c r="M278" s="27">
        <f t="shared" si="51"/>
        <v>15.4165038635977</v>
      </c>
      <c r="N278" s="21"/>
      <c r="O278" s="22">
        <f t="shared" si="52"/>
        <v>19.0292358190108</v>
      </c>
      <c r="P278" s="22"/>
      <c r="Q278" s="31">
        <f t="shared" si="53"/>
        <v>0.00303368029604169</v>
      </c>
      <c r="R278" s="10">
        <f t="shared" si="63"/>
        <v>1.00345266424616</v>
      </c>
      <c r="S278" s="10">
        <f t="shared" si="64"/>
        <v>4.77434999809437</v>
      </c>
      <c r="T278" s="12">
        <f t="shared" si="54"/>
        <v>0.0796234325752392</v>
      </c>
      <c r="U278" s="12">
        <f t="shared" si="55"/>
        <v>0.0271844825289647</v>
      </c>
      <c r="V278" s="12">
        <f t="shared" si="56"/>
        <v>0.0524389500462745</v>
      </c>
      <c r="Y278" s="30"/>
      <c r="Z278" s="30"/>
    </row>
    <row r="279" spans="1:26">
      <c r="A279" s="14">
        <v>1893.07</v>
      </c>
      <c r="B279" s="15">
        <v>4.18</v>
      </c>
      <c r="C279" s="16">
        <v>0.2458</v>
      </c>
      <c r="D279" s="15">
        <v>0.3058</v>
      </c>
      <c r="E279" s="15">
        <v>7.231071736</v>
      </c>
      <c r="F279" s="16">
        <f t="shared" si="61"/>
        <v>1893.54166666665</v>
      </c>
      <c r="G279" s="10">
        <f>G273*6/12+G285*6/12</f>
        <v>3.725</v>
      </c>
      <c r="H279" s="16">
        <f t="shared" si="57"/>
        <v>182.487474634009</v>
      </c>
      <c r="I279" s="16">
        <f t="shared" si="58"/>
        <v>10.7309620251291</v>
      </c>
      <c r="J279" s="19">
        <f t="shared" si="62"/>
        <v>621.968681781543</v>
      </c>
      <c r="K279" s="16">
        <f t="shared" si="59"/>
        <v>13.350399460067</v>
      </c>
      <c r="L279" s="19">
        <f t="shared" si="60"/>
        <v>45.5019193513865</v>
      </c>
      <c r="M279" s="27">
        <f t="shared" si="51"/>
        <v>14.349854182761</v>
      </c>
      <c r="N279" s="21"/>
      <c r="O279" s="22">
        <f t="shared" si="52"/>
        <v>17.725059871201</v>
      </c>
      <c r="P279" s="22"/>
      <c r="Q279" s="31">
        <f t="shared" si="53"/>
        <v>0.00733439077194606</v>
      </c>
      <c r="R279" s="10">
        <f t="shared" si="63"/>
        <v>1.00344925933292</v>
      </c>
      <c r="S279" s="10">
        <f t="shared" si="64"/>
        <v>4.91690796282107</v>
      </c>
      <c r="T279" s="12">
        <f t="shared" si="54"/>
        <v>0.0822339316131449</v>
      </c>
      <c r="U279" s="12">
        <f t="shared" si="55"/>
        <v>0.0243798124738468</v>
      </c>
      <c r="V279" s="12">
        <f t="shared" si="56"/>
        <v>0.0578541191392981</v>
      </c>
      <c r="Y279" s="30"/>
      <c r="Z279" s="30"/>
    </row>
    <row r="280" spans="1:26">
      <c r="A280" s="14">
        <v>1893.08</v>
      </c>
      <c r="B280" s="15">
        <v>4.08</v>
      </c>
      <c r="C280" s="16">
        <v>0.2467</v>
      </c>
      <c r="D280" s="15">
        <v>0.2967</v>
      </c>
      <c r="E280" s="15">
        <v>6.945632562</v>
      </c>
      <c r="F280" s="16">
        <f t="shared" si="61"/>
        <v>1893.62499999998</v>
      </c>
      <c r="G280" s="10">
        <f>G273*5/12+G285*7/12</f>
        <v>3.72083333333333</v>
      </c>
      <c r="H280" s="16">
        <f t="shared" si="57"/>
        <v>185.441874228532</v>
      </c>
      <c r="I280" s="16">
        <f t="shared" si="58"/>
        <v>11.2128701892595</v>
      </c>
      <c r="J280" s="19">
        <f t="shared" si="62"/>
        <v>635.222825389639</v>
      </c>
      <c r="K280" s="16">
        <f t="shared" si="59"/>
        <v>13.4854421773543</v>
      </c>
      <c r="L280" s="19">
        <f t="shared" si="60"/>
        <v>46.1937775228201</v>
      </c>
      <c r="M280" s="27">
        <f t="shared" si="51"/>
        <v>14.5880565358078</v>
      </c>
      <c r="N280" s="21"/>
      <c r="O280" s="22">
        <f t="shared" si="52"/>
        <v>18.0339127407816</v>
      </c>
      <c r="P280" s="22"/>
      <c r="Q280" s="31">
        <f t="shared" si="53"/>
        <v>0.00231973974563324</v>
      </c>
      <c r="R280" s="10">
        <f t="shared" si="63"/>
        <v>1.00344585443789</v>
      </c>
      <c r="S280" s="10">
        <f t="shared" si="64"/>
        <v>5.13663091445223</v>
      </c>
      <c r="T280" s="12">
        <f t="shared" si="54"/>
        <v>0.0768982678491621</v>
      </c>
      <c r="U280" s="12">
        <f t="shared" si="55"/>
        <v>0.0201241752190466</v>
      </c>
      <c r="V280" s="12">
        <f t="shared" si="56"/>
        <v>0.0567740926301155</v>
      </c>
      <c r="Y280" s="30"/>
      <c r="Z280" s="30"/>
    </row>
    <row r="281" spans="1:26">
      <c r="A281" s="14">
        <v>1893.09</v>
      </c>
      <c r="B281" s="15">
        <v>4.37</v>
      </c>
      <c r="C281" s="16">
        <v>0.2475</v>
      </c>
      <c r="D281" s="15">
        <v>0.2875</v>
      </c>
      <c r="E281" s="15">
        <v>7.231071736</v>
      </c>
      <c r="F281" s="16">
        <f t="shared" si="61"/>
        <v>1893.70833333331</v>
      </c>
      <c r="G281" s="10">
        <f>G273*4/12+G285*8/12</f>
        <v>3.71666666666667</v>
      </c>
      <c r="H281" s="16">
        <f t="shared" si="57"/>
        <v>190.782359844646</v>
      </c>
      <c r="I281" s="16">
        <f t="shared" si="58"/>
        <v>10.805179419119</v>
      </c>
      <c r="J281" s="19">
        <f t="shared" si="62"/>
        <v>656.600807547846</v>
      </c>
      <c r="K281" s="16">
        <f t="shared" si="59"/>
        <v>12.5514710424109</v>
      </c>
      <c r="L281" s="19">
        <f t="shared" si="60"/>
        <v>43.1974215492004</v>
      </c>
      <c r="M281" s="27">
        <f t="shared" si="51"/>
        <v>15.0120690791388</v>
      </c>
      <c r="N281" s="21"/>
      <c r="O281" s="22">
        <f t="shared" si="52"/>
        <v>18.5670145519423</v>
      </c>
      <c r="P281" s="22"/>
      <c r="Q281" s="31">
        <f t="shared" si="53"/>
        <v>0.00534430035669882</v>
      </c>
      <c r="R281" s="10">
        <f t="shared" si="63"/>
        <v>1.00344244956108</v>
      </c>
      <c r="S281" s="10">
        <f t="shared" si="64"/>
        <v>4.95086904325073</v>
      </c>
      <c r="T281" s="12">
        <f t="shared" si="54"/>
        <v>0.0699576617531719</v>
      </c>
      <c r="U281" s="12">
        <f t="shared" si="55"/>
        <v>0.0229196414243316</v>
      </c>
      <c r="V281" s="12">
        <f t="shared" si="56"/>
        <v>0.0470380203288403</v>
      </c>
      <c r="Y281" s="30"/>
      <c r="Z281" s="30"/>
    </row>
    <row r="282" spans="1:26">
      <c r="A282" s="14">
        <v>1893.1</v>
      </c>
      <c r="B282" s="15">
        <v>4.5</v>
      </c>
      <c r="C282" s="16">
        <v>0.2483</v>
      </c>
      <c r="D282" s="15">
        <v>0.2783</v>
      </c>
      <c r="E282" s="15">
        <v>7.326212727</v>
      </c>
      <c r="F282" s="16">
        <f t="shared" si="61"/>
        <v>1893.79166666665</v>
      </c>
      <c r="G282" s="10">
        <f>G273*3/12+G285*9/12</f>
        <v>3.7125</v>
      </c>
      <c r="H282" s="16">
        <f t="shared" si="57"/>
        <v>193.906531646907</v>
      </c>
      <c r="I282" s="16">
        <f t="shared" si="58"/>
        <v>10.6993315128727</v>
      </c>
      <c r="J282" s="19">
        <f t="shared" si="62"/>
        <v>670.421614704203</v>
      </c>
      <c r="K282" s="16">
        <f t="shared" si="59"/>
        <v>11.9920417238521</v>
      </c>
      <c r="L282" s="19">
        <f t="shared" si="60"/>
        <v>41.4618523049288</v>
      </c>
      <c r="M282" s="27">
        <f t="shared" si="51"/>
        <v>15.2717941535202</v>
      </c>
      <c r="N282" s="21"/>
      <c r="O282" s="22">
        <f t="shared" si="52"/>
        <v>18.8975335706309</v>
      </c>
      <c r="P282" s="22"/>
      <c r="Q282" s="31">
        <f t="shared" si="53"/>
        <v>0.00552956201636987</v>
      </c>
      <c r="R282" s="10">
        <f t="shared" si="63"/>
        <v>1.00343904470249</v>
      </c>
      <c r="S282" s="10">
        <f t="shared" si="64"/>
        <v>4.90339695928762</v>
      </c>
      <c r="T282" s="12">
        <f t="shared" si="54"/>
        <v>0.0659359281154015</v>
      </c>
      <c r="U282" s="12">
        <f t="shared" si="55"/>
        <v>0.0253058202980427</v>
      </c>
      <c r="V282" s="12">
        <f t="shared" si="56"/>
        <v>0.0406301078173588</v>
      </c>
      <c r="Y282" s="30"/>
      <c r="Z282" s="30"/>
    </row>
    <row r="283" spans="1:26">
      <c r="A283" s="14">
        <v>1893.11</v>
      </c>
      <c r="B283" s="15">
        <v>4.57</v>
      </c>
      <c r="C283" s="16">
        <v>0.2492</v>
      </c>
      <c r="D283" s="15">
        <v>0.2692</v>
      </c>
      <c r="E283" s="15">
        <v>7.135922645</v>
      </c>
      <c r="F283" s="16">
        <f t="shared" si="61"/>
        <v>1893.87499999998</v>
      </c>
      <c r="G283" s="10">
        <f>G273*2/12+G285*10/12</f>
        <v>3.70833333333333</v>
      </c>
      <c r="H283" s="16">
        <f t="shared" si="57"/>
        <v>202.174098819705</v>
      </c>
      <c r="I283" s="16">
        <f t="shared" si="58"/>
        <v>11.0244607058798</v>
      </c>
      <c r="J283" s="19">
        <f t="shared" si="62"/>
        <v>702.182666847873</v>
      </c>
      <c r="K283" s="16">
        <f t="shared" si="59"/>
        <v>11.9092488845218</v>
      </c>
      <c r="L283" s="19">
        <f t="shared" si="60"/>
        <v>41.3627076401417</v>
      </c>
      <c r="M283" s="27">
        <f t="shared" si="51"/>
        <v>15.9424114005717</v>
      </c>
      <c r="N283" s="21"/>
      <c r="O283" s="22">
        <f t="shared" si="52"/>
        <v>19.7379177344303</v>
      </c>
      <c r="P283" s="22"/>
      <c r="Q283" s="31">
        <f t="shared" si="53"/>
        <v>0.00125837849718078</v>
      </c>
      <c r="R283" s="10">
        <f t="shared" si="63"/>
        <v>1.00343563986213</v>
      </c>
      <c r="S283" s="10">
        <f t="shared" si="64"/>
        <v>5.0514660734074</v>
      </c>
      <c r="T283" s="12">
        <f t="shared" si="54"/>
        <v>0.0630839642918561</v>
      </c>
      <c r="U283" s="12">
        <f t="shared" si="55"/>
        <v>0.0236720938817911</v>
      </c>
      <c r="V283" s="12">
        <f t="shared" si="56"/>
        <v>0.039411870410065</v>
      </c>
      <c r="Y283" s="30"/>
      <c r="Z283" s="30"/>
    </row>
    <row r="284" spans="1:26">
      <c r="A284" s="14">
        <v>1893.12</v>
      </c>
      <c r="B284" s="15">
        <v>4.41</v>
      </c>
      <c r="C284" s="16">
        <v>0.25</v>
      </c>
      <c r="D284" s="15">
        <v>0.26</v>
      </c>
      <c r="E284" s="15">
        <v>7.040773554</v>
      </c>
      <c r="F284" s="16">
        <f t="shared" si="61"/>
        <v>1893.95833333331</v>
      </c>
      <c r="G284" s="10">
        <f>G273*1/12+G285*11/12</f>
        <v>3.70416666666667</v>
      </c>
      <c r="H284" s="16">
        <f t="shared" si="57"/>
        <v>197.732320081374</v>
      </c>
      <c r="I284" s="16">
        <f t="shared" si="58"/>
        <v>11.2093151973568</v>
      </c>
      <c r="J284" s="19">
        <f t="shared" si="62"/>
        <v>689.999976362261</v>
      </c>
      <c r="K284" s="16">
        <f t="shared" si="59"/>
        <v>11.6576878052511</v>
      </c>
      <c r="L284" s="19">
        <f t="shared" si="60"/>
        <v>40.6802707152354</v>
      </c>
      <c r="M284" s="27">
        <f t="shared" si="51"/>
        <v>15.6126943354649</v>
      </c>
      <c r="N284" s="21"/>
      <c r="O284" s="22">
        <f t="shared" si="52"/>
        <v>19.34352062821</v>
      </c>
      <c r="P284" s="22"/>
      <c r="Q284" s="31">
        <f t="shared" si="53"/>
        <v>0.000307498923191346</v>
      </c>
      <c r="R284" s="10">
        <f t="shared" si="63"/>
        <v>1.00343223504001</v>
      </c>
      <c r="S284" s="10">
        <f t="shared" si="64"/>
        <v>5.13732119541528</v>
      </c>
      <c r="T284" s="12">
        <f t="shared" si="54"/>
        <v>0.0702386122161502</v>
      </c>
      <c r="U284" s="12">
        <f t="shared" si="55"/>
        <v>0.0221646198532737</v>
      </c>
      <c r="V284" s="12">
        <f t="shared" si="56"/>
        <v>0.0480739923628766</v>
      </c>
      <c r="Y284" s="30"/>
      <c r="Z284" s="30"/>
    </row>
    <row r="285" spans="1:26">
      <c r="A285" s="14">
        <v>1894.01</v>
      </c>
      <c r="B285" s="15">
        <v>4.32</v>
      </c>
      <c r="C285" s="16">
        <v>0.2467</v>
      </c>
      <c r="D285" s="15">
        <v>0.2517</v>
      </c>
      <c r="E285" s="15">
        <v>6.850483471</v>
      </c>
      <c r="F285" s="16">
        <f t="shared" si="61"/>
        <v>1894.04166666665</v>
      </c>
      <c r="G285" s="10">
        <v>3.7</v>
      </c>
      <c r="H285" s="16">
        <f t="shared" si="57"/>
        <v>199.077406109108</v>
      </c>
      <c r="I285" s="16">
        <f t="shared" si="58"/>
        <v>11.3686102053512</v>
      </c>
      <c r="J285" s="19">
        <f t="shared" si="62"/>
        <v>697.999702411622</v>
      </c>
      <c r="K285" s="16">
        <f t="shared" si="59"/>
        <v>11.5990238698293</v>
      </c>
      <c r="L285" s="19">
        <f t="shared" si="60"/>
        <v>40.6681771057883</v>
      </c>
      <c r="M285" s="27">
        <f t="shared" si="51"/>
        <v>15.7398693519482</v>
      </c>
      <c r="N285" s="21"/>
      <c r="O285" s="22">
        <f t="shared" si="52"/>
        <v>19.5170703277729</v>
      </c>
      <c r="P285" s="22"/>
      <c r="Q285" s="31">
        <f t="shared" si="53"/>
        <v>-0.0028314224593467</v>
      </c>
      <c r="R285" s="10">
        <f t="shared" si="63"/>
        <v>1.00474294897609</v>
      </c>
      <c r="S285" s="10">
        <f t="shared" si="64"/>
        <v>5.29814600106685</v>
      </c>
      <c r="T285" s="12">
        <f t="shared" si="54"/>
        <v>0.0687557679071265</v>
      </c>
      <c r="U285" s="12">
        <f t="shared" si="55"/>
        <v>0.0168672888338963</v>
      </c>
      <c r="V285" s="12">
        <f t="shared" si="56"/>
        <v>0.0518884790732301</v>
      </c>
      <c r="Y285" s="30"/>
      <c r="Z285" s="30"/>
    </row>
    <row r="286" spans="1:26">
      <c r="A286" s="14">
        <v>1894.02</v>
      </c>
      <c r="B286" s="15">
        <v>4.38</v>
      </c>
      <c r="C286" s="16">
        <v>0.2433</v>
      </c>
      <c r="D286" s="15">
        <v>0.2433</v>
      </c>
      <c r="E286" s="15">
        <v>6.755342479</v>
      </c>
      <c r="F286" s="16">
        <f t="shared" si="61"/>
        <v>1894.12499999998</v>
      </c>
      <c r="G286" s="10">
        <f>G285*11/12+G297*1/12</f>
        <v>3.68</v>
      </c>
      <c r="H286" s="16">
        <f t="shared" si="57"/>
        <v>204.685080630388</v>
      </c>
      <c r="I286" s="16">
        <f t="shared" si="58"/>
        <v>11.3698356432359</v>
      </c>
      <c r="J286" s="19">
        <f t="shared" si="62"/>
        <v>720.983226230095</v>
      </c>
      <c r="K286" s="16">
        <f t="shared" si="59"/>
        <v>11.3698356432359</v>
      </c>
      <c r="L286" s="19">
        <f t="shared" si="60"/>
        <v>40.0491367446991</v>
      </c>
      <c r="M286" s="27">
        <f t="shared" si="51"/>
        <v>16.2027365964499</v>
      </c>
      <c r="N286" s="21"/>
      <c r="O286" s="22">
        <f t="shared" si="52"/>
        <v>20.1057907442533</v>
      </c>
      <c r="P286" s="22"/>
      <c r="Q286" s="31">
        <f t="shared" si="53"/>
        <v>-0.00580292144388044</v>
      </c>
      <c r="R286" s="10">
        <f t="shared" si="63"/>
        <v>1.00472783844696</v>
      </c>
      <c r="S286" s="10">
        <f t="shared" si="64"/>
        <v>5.39824685385143</v>
      </c>
      <c r="T286" s="12">
        <f t="shared" si="54"/>
        <v>0.0604471613921302</v>
      </c>
      <c r="U286" s="12">
        <f t="shared" si="55"/>
        <v>0.0128919901881894</v>
      </c>
      <c r="V286" s="12">
        <f t="shared" si="56"/>
        <v>0.0475551712039408</v>
      </c>
      <c r="Y286" s="30"/>
      <c r="Z286" s="30"/>
    </row>
    <row r="287" spans="1:26">
      <c r="A287" s="14">
        <v>1894.03</v>
      </c>
      <c r="B287" s="15">
        <v>4.51</v>
      </c>
      <c r="C287" s="16">
        <v>0.24</v>
      </c>
      <c r="D287" s="15">
        <v>0.235</v>
      </c>
      <c r="E287" s="15">
        <v>6.565052397</v>
      </c>
      <c r="F287" s="16">
        <f t="shared" si="61"/>
        <v>1894.20833333331</v>
      </c>
      <c r="G287" s="10">
        <f>G285*10/12+G297*2/12</f>
        <v>3.66</v>
      </c>
      <c r="H287" s="16">
        <f t="shared" si="57"/>
        <v>216.86915867581</v>
      </c>
      <c r="I287" s="16">
        <f t="shared" si="58"/>
        <v>11.540709109134</v>
      </c>
      <c r="J287" s="19">
        <f t="shared" si="62"/>
        <v>767.288037548919</v>
      </c>
      <c r="K287" s="16">
        <f t="shared" si="59"/>
        <v>11.3002776693604</v>
      </c>
      <c r="L287" s="19">
        <f t="shared" si="60"/>
        <v>39.9806405374714</v>
      </c>
      <c r="M287" s="27">
        <f t="shared" si="51"/>
        <v>17.1876220881219</v>
      </c>
      <c r="N287" s="21"/>
      <c r="O287" s="22">
        <f t="shared" si="52"/>
        <v>21.3410166455758</v>
      </c>
      <c r="P287" s="22"/>
      <c r="Q287" s="31">
        <f t="shared" si="53"/>
        <v>-0.0119050716554212</v>
      </c>
      <c r="R287" s="10">
        <f t="shared" si="63"/>
        <v>1.00471272994099</v>
      </c>
      <c r="S287" s="10">
        <f t="shared" si="64"/>
        <v>5.58097851816815</v>
      </c>
      <c r="T287" s="12">
        <f t="shared" si="54"/>
        <v>0.0551926746456011</v>
      </c>
      <c r="U287" s="12">
        <f t="shared" si="55"/>
        <v>0.0108963851433406</v>
      </c>
      <c r="V287" s="12">
        <f t="shared" si="56"/>
        <v>0.0442962895022605</v>
      </c>
      <c r="Y287" s="30"/>
      <c r="Z287" s="30"/>
    </row>
    <row r="288" spans="1:26">
      <c r="A288" s="14">
        <v>1894.04</v>
      </c>
      <c r="B288" s="15">
        <v>4.57</v>
      </c>
      <c r="C288" s="16">
        <v>0.2367</v>
      </c>
      <c r="D288" s="15">
        <v>0.2267</v>
      </c>
      <c r="E288" s="15">
        <v>6.565052397</v>
      </c>
      <c r="F288" s="16">
        <f t="shared" si="61"/>
        <v>1894.29166666665</v>
      </c>
      <c r="G288" s="10">
        <f>G285*9/12+G297*3/12</f>
        <v>3.64</v>
      </c>
      <c r="H288" s="16">
        <f t="shared" si="57"/>
        <v>219.754335953094</v>
      </c>
      <c r="I288" s="16">
        <f t="shared" si="58"/>
        <v>11.3820243588834</v>
      </c>
      <c r="J288" s="19">
        <f t="shared" si="62"/>
        <v>780.851682514237</v>
      </c>
      <c r="K288" s="16">
        <f t="shared" si="59"/>
        <v>10.9011614793362</v>
      </c>
      <c r="L288" s="19">
        <f t="shared" si="60"/>
        <v>38.7350276643277</v>
      </c>
      <c r="M288" s="27">
        <f t="shared" si="51"/>
        <v>17.4348490780525</v>
      </c>
      <c r="N288" s="21"/>
      <c r="O288" s="22">
        <f t="shared" si="52"/>
        <v>21.6597782768891</v>
      </c>
      <c r="P288" s="22"/>
      <c r="Q288" s="31">
        <f t="shared" si="53"/>
        <v>-0.01051478338785</v>
      </c>
      <c r="R288" s="10">
        <f t="shared" si="63"/>
        <v>1.00469762346121</v>
      </c>
      <c r="S288" s="10">
        <f t="shared" si="64"/>
        <v>5.60728016273073</v>
      </c>
      <c r="T288" s="12">
        <f t="shared" si="54"/>
        <v>0.057571252586669</v>
      </c>
      <c r="U288" s="12">
        <f t="shared" si="55"/>
        <v>0.0118077355199899</v>
      </c>
      <c r="V288" s="12">
        <f t="shared" si="56"/>
        <v>0.045763517066679</v>
      </c>
      <c r="Y288" s="30"/>
      <c r="Z288" s="30"/>
    </row>
    <row r="289" spans="1:26">
      <c r="A289" s="14">
        <v>1894.05</v>
      </c>
      <c r="B289" s="15">
        <v>4.4</v>
      </c>
      <c r="C289" s="16">
        <v>0.2333</v>
      </c>
      <c r="D289" s="15">
        <v>0.2183</v>
      </c>
      <c r="E289" s="15">
        <v>6.565052397</v>
      </c>
      <c r="F289" s="16">
        <f t="shared" si="61"/>
        <v>1894.37499999998</v>
      </c>
      <c r="G289" s="10">
        <f>G285*8/12+G297*4/12</f>
        <v>3.62</v>
      </c>
      <c r="H289" s="16">
        <f t="shared" si="57"/>
        <v>211.57966700079</v>
      </c>
      <c r="I289" s="16">
        <f t="shared" si="58"/>
        <v>11.2185309798374</v>
      </c>
      <c r="J289" s="19">
        <f t="shared" si="62"/>
        <v>755.126577940961</v>
      </c>
      <c r="K289" s="16">
        <f t="shared" si="59"/>
        <v>10.4972366605165</v>
      </c>
      <c r="L289" s="19">
        <f t="shared" si="60"/>
        <v>37.46457544648</v>
      </c>
      <c r="M289" s="27">
        <f t="shared" si="51"/>
        <v>16.808751920918</v>
      </c>
      <c r="N289" s="21"/>
      <c r="O289" s="22">
        <f t="shared" si="52"/>
        <v>20.8967694396787</v>
      </c>
      <c r="P289" s="22"/>
      <c r="Q289" s="31">
        <f t="shared" si="53"/>
        <v>-0.00611495482330066</v>
      </c>
      <c r="R289" s="10">
        <f t="shared" si="63"/>
        <v>1.00468251901064</v>
      </c>
      <c r="S289" s="10">
        <f t="shared" si="64"/>
        <v>5.63362105357674</v>
      </c>
      <c r="T289" s="12">
        <f t="shared" si="54"/>
        <v>0.0617793994255906</v>
      </c>
      <c r="U289" s="12">
        <f t="shared" si="55"/>
        <v>0.0139204297383602</v>
      </c>
      <c r="V289" s="12">
        <f t="shared" si="56"/>
        <v>0.0478589696872305</v>
      </c>
      <c r="Y289" s="30"/>
      <c r="Z289" s="30"/>
    </row>
    <row r="290" spans="1:26">
      <c r="A290" s="14">
        <v>1894.06</v>
      </c>
      <c r="B290" s="15">
        <v>4.34</v>
      </c>
      <c r="C290" s="16">
        <v>0.23</v>
      </c>
      <c r="D290" s="15">
        <v>0.21</v>
      </c>
      <c r="E290" s="15">
        <v>6.565052397</v>
      </c>
      <c r="F290" s="16">
        <f t="shared" si="61"/>
        <v>1894.45833333331</v>
      </c>
      <c r="G290" s="10">
        <f>G285*7/12+G297*5/12</f>
        <v>3.6</v>
      </c>
      <c r="H290" s="16">
        <f t="shared" si="57"/>
        <v>208.694489723507</v>
      </c>
      <c r="I290" s="16">
        <f t="shared" si="58"/>
        <v>11.0598462295868</v>
      </c>
      <c r="J290" s="19">
        <f t="shared" si="62"/>
        <v>748.118774471433</v>
      </c>
      <c r="K290" s="16">
        <f t="shared" si="59"/>
        <v>10.0981204704923</v>
      </c>
      <c r="L290" s="19">
        <f t="shared" si="60"/>
        <v>36.1992955389403</v>
      </c>
      <c r="M290" s="27">
        <f t="shared" si="51"/>
        <v>16.6063196952925</v>
      </c>
      <c r="N290" s="21"/>
      <c r="O290" s="22">
        <f t="shared" si="52"/>
        <v>20.6610310275666</v>
      </c>
      <c r="P290" s="22"/>
      <c r="Q290" s="31">
        <f t="shared" si="53"/>
        <v>-0.00518973312755005</v>
      </c>
      <c r="R290" s="10">
        <f t="shared" si="63"/>
        <v>1.00466741659232</v>
      </c>
      <c r="S290" s="10">
        <f t="shared" si="64"/>
        <v>5.66000059125887</v>
      </c>
      <c r="T290" s="12">
        <f t="shared" si="54"/>
        <v>0.0633813756850174</v>
      </c>
      <c r="U290" s="12">
        <f t="shared" si="55"/>
        <v>0.0136793160759723</v>
      </c>
      <c r="V290" s="12">
        <f t="shared" si="56"/>
        <v>0.0497020596090452</v>
      </c>
      <c r="Y290" s="30"/>
      <c r="Z290" s="30"/>
    </row>
    <row r="291" spans="1:26">
      <c r="A291" s="14">
        <v>1894.07</v>
      </c>
      <c r="B291" s="15">
        <v>4.25</v>
      </c>
      <c r="C291" s="16">
        <v>0.2267</v>
      </c>
      <c r="D291" s="15">
        <v>0.2017</v>
      </c>
      <c r="E291" s="15">
        <v>6.565052397</v>
      </c>
      <c r="F291" s="16">
        <f t="shared" si="61"/>
        <v>1894.54166666665</v>
      </c>
      <c r="G291" s="10">
        <f>G285*6/12+G297*6/12</f>
        <v>3.58</v>
      </c>
      <c r="H291" s="16">
        <f t="shared" si="57"/>
        <v>204.366723807582</v>
      </c>
      <c r="I291" s="16">
        <f t="shared" si="58"/>
        <v>10.9011614793362</v>
      </c>
      <c r="J291" s="19">
        <f t="shared" si="62"/>
        <v>735.861290787553</v>
      </c>
      <c r="K291" s="16">
        <f t="shared" si="59"/>
        <v>9.69900428046805</v>
      </c>
      <c r="L291" s="19">
        <f t="shared" si="60"/>
        <v>34.9231111416116</v>
      </c>
      <c r="M291" s="27">
        <f t="shared" si="51"/>
        <v>16.289679714917</v>
      </c>
      <c r="N291" s="21"/>
      <c r="O291" s="22">
        <f t="shared" si="52"/>
        <v>20.2854652682214</v>
      </c>
      <c r="P291" s="22"/>
      <c r="Q291" s="31">
        <f t="shared" si="53"/>
        <v>-0.00277002067333551</v>
      </c>
      <c r="R291" s="10">
        <f t="shared" si="63"/>
        <v>1.00465231620929</v>
      </c>
      <c r="S291" s="10">
        <f t="shared" si="64"/>
        <v>5.68641817193107</v>
      </c>
      <c r="T291" s="12">
        <f t="shared" si="54"/>
        <v>0.0699055022658557</v>
      </c>
      <c r="U291" s="12">
        <f t="shared" si="55"/>
        <v>0.0134403626481856</v>
      </c>
      <c r="V291" s="12">
        <f t="shared" si="56"/>
        <v>0.0564651396176701</v>
      </c>
      <c r="Y291" s="30"/>
      <c r="Z291" s="30"/>
    </row>
    <row r="292" spans="1:26">
      <c r="A292" s="14">
        <v>1894.08</v>
      </c>
      <c r="B292" s="15">
        <v>4.41</v>
      </c>
      <c r="C292" s="16">
        <v>0.2233</v>
      </c>
      <c r="D292" s="15">
        <v>0.1933</v>
      </c>
      <c r="E292" s="15">
        <v>6.755342479</v>
      </c>
      <c r="F292" s="16">
        <f t="shared" si="61"/>
        <v>1894.62499999998</v>
      </c>
      <c r="G292" s="10">
        <f>G285*5/12+G297*7/12</f>
        <v>3.56</v>
      </c>
      <c r="H292" s="16">
        <f t="shared" si="57"/>
        <v>206.087033237445</v>
      </c>
      <c r="I292" s="16">
        <f t="shared" si="58"/>
        <v>10.4352005718643</v>
      </c>
      <c r="J292" s="19">
        <f t="shared" si="62"/>
        <v>745.186752857125</v>
      </c>
      <c r="K292" s="16">
        <f t="shared" si="59"/>
        <v>9.03324796480685</v>
      </c>
      <c r="L292" s="19">
        <f t="shared" si="60"/>
        <v>32.6631744506309</v>
      </c>
      <c r="M292" s="27">
        <f t="shared" si="51"/>
        <v>16.4577770729984</v>
      </c>
      <c r="N292" s="21"/>
      <c r="O292" s="22">
        <f t="shared" si="52"/>
        <v>20.5105495506022</v>
      </c>
      <c r="P292" s="22"/>
      <c r="Q292" s="31">
        <f t="shared" si="53"/>
        <v>-0.000416775789368724</v>
      </c>
      <c r="R292" s="10">
        <f t="shared" si="63"/>
        <v>1.00463721786457</v>
      </c>
      <c r="S292" s="10">
        <f t="shared" si="64"/>
        <v>5.55194824378769</v>
      </c>
      <c r="T292" s="12">
        <f t="shared" si="54"/>
        <v>0.0712875187825726</v>
      </c>
      <c r="U292" s="12">
        <f t="shared" si="55"/>
        <v>0.0149151679232156</v>
      </c>
      <c r="V292" s="12">
        <f t="shared" si="56"/>
        <v>0.056372350859357</v>
      </c>
      <c r="Y292" s="30"/>
      <c r="Z292" s="30"/>
    </row>
    <row r="293" spans="1:26">
      <c r="A293" s="14">
        <v>1894.09</v>
      </c>
      <c r="B293" s="15">
        <v>4.48</v>
      </c>
      <c r="C293" s="16">
        <v>0.22</v>
      </c>
      <c r="D293" s="15">
        <v>0.185</v>
      </c>
      <c r="E293" s="15">
        <v>6.850483471</v>
      </c>
      <c r="F293" s="16">
        <f t="shared" si="61"/>
        <v>1894.70833333331</v>
      </c>
      <c r="G293" s="10">
        <f>G285*4/12+G297*8/12</f>
        <v>3.54</v>
      </c>
      <c r="H293" s="16">
        <f t="shared" si="57"/>
        <v>206.450643372409</v>
      </c>
      <c r="I293" s="16">
        <f t="shared" si="58"/>
        <v>10.1382012370379</v>
      </c>
      <c r="J293" s="19">
        <f t="shared" si="62"/>
        <v>749.556404584371</v>
      </c>
      <c r="K293" s="16">
        <f t="shared" si="59"/>
        <v>8.52530558569098</v>
      </c>
      <c r="L293" s="19">
        <f t="shared" si="60"/>
        <v>30.9526640285957</v>
      </c>
      <c r="M293" s="27">
        <f t="shared" si="51"/>
        <v>16.5223154448772</v>
      </c>
      <c r="N293" s="21"/>
      <c r="O293" s="22">
        <f t="shared" si="52"/>
        <v>20.6072650650557</v>
      </c>
      <c r="P293" s="22"/>
      <c r="Q293" s="31">
        <f t="shared" si="53"/>
        <v>0.00197686235302735</v>
      </c>
      <c r="R293" s="10">
        <f t="shared" si="63"/>
        <v>1.00462212156122</v>
      </c>
      <c r="S293" s="10">
        <f t="shared" si="64"/>
        <v>5.50022962232201</v>
      </c>
      <c r="T293" s="12">
        <f t="shared" si="54"/>
        <v>0.0744523834894788</v>
      </c>
      <c r="U293" s="12">
        <f t="shared" si="55"/>
        <v>0.0149259541051856</v>
      </c>
      <c r="V293" s="12">
        <f t="shared" si="56"/>
        <v>0.0595264293842932</v>
      </c>
      <c r="Y293" s="30"/>
      <c r="Z293" s="30"/>
    </row>
    <row r="294" spans="1:26">
      <c r="A294" s="14">
        <v>1894.1</v>
      </c>
      <c r="B294" s="15">
        <v>4.34</v>
      </c>
      <c r="C294" s="16">
        <v>0.2167</v>
      </c>
      <c r="D294" s="15">
        <v>0.1767</v>
      </c>
      <c r="E294" s="15">
        <v>6.660193388</v>
      </c>
      <c r="F294" s="16">
        <f t="shared" si="61"/>
        <v>1894.79166666665</v>
      </c>
      <c r="G294" s="10">
        <f>G285*3/12+G297*9/12</f>
        <v>3.52</v>
      </c>
      <c r="H294" s="16">
        <f t="shared" si="57"/>
        <v>205.713284912801</v>
      </c>
      <c r="I294" s="16">
        <f t="shared" si="58"/>
        <v>10.2714444333189</v>
      </c>
      <c r="J294" s="19">
        <f t="shared" si="62"/>
        <v>749.986986066796</v>
      </c>
      <c r="K294" s="16">
        <f t="shared" si="59"/>
        <v>8.37546945716406</v>
      </c>
      <c r="L294" s="19">
        <f t="shared" si="60"/>
        <v>30.5351844327196</v>
      </c>
      <c r="M294" s="27">
        <f t="shared" si="51"/>
        <v>16.5029042057084</v>
      </c>
      <c r="N294" s="21"/>
      <c r="O294" s="22">
        <f t="shared" si="52"/>
        <v>20.6029148441374</v>
      </c>
      <c r="P294" s="22"/>
      <c r="Q294" s="31">
        <f t="shared" si="53"/>
        <v>0.000577249777694418</v>
      </c>
      <c r="R294" s="10">
        <f t="shared" si="63"/>
        <v>1.0046070273023</v>
      </c>
      <c r="S294" s="10">
        <f t="shared" si="64"/>
        <v>5.68352717411933</v>
      </c>
      <c r="T294" s="12">
        <f t="shared" si="54"/>
        <v>0.0809085131459297</v>
      </c>
      <c r="U294" s="12">
        <f t="shared" si="55"/>
        <v>0.0118385824921772</v>
      </c>
      <c r="V294" s="12">
        <f t="shared" si="56"/>
        <v>0.0690699306537526</v>
      </c>
      <c r="Y294" s="30"/>
      <c r="Z294" s="30"/>
    </row>
    <row r="295" spans="1:26">
      <c r="A295" s="14">
        <v>1894.11</v>
      </c>
      <c r="B295" s="15">
        <v>4.34</v>
      </c>
      <c r="C295" s="16">
        <v>0.2133</v>
      </c>
      <c r="D295" s="15">
        <v>0.1683</v>
      </c>
      <c r="E295" s="15">
        <v>6.660193388</v>
      </c>
      <c r="F295" s="16">
        <f t="shared" si="61"/>
        <v>1894.87499999998</v>
      </c>
      <c r="G295" s="10">
        <f>G285*2/12+G297*10/12</f>
        <v>3.5</v>
      </c>
      <c r="H295" s="16">
        <f t="shared" si="57"/>
        <v>205.713284912801</v>
      </c>
      <c r="I295" s="16">
        <f t="shared" si="58"/>
        <v>10.1102865603457</v>
      </c>
      <c r="J295" s="19">
        <f t="shared" si="62"/>
        <v>753.058649356505</v>
      </c>
      <c r="K295" s="16">
        <f t="shared" si="59"/>
        <v>7.97731471217154</v>
      </c>
      <c r="L295" s="19">
        <f t="shared" si="60"/>
        <v>29.2027121397926</v>
      </c>
      <c r="M295" s="27">
        <f t="shared" si="51"/>
        <v>16.5427844474446</v>
      </c>
      <c r="N295" s="21"/>
      <c r="O295" s="22">
        <f t="shared" si="52"/>
        <v>20.672276347819</v>
      </c>
      <c r="P295" s="22"/>
      <c r="Q295" s="31">
        <f t="shared" si="53"/>
        <v>0.00282466366892323</v>
      </c>
      <c r="R295" s="10">
        <f t="shared" si="63"/>
        <v>1.00459193509085</v>
      </c>
      <c r="S295" s="10">
        <f t="shared" si="64"/>
        <v>5.70971133898385</v>
      </c>
      <c r="T295" s="12">
        <f t="shared" si="54"/>
        <v>0.0840646133798013</v>
      </c>
      <c r="U295" s="12">
        <f t="shared" si="55"/>
        <v>0.00931235849179468</v>
      </c>
      <c r="V295" s="12">
        <f t="shared" si="56"/>
        <v>0.0747522548880066</v>
      </c>
      <c r="Y295" s="30"/>
      <c r="Z295" s="30"/>
    </row>
    <row r="296" spans="1:26">
      <c r="A296" s="14">
        <v>1894.12</v>
      </c>
      <c r="B296" s="15">
        <v>4.3</v>
      </c>
      <c r="C296" s="16">
        <v>0.21</v>
      </c>
      <c r="D296" s="15">
        <v>0.16</v>
      </c>
      <c r="E296" s="15">
        <v>6.565052397</v>
      </c>
      <c r="F296" s="16">
        <f t="shared" si="61"/>
        <v>1894.95833333331</v>
      </c>
      <c r="G296" s="10">
        <f>G285*1/12+G297*11/12</f>
        <v>3.48</v>
      </c>
      <c r="H296" s="16">
        <f t="shared" si="57"/>
        <v>206.771038205318</v>
      </c>
      <c r="I296" s="16">
        <f t="shared" si="58"/>
        <v>10.0981204704923</v>
      </c>
      <c r="J296" s="19">
        <f t="shared" si="62"/>
        <v>760.011319817077</v>
      </c>
      <c r="K296" s="16">
        <f t="shared" si="59"/>
        <v>7.69380607275601</v>
      </c>
      <c r="L296" s="19">
        <f t="shared" si="60"/>
        <v>28.2794909699378</v>
      </c>
      <c r="M296" s="27">
        <f t="shared" si="51"/>
        <v>16.6724663337677</v>
      </c>
      <c r="N296" s="21"/>
      <c r="O296" s="22">
        <f t="shared" si="52"/>
        <v>20.855013611175</v>
      </c>
      <c r="P296" s="22"/>
      <c r="Q296" s="31">
        <f t="shared" si="53"/>
        <v>0.00226550907785648</v>
      </c>
      <c r="R296" s="10">
        <f t="shared" si="63"/>
        <v>1.00457684492993</v>
      </c>
      <c r="S296" s="10">
        <f t="shared" si="64"/>
        <v>5.81905527974076</v>
      </c>
      <c r="T296" s="12">
        <f t="shared" si="54"/>
        <v>0.084463676462939</v>
      </c>
      <c r="U296" s="12">
        <f t="shared" si="55"/>
        <v>0.00763407019737716</v>
      </c>
      <c r="V296" s="12">
        <f t="shared" si="56"/>
        <v>0.0768296062655618</v>
      </c>
      <c r="Y296" s="30"/>
      <c r="Z296" s="30"/>
    </row>
    <row r="297" spans="1:26">
      <c r="A297" s="14">
        <v>1895.01</v>
      </c>
      <c r="B297" s="15">
        <v>4.25</v>
      </c>
      <c r="C297" s="16">
        <v>0.2083</v>
      </c>
      <c r="D297" s="15">
        <v>0.1675</v>
      </c>
      <c r="E297" s="15">
        <v>6.565052397</v>
      </c>
      <c r="F297" s="16">
        <f t="shared" si="61"/>
        <v>1895.04166666664</v>
      </c>
      <c r="G297" s="10">
        <v>3.46</v>
      </c>
      <c r="H297" s="16">
        <f t="shared" si="57"/>
        <v>204.366723807582</v>
      </c>
      <c r="I297" s="16">
        <f t="shared" si="58"/>
        <v>10.0163737809692</v>
      </c>
      <c r="J297" s="19">
        <f t="shared" si="62"/>
        <v>754.242009081179</v>
      </c>
      <c r="K297" s="16">
        <f t="shared" si="59"/>
        <v>8.05445323241645</v>
      </c>
      <c r="L297" s="19">
        <f t="shared" si="60"/>
        <v>29.7260085931994</v>
      </c>
      <c r="M297" s="27">
        <f t="shared" si="51"/>
        <v>16.5244439351627</v>
      </c>
      <c r="N297" s="21"/>
      <c r="O297" s="22">
        <f t="shared" si="52"/>
        <v>20.6921670831082</v>
      </c>
      <c r="P297" s="22"/>
      <c r="Q297" s="31">
        <f t="shared" si="53"/>
        <v>0.00300278915190422</v>
      </c>
      <c r="R297" s="10">
        <f t="shared" si="63"/>
        <v>1.00190571038622</v>
      </c>
      <c r="S297" s="10">
        <f t="shared" si="64"/>
        <v>5.84568819339483</v>
      </c>
      <c r="T297" s="12">
        <f t="shared" si="54"/>
        <v>0.0879699961320521</v>
      </c>
      <c r="U297" s="12">
        <f t="shared" si="55"/>
        <v>0.00740907998672546</v>
      </c>
      <c r="V297" s="12">
        <f t="shared" si="56"/>
        <v>0.0805609161453267</v>
      </c>
      <c r="Y297" s="30"/>
      <c r="Z297" s="30"/>
    </row>
    <row r="298" spans="1:26">
      <c r="A298" s="14">
        <v>1895.02</v>
      </c>
      <c r="B298" s="15">
        <v>4.19</v>
      </c>
      <c r="C298" s="16">
        <v>0.2067</v>
      </c>
      <c r="D298" s="15">
        <v>0.175</v>
      </c>
      <c r="E298" s="15">
        <v>6.565052397</v>
      </c>
      <c r="F298" s="16">
        <f t="shared" si="61"/>
        <v>1895.12499999998</v>
      </c>
      <c r="G298" s="10">
        <f>G297*11/12+G309*1/12</f>
        <v>3.47166666666667</v>
      </c>
      <c r="H298" s="16">
        <f t="shared" si="57"/>
        <v>201.481546530298</v>
      </c>
      <c r="I298" s="16">
        <f t="shared" si="58"/>
        <v>9.93943572024167</v>
      </c>
      <c r="J298" s="19">
        <f t="shared" si="62"/>
        <v>746.650785095662</v>
      </c>
      <c r="K298" s="16">
        <f t="shared" si="59"/>
        <v>8.41510039207689</v>
      </c>
      <c r="L298" s="19">
        <f t="shared" si="60"/>
        <v>31.1846986615133</v>
      </c>
      <c r="M298" s="27">
        <f t="shared" si="51"/>
        <v>16.3312376932114</v>
      </c>
      <c r="N298" s="21"/>
      <c r="O298" s="22">
        <f t="shared" si="52"/>
        <v>20.4720463854238</v>
      </c>
      <c r="P298" s="22"/>
      <c r="Q298" s="31">
        <f t="shared" si="53"/>
        <v>0.00248578781928841</v>
      </c>
      <c r="R298" s="10">
        <f t="shared" si="63"/>
        <v>1.0019159687965</v>
      </c>
      <c r="S298" s="10">
        <f t="shared" si="64"/>
        <v>5.85682838209955</v>
      </c>
      <c r="T298" s="12">
        <f t="shared" si="54"/>
        <v>0.0940833419345786</v>
      </c>
      <c r="U298" s="12">
        <f t="shared" si="55"/>
        <v>0.00754407368291066</v>
      </c>
      <c r="V298" s="12">
        <f t="shared" si="56"/>
        <v>0.0865392682516679</v>
      </c>
      <c r="Y298" s="30"/>
      <c r="Z298" s="30"/>
    </row>
    <row r="299" spans="1:26">
      <c r="A299" s="14">
        <v>1895.03</v>
      </c>
      <c r="B299" s="15">
        <v>4.19</v>
      </c>
      <c r="C299" s="16">
        <v>0.205</v>
      </c>
      <c r="D299" s="15">
        <v>0.1825</v>
      </c>
      <c r="E299" s="15">
        <v>6.565052397</v>
      </c>
      <c r="F299" s="16">
        <f t="shared" si="61"/>
        <v>1895.20833333331</v>
      </c>
      <c r="G299" s="10">
        <f>G297*10/12+G309*2/12</f>
        <v>3.48333333333333</v>
      </c>
      <c r="H299" s="16">
        <f t="shared" si="57"/>
        <v>201.481546530298</v>
      </c>
      <c r="I299" s="16">
        <f t="shared" si="58"/>
        <v>9.85768903071864</v>
      </c>
      <c r="J299" s="19">
        <f t="shared" si="62"/>
        <v>749.695005679286</v>
      </c>
      <c r="K299" s="16">
        <f t="shared" si="59"/>
        <v>8.77574755173733</v>
      </c>
      <c r="L299" s="19">
        <f t="shared" si="60"/>
        <v>32.653780080303</v>
      </c>
      <c r="M299" s="27">
        <f t="shared" si="51"/>
        <v>16.3646254271748</v>
      </c>
      <c r="N299" s="21"/>
      <c r="O299" s="22">
        <f t="shared" si="52"/>
        <v>20.5346419902035</v>
      </c>
      <c r="P299" s="22"/>
      <c r="Q299" s="31">
        <f t="shared" si="53"/>
        <v>0.00449094401972347</v>
      </c>
      <c r="R299" s="10">
        <f t="shared" si="63"/>
        <v>1.00192622679987</v>
      </c>
      <c r="S299" s="10">
        <f t="shared" si="64"/>
        <v>5.86804988252613</v>
      </c>
      <c r="T299" s="12">
        <f t="shared" si="54"/>
        <v>0.0982633510963371</v>
      </c>
      <c r="U299" s="12">
        <f t="shared" si="55"/>
        <v>0.00881625175887257</v>
      </c>
      <c r="V299" s="12">
        <f t="shared" si="56"/>
        <v>0.0894470993374645</v>
      </c>
      <c r="Y299" s="30"/>
      <c r="Z299" s="30"/>
    </row>
    <row r="300" spans="1:26">
      <c r="A300" s="14">
        <v>1895.04</v>
      </c>
      <c r="B300" s="15">
        <v>4.37</v>
      </c>
      <c r="C300" s="16">
        <v>0.2033</v>
      </c>
      <c r="D300" s="15">
        <v>0.19</v>
      </c>
      <c r="E300" s="15">
        <v>6.850483471</v>
      </c>
      <c r="F300" s="16">
        <f t="shared" si="61"/>
        <v>1895.29166666664</v>
      </c>
      <c r="G300" s="10">
        <f>G297*9/12+G309*3/12</f>
        <v>3.495</v>
      </c>
      <c r="H300" s="16">
        <f t="shared" si="57"/>
        <v>201.38154275389</v>
      </c>
      <c r="I300" s="16">
        <f t="shared" si="58"/>
        <v>9.36861959768095</v>
      </c>
      <c r="J300" s="19">
        <f t="shared" si="62"/>
        <v>752.227884184903</v>
      </c>
      <c r="K300" s="16">
        <f t="shared" si="59"/>
        <v>8.75571925016911</v>
      </c>
      <c r="L300" s="19">
        <f t="shared" si="60"/>
        <v>32.7055601819523</v>
      </c>
      <c r="M300" s="27">
        <f t="shared" si="51"/>
        <v>16.3875438236863</v>
      </c>
      <c r="N300" s="21"/>
      <c r="O300" s="22">
        <f t="shared" si="52"/>
        <v>20.5784533979595</v>
      </c>
      <c r="P300" s="22"/>
      <c r="Q300" s="31">
        <f t="shared" si="53"/>
        <v>0.00732555580903515</v>
      </c>
      <c r="R300" s="10">
        <f t="shared" si="63"/>
        <v>1.00193648439667</v>
      </c>
      <c r="S300" s="10">
        <f t="shared" si="64"/>
        <v>5.63438495654643</v>
      </c>
      <c r="T300" s="12">
        <f t="shared" si="54"/>
        <v>0.0968744568386029</v>
      </c>
      <c r="U300" s="12">
        <f t="shared" si="55"/>
        <v>0.013251792109497</v>
      </c>
      <c r="V300" s="12">
        <f t="shared" si="56"/>
        <v>0.0836226647291058</v>
      </c>
      <c r="Y300" s="30"/>
      <c r="Z300" s="30"/>
    </row>
    <row r="301" spans="1:26">
      <c r="A301" s="14">
        <v>1895.05</v>
      </c>
      <c r="B301" s="15">
        <v>4.61</v>
      </c>
      <c r="C301" s="16">
        <v>0.2017</v>
      </c>
      <c r="D301" s="15">
        <v>0.1975</v>
      </c>
      <c r="E301" s="15">
        <v>6.945632562</v>
      </c>
      <c r="F301" s="16">
        <f t="shared" si="61"/>
        <v>1895.37499999998</v>
      </c>
      <c r="G301" s="10">
        <f>G297*8/12+G309*4/12</f>
        <v>3.50666666666667</v>
      </c>
      <c r="H301" s="16">
        <f t="shared" si="57"/>
        <v>209.531137302336</v>
      </c>
      <c r="I301" s="16">
        <f t="shared" si="58"/>
        <v>9.16755539997424</v>
      </c>
      <c r="J301" s="19">
        <f t="shared" si="62"/>
        <v>785.523023381496</v>
      </c>
      <c r="K301" s="16">
        <f t="shared" si="59"/>
        <v>8.97665935297428</v>
      </c>
      <c r="L301" s="19">
        <f t="shared" si="60"/>
        <v>33.6531013270815</v>
      </c>
      <c r="M301" s="27">
        <f t="shared" si="51"/>
        <v>17.0803695533824</v>
      </c>
      <c r="N301" s="21"/>
      <c r="O301" s="22">
        <f t="shared" si="52"/>
        <v>21.4601497686764</v>
      </c>
      <c r="P301" s="22"/>
      <c r="Q301" s="31">
        <f t="shared" si="53"/>
        <v>0.00837611140796563</v>
      </c>
      <c r="R301" s="10">
        <f t="shared" si="63"/>
        <v>1.00194674158726</v>
      </c>
      <c r="S301" s="10">
        <f t="shared" si="64"/>
        <v>5.56796023962559</v>
      </c>
      <c r="T301" s="12">
        <f t="shared" si="54"/>
        <v>0.088217918036374</v>
      </c>
      <c r="U301" s="12">
        <f t="shared" si="55"/>
        <v>0.0159428964017845</v>
      </c>
      <c r="V301" s="12">
        <f t="shared" si="56"/>
        <v>0.0722750216345895</v>
      </c>
      <c r="Y301" s="30"/>
      <c r="Z301" s="30"/>
    </row>
    <row r="302" spans="1:26">
      <c r="A302" s="14">
        <v>1895.06</v>
      </c>
      <c r="B302" s="15">
        <v>4.7</v>
      </c>
      <c r="C302" s="16">
        <v>0.2</v>
      </c>
      <c r="D302" s="15">
        <v>0.205</v>
      </c>
      <c r="E302" s="15">
        <v>7.040773554</v>
      </c>
      <c r="F302" s="16">
        <f t="shared" si="61"/>
        <v>1895.45833333331</v>
      </c>
      <c r="G302" s="10">
        <f>G297*7/12+G309*5/12</f>
        <v>3.51833333333333</v>
      </c>
      <c r="H302" s="16">
        <f t="shared" si="57"/>
        <v>210.735125710308</v>
      </c>
      <c r="I302" s="16">
        <f t="shared" si="58"/>
        <v>8.96745215788544</v>
      </c>
      <c r="J302" s="19">
        <f t="shared" si="62"/>
        <v>792.838271662353</v>
      </c>
      <c r="K302" s="16">
        <f t="shared" si="59"/>
        <v>9.19163846183257</v>
      </c>
      <c r="L302" s="19">
        <f t="shared" si="60"/>
        <v>34.5812437639962</v>
      </c>
      <c r="M302" s="27">
        <f t="shared" si="51"/>
        <v>17.2074135397834</v>
      </c>
      <c r="N302" s="21"/>
      <c r="O302" s="22">
        <f t="shared" si="52"/>
        <v>21.6282732100676</v>
      </c>
      <c r="P302" s="22"/>
      <c r="Q302" s="31">
        <f t="shared" si="53"/>
        <v>0.011519126998026</v>
      </c>
      <c r="R302" s="10">
        <f t="shared" si="63"/>
        <v>1.00195699837199</v>
      </c>
      <c r="S302" s="10">
        <f t="shared" si="64"/>
        <v>5.50341407745279</v>
      </c>
      <c r="T302" s="12">
        <f t="shared" si="54"/>
        <v>0.0888190555468316</v>
      </c>
      <c r="U302" s="12">
        <f t="shared" si="55"/>
        <v>0.0174568014171173</v>
      </c>
      <c r="V302" s="12">
        <f t="shared" si="56"/>
        <v>0.0713622541297143</v>
      </c>
      <c r="Y302" s="30"/>
      <c r="Z302" s="30"/>
    </row>
    <row r="303" spans="1:26">
      <c r="A303" s="14">
        <v>1895.07</v>
      </c>
      <c r="B303" s="15">
        <v>4.72</v>
      </c>
      <c r="C303" s="16">
        <v>0.1983</v>
      </c>
      <c r="D303" s="15">
        <v>0.2125</v>
      </c>
      <c r="E303" s="15">
        <v>6.945632562</v>
      </c>
      <c r="F303" s="16">
        <f t="shared" si="61"/>
        <v>1895.54166666664</v>
      </c>
      <c r="G303" s="10">
        <f>G297*6/12+G309*6/12</f>
        <v>3.53</v>
      </c>
      <c r="H303" s="16">
        <f t="shared" si="57"/>
        <v>214.530795676145</v>
      </c>
      <c r="I303" s="16">
        <f t="shared" si="58"/>
        <v>9.0130205047838</v>
      </c>
      <c r="J303" s="19">
        <f t="shared" si="62"/>
        <v>809.94430166085</v>
      </c>
      <c r="K303" s="16">
        <f t="shared" si="59"/>
        <v>9.65843094940271</v>
      </c>
      <c r="L303" s="19">
        <f t="shared" si="60"/>
        <v>36.4646534116378</v>
      </c>
      <c r="M303" s="27">
        <f t="shared" si="51"/>
        <v>17.5460146487406</v>
      </c>
      <c r="N303" s="21"/>
      <c r="O303" s="22">
        <f t="shared" si="52"/>
        <v>22.0604031473842</v>
      </c>
      <c r="P303" s="22"/>
      <c r="Q303" s="31">
        <f t="shared" si="53"/>
        <v>0.00775533805806358</v>
      </c>
      <c r="R303" s="10">
        <f t="shared" si="63"/>
        <v>1.00196725475122</v>
      </c>
      <c r="S303" s="10">
        <f t="shared" si="64"/>
        <v>5.58971732115309</v>
      </c>
      <c r="T303" s="12">
        <f t="shared" si="54"/>
        <v>0.0901901063326564</v>
      </c>
      <c r="U303" s="12">
        <f t="shared" si="55"/>
        <v>0.016202722618998</v>
      </c>
      <c r="V303" s="12">
        <f t="shared" si="56"/>
        <v>0.0739873837136584</v>
      </c>
      <c r="Y303" s="30"/>
      <c r="Z303" s="30"/>
    </row>
    <row r="304" spans="1:26">
      <c r="A304" s="14">
        <v>1895.08</v>
      </c>
      <c r="B304" s="15">
        <v>4.79</v>
      </c>
      <c r="C304" s="16">
        <v>0.1967</v>
      </c>
      <c r="D304" s="15">
        <v>0.22</v>
      </c>
      <c r="E304" s="15">
        <v>6.850483471</v>
      </c>
      <c r="F304" s="16">
        <f t="shared" si="61"/>
        <v>1895.62499999998</v>
      </c>
      <c r="G304" s="10">
        <f>G297*5/12+G309*7/12</f>
        <v>3.54166666666667</v>
      </c>
      <c r="H304" s="16">
        <f t="shared" si="57"/>
        <v>220.736290570053</v>
      </c>
      <c r="I304" s="16">
        <f t="shared" si="58"/>
        <v>9.06447356056981</v>
      </c>
      <c r="J304" s="19">
        <f t="shared" si="62"/>
        <v>836.224515197863</v>
      </c>
      <c r="K304" s="16">
        <f t="shared" si="59"/>
        <v>10.1382012370379</v>
      </c>
      <c r="L304" s="19">
        <f t="shared" si="60"/>
        <v>38.4069714704655</v>
      </c>
      <c r="M304" s="27">
        <f t="shared" si="51"/>
        <v>18.0740725472418</v>
      </c>
      <c r="N304" s="21"/>
      <c r="O304" s="22">
        <f t="shared" si="52"/>
        <v>22.7283696447251</v>
      </c>
      <c r="P304" s="22"/>
      <c r="Q304" s="31">
        <f t="shared" si="53"/>
        <v>0.0046143262527669</v>
      </c>
      <c r="R304" s="10">
        <f t="shared" si="63"/>
        <v>1.00197751072529</v>
      </c>
      <c r="S304" s="10">
        <f t="shared" si="64"/>
        <v>5.67850426069559</v>
      </c>
      <c r="T304" s="12">
        <f t="shared" si="54"/>
        <v>0.0897639433690665</v>
      </c>
      <c r="U304" s="12">
        <f t="shared" si="55"/>
        <v>0.0137701344293175</v>
      </c>
      <c r="V304" s="12">
        <f t="shared" si="56"/>
        <v>0.0759938089397489</v>
      </c>
      <c r="Y304" s="30"/>
      <c r="Z304" s="30"/>
    </row>
    <row r="305" spans="1:26">
      <c r="A305" s="14">
        <v>1895.09</v>
      </c>
      <c r="B305" s="15">
        <v>4.82</v>
      </c>
      <c r="C305" s="16">
        <v>0.195</v>
      </c>
      <c r="D305" s="15">
        <v>0.2275</v>
      </c>
      <c r="E305" s="15">
        <v>6.850483471</v>
      </c>
      <c r="F305" s="16">
        <f t="shared" si="61"/>
        <v>1895.70833333331</v>
      </c>
      <c r="G305" s="10">
        <f>G297*4/12+G309*8/12</f>
        <v>3.55333333333333</v>
      </c>
      <c r="H305" s="16">
        <f t="shared" si="57"/>
        <v>222.118772556922</v>
      </c>
      <c r="I305" s="16">
        <f t="shared" si="58"/>
        <v>8.98613291464725</v>
      </c>
      <c r="J305" s="19">
        <f t="shared" si="62"/>
        <v>844.298708063813</v>
      </c>
      <c r="K305" s="16">
        <f t="shared" si="59"/>
        <v>10.4838217337551</v>
      </c>
      <c r="L305" s="19">
        <f t="shared" si="60"/>
        <v>39.8501983577837</v>
      </c>
      <c r="M305" s="27">
        <f t="shared" si="51"/>
        <v>18.2003359466055</v>
      </c>
      <c r="N305" s="21"/>
      <c r="O305" s="22">
        <f t="shared" si="52"/>
        <v>22.8886695644203</v>
      </c>
      <c r="P305" s="22"/>
      <c r="Q305" s="31">
        <f t="shared" si="53"/>
        <v>0.00529377476585645</v>
      </c>
      <c r="R305" s="10">
        <f t="shared" si="63"/>
        <v>1.00198776629457</v>
      </c>
      <c r="S305" s="10">
        <f t="shared" si="64"/>
        <v>5.68973356377474</v>
      </c>
      <c r="T305" s="12">
        <f t="shared" si="54"/>
        <v>0.0906369055337011</v>
      </c>
      <c r="U305" s="12">
        <f t="shared" si="55"/>
        <v>0.0150559574717624</v>
      </c>
      <c r="V305" s="12">
        <f t="shared" si="56"/>
        <v>0.0755809480619387</v>
      </c>
      <c r="Y305" s="30"/>
      <c r="Z305" s="30"/>
    </row>
    <row r="306" spans="1:26">
      <c r="A306" s="14">
        <v>1895.1</v>
      </c>
      <c r="B306" s="15">
        <v>4.75</v>
      </c>
      <c r="C306" s="16">
        <v>0.1933</v>
      </c>
      <c r="D306" s="15">
        <v>0.235</v>
      </c>
      <c r="E306" s="15">
        <v>6.850483471</v>
      </c>
      <c r="F306" s="16">
        <f t="shared" si="61"/>
        <v>1895.79166666664</v>
      </c>
      <c r="G306" s="10">
        <f>G297*3/12+G309*9/12</f>
        <v>3.565</v>
      </c>
      <c r="H306" s="16">
        <f t="shared" si="57"/>
        <v>218.892981254228</v>
      </c>
      <c r="I306" s="16">
        <f t="shared" si="58"/>
        <v>8.90779226872468</v>
      </c>
      <c r="J306" s="19">
        <f t="shared" si="62"/>
        <v>834.858736167118</v>
      </c>
      <c r="K306" s="16">
        <f t="shared" si="59"/>
        <v>10.8294422304723</v>
      </c>
      <c r="L306" s="19">
        <f t="shared" si="60"/>
        <v>41.3035374735311</v>
      </c>
      <c r="M306" s="27">
        <f t="shared" si="51"/>
        <v>17.9447066224665</v>
      </c>
      <c r="N306" s="21"/>
      <c r="O306" s="22">
        <f t="shared" si="52"/>
        <v>22.5678925207399</v>
      </c>
      <c r="P306" s="22"/>
      <c r="Q306" s="31">
        <f t="shared" si="53"/>
        <v>0.00595980732627055</v>
      </c>
      <c r="R306" s="10">
        <f t="shared" si="63"/>
        <v>1.0019980214594</v>
      </c>
      <c r="S306" s="10">
        <f t="shared" si="64"/>
        <v>5.7010434243779</v>
      </c>
      <c r="T306" s="12">
        <f t="shared" si="54"/>
        <v>0.0937096776966522</v>
      </c>
      <c r="U306" s="12">
        <f t="shared" si="55"/>
        <v>0.0151809063999453</v>
      </c>
      <c r="V306" s="12">
        <f t="shared" si="56"/>
        <v>0.0785287712967069</v>
      </c>
      <c r="Y306" s="30"/>
      <c r="Z306" s="30"/>
    </row>
    <row r="307" spans="1:26">
      <c r="A307" s="14">
        <v>1895.11</v>
      </c>
      <c r="B307" s="15">
        <v>4.59</v>
      </c>
      <c r="C307" s="16">
        <v>0.1917</v>
      </c>
      <c r="D307" s="15">
        <v>0.2425</v>
      </c>
      <c r="E307" s="15">
        <v>6.850483471</v>
      </c>
      <c r="F307" s="16">
        <f t="shared" si="61"/>
        <v>1895.87499999998</v>
      </c>
      <c r="G307" s="10">
        <f>G297*2/12+G309*10/12</f>
        <v>3.57666666666667</v>
      </c>
      <c r="H307" s="16">
        <f t="shared" si="57"/>
        <v>211.519743990927</v>
      </c>
      <c r="I307" s="16">
        <f t="shared" si="58"/>
        <v>8.83405989609168</v>
      </c>
      <c r="J307" s="19">
        <f t="shared" si="62"/>
        <v>809.544940487861</v>
      </c>
      <c r="K307" s="16">
        <f t="shared" si="59"/>
        <v>11.1750627271895</v>
      </c>
      <c r="L307" s="19">
        <f t="shared" si="60"/>
        <v>42.770075831875</v>
      </c>
      <c r="M307" s="27">
        <f t="shared" si="51"/>
        <v>17.3429989919217</v>
      </c>
      <c r="N307" s="21"/>
      <c r="O307" s="22">
        <f t="shared" si="52"/>
        <v>21.8129465560514</v>
      </c>
      <c r="P307" s="22"/>
      <c r="Q307" s="31">
        <f t="shared" si="53"/>
        <v>0.00659660714755655</v>
      </c>
      <c r="R307" s="10">
        <f t="shared" si="63"/>
        <v>1.00200827622013</v>
      </c>
      <c r="S307" s="10">
        <f t="shared" si="64"/>
        <v>5.71243423148077</v>
      </c>
      <c r="T307" s="12">
        <f t="shared" si="54"/>
        <v>0.0955636964387183</v>
      </c>
      <c r="U307" s="12">
        <f t="shared" si="55"/>
        <v>0.0141445525140707</v>
      </c>
      <c r="V307" s="12">
        <f t="shared" si="56"/>
        <v>0.0814191439246477</v>
      </c>
      <c r="Y307" s="30"/>
      <c r="Z307" s="30"/>
    </row>
    <row r="308" spans="1:26">
      <c r="A308" s="14">
        <v>1895.12</v>
      </c>
      <c r="B308" s="15">
        <v>4.32</v>
      </c>
      <c r="C308" s="16">
        <v>0.19</v>
      </c>
      <c r="D308" s="15">
        <v>0.25</v>
      </c>
      <c r="E308" s="15">
        <v>6.755342479</v>
      </c>
      <c r="F308" s="16">
        <f t="shared" si="61"/>
        <v>1895.95833333331</v>
      </c>
      <c r="G308" s="10">
        <f>G297*1/12+G309*11/12</f>
        <v>3.58833333333333</v>
      </c>
      <c r="H308" s="16">
        <f t="shared" si="57"/>
        <v>201.881175416273</v>
      </c>
      <c r="I308" s="16">
        <f t="shared" si="58"/>
        <v>8.87903317803053</v>
      </c>
      <c r="J308" s="19">
        <f t="shared" si="62"/>
        <v>775.487333121789</v>
      </c>
      <c r="K308" s="16">
        <f t="shared" si="59"/>
        <v>11.6829383921454</v>
      </c>
      <c r="L308" s="19">
        <f t="shared" si="60"/>
        <v>44.8777391852887</v>
      </c>
      <c r="M308" s="27">
        <f t="shared" si="51"/>
        <v>16.548415156668</v>
      </c>
      <c r="N308" s="21"/>
      <c r="O308" s="22">
        <f t="shared" si="52"/>
        <v>20.8186480776281</v>
      </c>
      <c r="P308" s="22"/>
      <c r="Q308" s="31">
        <f t="shared" si="53"/>
        <v>0.00556134762595419</v>
      </c>
      <c r="R308" s="10">
        <f t="shared" si="63"/>
        <v>1.00201853057713</v>
      </c>
      <c r="S308" s="10">
        <f t="shared" si="64"/>
        <v>5.8045208143314</v>
      </c>
      <c r="T308" s="12">
        <f t="shared" si="54"/>
        <v>0.102043455637792</v>
      </c>
      <c r="U308" s="12">
        <f t="shared" si="55"/>
        <v>0.0117060164204459</v>
      </c>
      <c r="V308" s="12">
        <f t="shared" si="56"/>
        <v>0.0903374392173457</v>
      </c>
      <c r="Y308" s="30"/>
      <c r="Z308" s="30"/>
    </row>
    <row r="309" spans="1:26">
      <c r="A309" s="14">
        <v>1896.01</v>
      </c>
      <c r="B309" s="15">
        <v>4.27</v>
      </c>
      <c r="C309" s="16">
        <v>0.1892</v>
      </c>
      <c r="D309" s="15">
        <v>0.2467</v>
      </c>
      <c r="E309" s="15">
        <v>6.660193388</v>
      </c>
      <c r="F309" s="16">
        <f t="shared" si="61"/>
        <v>1896.04166666664</v>
      </c>
      <c r="G309" s="10">
        <v>3.6</v>
      </c>
      <c r="H309" s="16">
        <f t="shared" si="57"/>
        <v>202.39532870453</v>
      </c>
      <c r="I309" s="16">
        <f t="shared" si="58"/>
        <v>8.96796163721245</v>
      </c>
      <c r="J309" s="19">
        <f t="shared" si="62"/>
        <v>780.333076736934</v>
      </c>
      <c r="K309" s="16">
        <f t="shared" si="59"/>
        <v>11.6934256654351</v>
      </c>
      <c r="L309" s="19">
        <f t="shared" si="60"/>
        <v>45.0838805693213</v>
      </c>
      <c r="M309" s="27">
        <f t="shared" si="51"/>
        <v>16.5762248285682</v>
      </c>
      <c r="N309" s="21"/>
      <c r="O309" s="22">
        <f t="shared" si="52"/>
        <v>20.8585521560944</v>
      </c>
      <c r="P309" s="22"/>
      <c r="Q309" s="31">
        <f t="shared" si="53"/>
        <v>0.00626041163496863</v>
      </c>
      <c r="R309" s="10">
        <f t="shared" si="63"/>
        <v>1.00438929645251</v>
      </c>
      <c r="S309" s="10">
        <f t="shared" si="64"/>
        <v>5.89932955435594</v>
      </c>
      <c r="T309" s="12">
        <f t="shared" si="54"/>
        <v>0.105421795998884</v>
      </c>
      <c r="U309" s="12">
        <f t="shared" si="55"/>
        <v>0.0103921432098946</v>
      </c>
      <c r="V309" s="12">
        <f t="shared" si="56"/>
        <v>0.0950296527889893</v>
      </c>
      <c r="Y309" s="30"/>
      <c r="Z309" s="30"/>
    </row>
    <row r="310" spans="1:26">
      <c r="A310" s="14">
        <v>1896.02</v>
      </c>
      <c r="B310" s="15">
        <v>4.45</v>
      </c>
      <c r="C310" s="16">
        <v>0.1883</v>
      </c>
      <c r="D310" s="15">
        <v>0.2433</v>
      </c>
      <c r="E310" s="15">
        <v>6.565052397</v>
      </c>
      <c r="F310" s="16">
        <f t="shared" si="61"/>
        <v>1896.12499999998</v>
      </c>
      <c r="G310" s="10">
        <f>G309*11/12+G321*1/12</f>
        <v>3.58333333333333</v>
      </c>
      <c r="H310" s="16">
        <f t="shared" si="57"/>
        <v>213.983981398527</v>
      </c>
      <c r="I310" s="16">
        <f t="shared" si="58"/>
        <v>9.05464802187473</v>
      </c>
      <c r="J310" s="19">
        <f t="shared" si="62"/>
        <v>827.922181284943</v>
      </c>
      <c r="K310" s="16">
        <f t="shared" si="59"/>
        <v>11.6993938593846</v>
      </c>
      <c r="L310" s="19">
        <f t="shared" si="60"/>
        <v>45.2659475745228</v>
      </c>
      <c r="M310" s="27">
        <f t="shared" si="51"/>
        <v>17.5154033526373</v>
      </c>
      <c r="N310" s="21"/>
      <c r="O310" s="22">
        <f t="shared" si="52"/>
        <v>22.0405920312703</v>
      </c>
      <c r="P310" s="22"/>
      <c r="Q310" s="31">
        <f t="shared" si="53"/>
        <v>0.00178052338193328</v>
      </c>
      <c r="R310" s="10">
        <f t="shared" si="63"/>
        <v>1.00437649490701</v>
      </c>
      <c r="S310" s="10">
        <f t="shared" si="64"/>
        <v>6.01109202616832</v>
      </c>
      <c r="T310" s="12">
        <f t="shared" si="54"/>
        <v>0.0984340114189468</v>
      </c>
      <c r="U310" s="12">
        <f t="shared" si="55"/>
        <v>0.00861665548872281</v>
      </c>
      <c r="V310" s="12">
        <f t="shared" si="56"/>
        <v>0.089817355930224</v>
      </c>
      <c r="Y310" s="30"/>
      <c r="Z310" s="30"/>
    </row>
    <row r="311" spans="1:26">
      <c r="A311" s="14">
        <v>1896.03</v>
      </c>
      <c r="B311" s="15">
        <v>4.38</v>
      </c>
      <c r="C311" s="16">
        <v>0.1875</v>
      </c>
      <c r="D311" s="15">
        <v>0.24</v>
      </c>
      <c r="E311" s="15">
        <v>6.565052397</v>
      </c>
      <c r="F311" s="16">
        <f t="shared" si="61"/>
        <v>1896.20833333331</v>
      </c>
      <c r="G311" s="10">
        <f>G309*10/12+G321*2/12</f>
        <v>3.56666666666667</v>
      </c>
      <c r="H311" s="16">
        <f t="shared" si="57"/>
        <v>210.617941241696</v>
      </c>
      <c r="I311" s="16">
        <f t="shared" si="58"/>
        <v>9.01617899151095</v>
      </c>
      <c r="J311" s="19">
        <f t="shared" si="62"/>
        <v>817.805716429354</v>
      </c>
      <c r="K311" s="16">
        <f t="shared" si="59"/>
        <v>11.540709109134</v>
      </c>
      <c r="L311" s="19">
        <f t="shared" si="60"/>
        <v>44.8112721331153</v>
      </c>
      <c r="M311" s="27">
        <f t="shared" si="51"/>
        <v>17.2323627122986</v>
      </c>
      <c r="N311" s="21"/>
      <c r="O311" s="22">
        <f t="shared" si="52"/>
        <v>21.6850076992226</v>
      </c>
      <c r="P311" s="22"/>
      <c r="Q311" s="31">
        <f t="shared" si="53"/>
        <v>0.00405986995445473</v>
      </c>
      <c r="R311" s="10">
        <f t="shared" si="63"/>
        <v>1.00436369454051</v>
      </c>
      <c r="S311" s="10">
        <f t="shared" si="64"/>
        <v>6.03739953980642</v>
      </c>
      <c r="T311" s="12">
        <f t="shared" si="54"/>
        <v>0.0973936552830836</v>
      </c>
      <c r="U311" s="12">
        <f t="shared" si="55"/>
        <v>0.00829710369431313</v>
      </c>
      <c r="V311" s="12">
        <f t="shared" si="56"/>
        <v>0.0890965515887705</v>
      </c>
      <c r="Y311" s="30"/>
      <c r="Z311" s="30"/>
    </row>
    <row r="312" spans="1:26">
      <c r="A312" s="14">
        <v>1896.04</v>
      </c>
      <c r="B312" s="15">
        <v>4.42</v>
      </c>
      <c r="C312" s="16">
        <v>0.1867</v>
      </c>
      <c r="D312" s="15">
        <v>0.2367</v>
      </c>
      <c r="E312" s="15">
        <v>6.469903306</v>
      </c>
      <c r="F312" s="16">
        <f t="shared" si="61"/>
        <v>1896.29166666664</v>
      </c>
      <c r="G312" s="10">
        <f>G309*9/12+G321*3/12</f>
        <v>3.55</v>
      </c>
      <c r="H312" s="16">
        <f t="shared" si="57"/>
        <v>215.667114948379</v>
      </c>
      <c r="I312" s="16">
        <f t="shared" si="58"/>
        <v>9.1097399006476</v>
      </c>
      <c r="J312" s="19">
        <f t="shared" si="62"/>
        <v>840.35876298557</v>
      </c>
      <c r="K312" s="16">
        <f t="shared" si="59"/>
        <v>11.54941314667</v>
      </c>
      <c r="L312" s="19">
        <f t="shared" si="60"/>
        <v>45.00292289563</v>
      </c>
      <c r="M312" s="27">
        <f t="shared" si="51"/>
        <v>17.64369937813</v>
      </c>
      <c r="N312" s="21"/>
      <c r="O312" s="22">
        <f t="shared" si="52"/>
        <v>22.2018427652172</v>
      </c>
      <c r="P312" s="22"/>
      <c r="Q312" s="31">
        <f t="shared" si="53"/>
        <v>0.00263045740660162</v>
      </c>
      <c r="R312" s="10">
        <f t="shared" si="63"/>
        <v>1.00435089535448</v>
      </c>
      <c r="S312" s="10">
        <f t="shared" si="64"/>
        <v>6.15292086374847</v>
      </c>
      <c r="T312" s="12">
        <f t="shared" si="54"/>
        <v>0.0932556914238896</v>
      </c>
      <c r="U312" s="12">
        <f t="shared" si="55"/>
        <v>0.0065102640645871</v>
      </c>
      <c r="V312" s="12">
        <f t="shared" si="56"/>
        <v>0.0867454273593025</v>
      </c>
      <c r="Y312" s="30"/>
      <c r="Z312" s="30"/>
    </row>
    <row r="313" spans="1:26">
      <c r="A313" s="14">
        <v>1896.05</v>
      </c>
      <c r="B313" s="15">
        <v>4.4</v>
      </c>
      <c r="C313" s="16">
        <v>0.1858</v>
      </c>
      <c r="D313" s="15">
        <v>0.2333</v>
      </c>
      <c r="E313" s="15">
        <v>6.374754215</v>
      </c>
      <c r="F313" s="16">
        <f t="shared" si="61"/>
        <v>1896.37499999998</v>
      </c>
      <c r="G313" s="10">
        <f>G309*8/12+G321*4/12</f>
        <v>3.53333333333333</v>
      </c>
      <c r="H313" s="16">
        <f t="shared" si="57"/>
        <v>217.895710666235</v>
      </c>
      <c r="I313" s="16">
        <f t="shared" si="58"/>
        <v>9.201141600406</v>
      </c>
      <c r="J313" s="19">
        <f t="shared" si="62"/>
        <v>852.030338130606</v>
      </c>
      <c r="K313" s="16">
        <f t="shared" si="59"/>
        <v>11.5534248405529</v>
      </c>
      <c r="L313" s="19">
        <f t="shared" si="60"/>
        <v>45.1769722467887</v>
      </c>
      <c r="M313" s="27">
        <f t="shared" si="51"/>
        <v>17.8282668942328</v>
      </c>
      <c r="N313" s="21"/>
      <c r="O313" s="22">
        <f t="shared" si="52"/>
        <v>22.432252972028</v>
      </c>
      <c r="P313" s="22"/>
      <c r="Q313" s="31">
        <f t="shared" si="53"/>
        <v>0.00318021272136575</v>
      </c>
      <c r="R313" s="10">
        <f t="shared" si="63"/>
        <v>1.00433809735038</v>
      </c>
      <c r="S313" s="10">
        <f t="shared" si="64"/>
        <v>6.27192917964566</v>
      </c>
      <c r="T313" s="12">
        <f t="shared" si="54"/>
        <v>0.0879572783379488</v>
      </c>
      <c r="U313" s="12">
        <f t="shared" si="55"/>
        <v>0.00358577133019122</v>
      </c>
      <c r="V313" s="12">
        <f t="shared" si="56"/>
        <v>0.0843715070077575</v>
      </c>
      <c r="Y313" s="30"/>
      <c r="Z313" s="30"/>
    </row>
    <row r="314" spans="1:26">
      <c r="A314" s="14">
        <v>1896.06</v>
      </c>
      <c r="B314" s="15">
        <v>4.32</v>
      </c>
      <c r="C314" s="16">
        <v>0.185</v>
      </c>
      <c r="D314" s="15">
        <v>0.23</v>
      </c>
      <c r="E314" s="15">
        <v>6.279613223</v>
      </c>
      <c r="F314" s="16">
        <f t="shared" si="61"/>
        <v>1896.45833333331</v>
      </c>
      <c r="G314" s="10">
        <f>G309*7/12+G321*5/12</f>
        <v>3.51666666666667</v>
      </c>
      <c r="H314" s="16">
        <f t="shared" si="57"/>
        <v>217.175235411788</v>
      </c>
      <c r="I314" s="16">
        <f t="shared" si="58"/>
        <v>9.30032836832887</v>
      </c>
      <c r="J314" s="19">
        <f t="shared" si="62"/>
        <v>852.243651427272</v>
      </c>
      <c r="K314" s="16">
        <f t="shared" si="59"/>
        <v>11.5625704038683</v>
      </c>
      <c r="L314" s="19">
        <f t="shared" si="60"/>
        <v>45.3740832935816</v>
      </c>
      <c r="M314" s="27">
        <f t="shared" si="51"/>
        <v>17.7775786164305</v>
      </c>
      <c r="N314" s="21"/>
      <c r="O314" s="22">
        <f t="shared" si="52"/>
        <v>22.3662604006029</v>
      </c>
      <c r="P314" s="22"/>
      <c r="Q314" s="31">
        <f t="shared" si="53"/>
        <v>0.0032653672633128</v>
      </c>
      <c r="R314" s="10">
        <f t="shared" si="63"/>
        <v>1.00432530052969</v>
      </c>
      <c r="S314" s="10">
        <f t="shared" si="64"/>
        <v>6.39457421765561</v>
      </c>
      <c r="T314" s="12">
        <f t="shared" si="54"/>
        <v>0.0896996365690601</v>
      </c>
      <c r="U314" s="12">
        <f t="shared" si="55"/>
        <v>0.00176962350440668</v>
      </c>
      <c r="V314" s="12">
        <f t="shared" si="56"/>
        <v>0.0879300130646534</v>
      </c>
      <c r="Y314" s="30"/>
      <c r="Z314" s="30"/>
    </row>
    <row r="315" spans="1:26">
      <c r="A315" s="14">
        <v>1896.07</v>
      </c>
      <c r="B315" s="15">
        <v>4.04</v>
      </c>
      <c r="C315" s="16">
        <v>0.1842</v>
      </c>
      <c r="D315" s="15">
        <v>0.2267</v>
      </c>
      <c r="E315" s="15">
        <v>6.279613223</v>
      </c>
      <c r="F315" s="16">
        <f t="shared" si="61"/>
        <v>1896.54166666664</v>
      </c>
      <c r="G315" s="10">
        <f>G309*6/12+G321*6/12</f>
        <v>3.5</v>
      </c>
      <c r="H315" s="16">
        <f t="shared" si="57"/>
        <v>203.099062746209</v>
      </c>
      <c r="I315" s="16">
        <f t="shared" si="58"/>
        <v>9.26011073214151</v>
      </c>
      <c r="J315" s="19">
        <f t="shared" si="62"/>
        <v>800.0338638462</v>
      </c>
      <c r="K315" s="16">
        <f t="shared" si="59"/>
        <v>11.3966726545954</v>
      </c>
      <c r="L315" s="19">
        <f t="shared" si="60"/>
        <v>44.8929893400826</v>
      </c>
      <c r="M315" s="27">
        <f t="shared" si="51"/>
        <v>16.6371001033946</v>
      </c>
      <c r="N315" s="21"/>
      <c r="O315" s="22">
        <f t="shared" si="52"/>
        <v>20.9330615312485</v>
      </c>
      <c r="P315" s="22"/>
      <c r="Q315" s="31">
        <f t="shared" si="53"/>
        <v>0.00605329973713819</v>
      </c>
      <c r="R315" s="10">
        <f t="shared" si="63"/>
        <v>1.00431250489388</v>
      </c>
      <c r="S315" s="10">
        <f t="shared" si="64"/>
        <v>6.42223267290639</v>
      </c>
      <c r="T315" s="12">
        <f t="shared" si="54"/>
        <v>0.0978346958893359</v>
      </c>
      <c r="U315" s="12">
        <f t="shared" si="55"/>
        <v>0.00486526279883237</v>
      </c>
      <c r="V315" s="12">
        <f t="shared" si="56"/>
        <v>0.0929694330905035</v>
      </c>
      <c r="Y315" s="30"/>
      <c r="Z315" s="30"/>
    </row>
    <row r="316" spans="1:26">
      <c r="A316" s="14">
        <v>1896.08</v>
      </c>
      <c r="B316" s="15">
        <v>3.81</v>
      </c>
      <c r="C316" s="16">
        <v>0.1833</v>
      </c>
      <c r="D316" s="15">
        <v>0.2233</v>
      </c>
      <c r="E316" s="15">
        <v>6.279613223</v>
      </c>
      <c r="F316" s="16">
        <f t="shared" si="61"/>
        <v>1896.62499999998</v>
      </c>
      <c r="G316" s="10">
        <f>G309*5/12+G321*7/12</f>
        <v>3.48333333333333</v>
      </c>
      <c r="H316" s="16">
        <f t="shared" si="57"/>
        <v>191.536492342341</v>
      </c>
      <c r="I316" s="16">
        <f t="shared" si="58"/>
        <v>9.21486589143072</v>
      </c>
      <c r="J316" s="19">
        <f t="shared" si="62"/>
        <v>757.512262010959</v>
      </c>
      <c r="K316" s="16">
        <f t="shared" si="59"/>
        <v>11.2257477007991</v>
      </c>
      <c r="L316" s="19">
        <f t="shared" si="60"/>
        <v>44.3969785057866</v>
      </c>
      <c r="M316" s="27">
        <f t="shared" si="51"/>
        <v>15.7033705462269</v>
      </c>
      <c r="N316" s="21"/>
      <c r="O316" s="22">
        <f t="shared" si="52"/>
        <v>19.7642650400917</v>
      </c>
      <c r="P316" s="22"/>
      <c r="Q316" s="31">
        <f t="shared" si="53"/>
        <v>0.00857616671363475</v>
      </c>
      <c r="R316" s="10">
        <f t="shared" si="63"/>
        <v>1.00429971044443</v>
      </c>
      <c r="S316" s="10">
        <f t="shared" si="64"/>
        <v>6.44992858273796</v>
      </c>
      <c r="T316" s="12">
        <f t="shared" si="54"/>
        <v>0.109584332818521</v>
      </c>
      <c r="U316" s="12">
        <f t="shared" si="55"/>
        <v>0.00228234281529582</v>
      </c>
      <c r="V316" s="12">
        <f t="shared" si="56"/>
        <v>0.107301990003225</v>
      </c>
      <c r="Y316" s="30"/>
      <c r="Z316" s="30"/>
    </row>
    <row r="317" spans="1:26">
      <c r="A317" s="14">
        <v>1896.09</v>
      </c>
      <c r="B317" s="15">
        <v>4.01</v>
      </c>
      <c r="C317" s="16">
        <v>0.1825</v>
      </c>
      <c r="D317" s="15">
        <v>0.22</v>
      </c>
      <c r="E317" s="15">
        <v>6.279613223</v>
      </c>
      <c r="F317" s="16">
        <f t="shared" si="61"/>
        <v>1896.70833333331</v>
      </c>
      <c r="G317" s="10">
        <f>G309*4/12+G321*8/12</f>
        <v>3.46666666666667</v>
      </c>
      <c r="H317" s="16">
        <f t="shared" si="57"/>
        <v>201.590901389183</v>
      </c>
      <c r="I317" s="16">
        <f t="shared" si="58"/>
        <v>9.17464825524335</v>
      </c>
      <c r="J317" s="19">
        <f t="shared" si="62"/>
        <v>800.300438228004</v>
      </c>
      <c r="K317" s="16">
        <f t="shared" si="59"/>
        <v>11.0598499515262</v>
      </c>
      <c r="L317" s="19">
        <f t="shared" si="60"/>
        <v>43.9067572095164</v>
      </c>
      <c r="M317" s="27">
        <f t="shared" si="51"/>
        <v>16.544339943032</v>
      </c>
      <c r="N317" s="21"/>
      <c r="O317" s="22">
        <f t="shared" si="52"/>
        <v>20.8249039016778</v>
      </c>
      <c r="P317" s="22"/>
      <c r="Q317" s="31">
        <f t="shared" si="53"/>
        <v>0.00550586938979179</v>
      </c>
      <c r="R317" s="10">
        <f t="shared" si="63"/>
        <v>1.00428691718282</v>
      </c>
      <c r="S317" s="10">
        <f t="shared" si="64"/>
        <v>6.47766140803101</v>
      </c>
      <c r="T317" s="12">
        <f t="shared" si="54"/>
        <v>0.10597480400939</v>
      </c>
      <c r="U317" s="12">
        <f t="shared" si="55"/>
        <v>0.000864253375003843</v>
      </c>
      <c r="V317" s="12">
        <f t="shared" si="56"/>
        <v>0.105110550634386</v>
      </c>
      <c r="Y317" s="30"/>
      <c r="Z317" s="30"/>
    </row>
    <row r="318" spans="1:26">
      <c r="A318" s="14">
        <v>1896.1</v>
      </c>
      <c r="B318" s="15">
        <v>4.1</v>
      </c>
      <c r="C318" s="16">
        <v>0.1817</v>
      </c>
      <c r="D318" s="15">
        <v>0.2167</v>
      </c>
      <c r="E318" s="15">
        <v>6.469903306</v>
      </c>
      <c r="F318" s="16">
        <f t="shared" si="61"/>
        <v>1896.79166666664</v>
      </c>
      <c r="G318" s="10">
        <f>G309*3/12+G321*9/12</f>
        <v>3.45</v>
      </c>
      <c r="H318" s="16">
        <f t="shared" si="57"/>
        <v>200.053206173836</v>
      </c>
      <c r="I318" s="16">
        <f t="shared" si="58"/>
        <v>8.86577257604536</v>
      </c>
      <c r="J318" s="19">
        <f t="shared" si="62"/>
        <v>797.128942505012</v>
      </c>
      <c r="K318" s="16">
        <f t="shared" si="59"/>
        <v>10.573543848261</v>
      </c>
      <c r="L318" s="19">
        <f t="shared" si="60"/>
        <v>42.1311809367893</v>
      </c>
      <c r="M318" s="27">
        <f t="shared" si="51"/>
        <v>16.4388668047259</v>
      </c>
      <c r="N318" s="21"/>
      <c r="O318" s="22">
        <f t="shared" si="52"/>
        <v>20.6921517908356</v>
      </c>
      <c r="P318" s="22"/>
      <c r="Q318" s="31">
        <f t="shared" si="53"/>
        <v>0.00898947990452724</v>
      </c>
      <c r="R318" s="10">
        <f t="shared" si="63"/>
        <v>1.00427412511052</v>
      </c>
      <c r="S318" s="10">
        <f t="shared" si="64"/>
        <v>6.31409560897495</v>
      </c>
      <c r="T318" s="12">
        <f t="shared" si="54"/>
        <v>0.101002572511411</v>
      </c>
      <c r="U318" s="12">
        <f t="shared" si="55"/>
        <v>0.00135652991722246</v>
      </c>
      <c r="V318" s="12">
        <f t="shared" si="56"/>
        <v>0.0996460425941885</v>
      </c>
      <c r="Y318" s="30"/>
      <c r="Z318" s="30"/>
    </row>
    <row r="319" spans="1:26">
      <c r="A319" s="14">
        <v>1896.11</v>
      </c>
      <c r="B319" s="15">
        <v>4.38</v>
      </c>
      <c r="C319" s="16">
        <v>0.1808</v>
      </c>
      <c r="D319" s="15">
        <v>0.2133</v>
      </c>
      <c r="E319" s="15">
        <v>6.660193388</v>
      </c>
      <c r="F319" s="16">
        <f t="shared" si="61"/>
        <v>1896.87499999998</v>
      </c>
      <c r="G319" s="10">
        <f>G309*2/12+G321*10/12</f>
        <v>3.43333333333333</v>
      </c>
      <c r="H319" s="16">
        <f t="shared" si="57"/>
        <v>207.609259888956</v>
      </c>
      <c r="I319" s="16">
        <f t="shared" si="58"/>
        <v>8.56980689221993</v>
      </c>
      <c r="J319" s="19">
        <f t="shared" si="62"/>
        <v>830.082271899987</v>
      </c>
      <c r="K319" s="16">
        <f t="shared" si="59"/>
        <v>10.1102865603457</v>
      </c>
      <c r="L319" s="19">
        <f t="shared" si="60"/>
        <v>40.4238695425268</v>
      </c>
      <c r="M319" s="27">
        <f t="shared" si="51"/>
        <v>17.0894252423711</v>
      </c>
      <c r="N319" s="21"/>
      <c r="O319" s="22">
        <f t="shared" si="52"/>
        <v>21.5066751698362</v>
      </c>
      <c r="P319" s="22"/>
      <c r="Q319" s="31">
        <f t="shared" si="53"/>
        <v>0.00969302008022037</v>
      </c>
      <c r="R319" s="10">
        <f t="shared" si="63"/>
        <v>1.00426133422901</v>
      </c>
      <c r="S319" s="10">
        <f t="shared" si="64"/>
        <v>6.15991015022717</v>
      </c>
      <c r="T319" s="12">
        <f t="shared" si="54"/>
        <v>0.0979610733867669</v>
      </c>
      <c r="U319" s="12">
        <f t="shared" si="55"/>
        <v>0.00288599808102319</v>
      </c>
      <c r="V319" s="12">
        <f t="shared" si="56"/>
        <v>0.0950750753057437</v>
      </c>
      <c r="Y319" s="30"/>
      <c r="Z319" s="30"/>
    </row>
    <row r="320" spans="1:26">
      <c r="A320" s="14">
        <v>1896.12</v>
      </c>
      <c r="B320" s="15">
        <v>4.22</v>
      </c>
      <c r="C320" s="16">
        <v>0.18</v>
      </c>
      <c r="D320" s="15">
        <v>0.21</v>
      </c>
      <c r="E320" s="15">
        <v>6.660193388</v>
      </c>
      <c r="F320" s="16">
        <f t="shared" si="61"/>
        <v>1896.95833333331</v>
      </c>
      <c r="G320" s="10">
        <f>G309*1/12+G321*11/12</f>
        <v>3.41666666666667</v>
      </c>
      <c r="H320" s="16">
        <f t="shared" si="57"/>
        <v>200.025359984337</v>
      </c>
      <c r="I320" s="16">
        <f t="shared" si="58"/>
        <v>8.53188739269683</v>
      </c>
      <c r="J320" s="19">
        <f t="shared" si="62"/>
        <v>802.602379337088</v>
      </c>
      <c r="K320" s="16">
        <f t="shared" si="59"/>
        <v>9.95386862481297</v>
      </c>
      <c r="L320" s="19">
        <f t="shared" si="60"/>
        <v>39.9399288295707</v>
      </c>
      <c r="M320" s="27">
        <f t="shared" si="51"/>
        <v>16.5014041805901</v>
      </c>
      <c r="N320" s="21"/>
      <c r="O320" s="22">
        <f t="shared" si="52"/>
        <v>20.7657641210973</v>
      </c>
      <c r="P320" s="22"/>
      <c r="Q320" s="31">
        <f t="shared" si="53"/>
        <v>0.010736338168095</v>
      </c>
      <c r="R320" s="10">
        <f t="shared" si="63"/>
        <v>1.00424854453979</v>
      </c>
      <c r="S320" s="10">
        <f t="shared" si="64"/>
        <v>6.18615958619799</v>
      </c>
      <c r="T320" s="12">
        <f t="shared" si="54"/>
        <v>0.0998561308797539</v>
      </c>
      <c r="U320" s="12">
        <f t="shared" si="55"/>
        <v>0.00152423326237217</v>
      </c>
      <c r="V320" s="12">
        <f t="shared" si="56"/>
        <v>0.0983318976173817</v>
      </c>
      <c r="Y320" s="30"/>
      <c r="Z320" s="30"/>
    </row>
    <row r="321" spans="1:26">
      <c r="A321" s="14">
        <v>1897.01</v>
      </c>
      <c r="B321" s="15">
        <v>4.22</v>
      </c>
      <c r="C321" s="16">
        <v>0.18</v>
      </c>
      <c r="D321" s="15">
        <v>0.2183</v>
      </c>
      <c r="E321" s="15">
        <v>6.469903306</v>
      </c>
      <c r="F321" s="16">
        <f t="shared" si="61"/>
        <v>1897.04166666664</v>
      </c>
      <c r="G321" s="10">
        <v>3.4</v>
      </c>
      <c r="H321" s="16">
        <f t="shared" si="57"/>
        <v>205.90842196429</v>
      </c>
      <c r="I321" s="16">
        <f t="shared" si="58"/>
        <v>8.7828236856806</v>
      </c>
      <c r="J321" s="19">
        <f t="shared" si="62"/>
        <v>829.144942784704</v>
      </c>
      <c r="K321" s="16">
        <f t="shared" si="59"/>
        <v>10.6516133921337</v>
      </c>
      <c r="L321" s="19">
        <f t="shared" si="60"/>
        <v>42.8915500023462</v>
      </c>
      <c r="M321" s="27">
        <f t="shared" ref="M321:M384" si="65">H321/AVERAGE(K201:K320)</f>
        <v>17.0265212823806</v>
      </c>
      <c r="N321" s="21"/>
      <c r="O321" s="22">
        <f t="shared" ref="O321:O384" si="66">J321/AVERAGE(L201:L320)</f>
        <v>21.4259089461932</v>
      </c>
      <c r="P321" s="22"/>
      <c r="Q321" s="31">
        <f t="shared" ref="Q321:Q384" si="67">1/M321-(G321/100-(((E321/E201)^(1/10))-1))</f>
        <v>0.0038227047514218</v>
      </c>
      <c r="R321" s="10">
        <f t="shared" si="63"/>
        <v>1.00318373265932</v>
      </c>
      <c r="S321" s="10">
        <f t="shared" si="64"/>
        <v>6.39515949176234</v>
      </c>
      <c r="T321" s="12">
        <f t="shared" si="54"/>
        <v>0.0946774075814976</v>
      </c>
      <c r="U321" s="12">
        <f t="shared" si="55"/>
        <v>-0.000591657512256649</v>
      </c>
      <c r="V321" s="12">
        <f t="shared" si="56"/>
        <v>0.0952690650937542</v>
      </c>
      <c r="Y321" s="30"/>
      <c r="Z321" s="30"/>
    </row>
    <row r="322" spans="1:26">
      <c r="A322" s="14">
        <v>1897.02</v>
      </c>
      <c r="B322" s="15">
        <v>4.18</v>
      </c>
      <c r="C322" s="16">
        <v>0.18</v>
      </c>
      <c r="D322" s="15">
        <v>0.2267</v>
      </c>
      <c r="E322" s="15">
        <v>6.469903306</v>
      </c>
      <c r="F322" s="16">
        <f t="shared" si="61"/>
        <v>1897.12499999998</v>
      </c>
      <c r="G322" s="10">
        <f>G321*11/12+G333*1/12</f>
        <v>3.39583333333333</v>
      </c>
      <c r="H322" s="16">
        <f t="shared" si="57"/>
        <v>203.956683367472</v>
      </c>
      <c r="I322" s="16">
        <f t="shared" si="58"/>
        <v>8.7828236856806</v>
      </c>
      <c r="J322" s="19">
        <f t="shared" si="62"/>
        <v>824.232946678159</v>
      </c>
      <c r="K322" s="16">
        <f t="shared" si="59"/>
        <v>11.0614784974655</v>
      </c>
      <c r="L322" s="19">
        <f t="shared" si="60"/>
        <v>44.7018203377844</v>
      </c>
      <c r="M322" s="27">
        <f t="shared" si="65"/>
        <v>16.8940258832541</v>
      </c>
      <c r="N322" s="21"/>
      <c r="O322" s="22">
        <f t="shared" si="66"/>
        <v>21.2570603623779</v>
      </c>
      <c r="P322" s="22"/>
      <c r="Q322" s="31">
        <f t="shared" si="67"/>
        <v>0.00316693280238817</v>
      </c>
      <c r="R322" s="10">
        <f t="shared" si="63"/>
        <v>1.00318032920235</v>
      </c>
      <c r="S322" s="10">
        <f t="shared" si="64"/>
        <v>6.41551996989783</v>
      </c>
      <c r="T322" s="12">
        <f t="shared" ref="T322:T385" si="68">(($J442/$J322)^(1/10)-1)</f>
        <v>0.0899182303632777</v>
      </c>
      <c r="U322" s="12">
        <f t="shared" ref="U322:U385" si="69">(($S442/$S322)^(1/10)-1)</f>
        <v>-0.00286633241998702</v>
      </c>
      <c r="V322" s="12">
        <f t="shared" ref="V322:V385" si="70">T322-U322</f>
        <v>0.0927845627832647</v>
      </c>
      <c r="Y322" s="30"/>
      <c r="Z322" s="30"/>
    </row>
    <row r="323" spans="1:26">
      <c r="A323" s="14">
        <v>1897.03</v>
      </c>
      <c r="B323" s="15">
        <v>4.19</v>
      </c>
      <c r="C323" s="16">
        <v>0.18</v>
      </c>
      <c r="D323" s="15">
        <v>0.235</v>
      </c>
      <c r="E323" s="15">
        <v>6.469903306</v>
      </c>
      <c r="F323" s="16">
        <f t="shared" si="61"/>
        <v>1897.20833333331</v>
      </c>
      <c r="G323" s="10">
        <f>G321*10/12+G333*2/12</f>
        <v>3.39166666666667</v>
      </c>
      <c r="H323" s="16">
        <f t="shared" si="57"/>
        <v>204.444618016676</v>
      </c>
      <c r="I323" s="16">
        <f t="shared" si="58"/>
        <v>8.7828236856806</v>
      </c>
      <c r="J323" s="19">
        <f t="shared" si="62"/>
        <v>829.16256956499</v>
      </c>
      <c r="K323" s="16">
        <f t="shared" si="59"/>
        <v>11.4664642563052</v>
      </c>
      <c r="L323" s="19">
        <f t="shared" si="60"/>
        <v>46.5043445937405</v>
      </c>
      <c r="M323" s="27">
        <f t="shared" si="65"/>
        <v>16.958030716721</v>
      </c>
      <c r="N323" s="21"/>
      <c r="O323" s="22">
        <f t="shared" si="66"/>
        <v>21.333760247196</v>
      </c>
      <c r="P323" s="22"/>
      <c r="Q323" s="31">
        <f t="shared" si="67"/>
        <v>0.00298518865083707</v>
      </c>
      <c r="R323" s="10">
        <f t="shared" si="63"/>
        <v>1.00317692576405</v>
      </c>
      <c r="S323" s="10">
        <f t="shared" si="64"/>
        <v>6.43592343540638</v>
      </c>
      <c r="T323" s="12">
        <f t="shared" si="68"/>
        <v>0.0796413435571226</v>
      </c>
      <c r="U323" s="12">
        <f t="shared" si="69"/>
        <v>-0.00195869632266632</v>
      </c>
      <c r="V323" s="12">
        <f t="shared" si="70"/>
        <v>0.0816000398797889</v>
      </c>
      <c r="Y323" s="30"/>
      <c r="Z323" s="30"/>
    </row>
    <row r="324" spans="1:26">
      <c r="A324" s="14">
        <v>1897.04</v>
      </c>
      <c r="B324" s="15">
        <v>4.06</v>
      </c>
      <c r="C324" s="16">
        <v>0.18</v>
      </c>
      <c r="D324" s="15">
        <v>0.2433</v>
      </c>
      <c r="E324" s="15">
        <v>6.374754215</v>
      </c>
      <c r="F324" s="16">
        <f t="shared" si="61"/>
        <v>1897.29166666664</v>
      </c>
      <c r="G324" s="10">
        <f>G321*9/12+G333*3/12</f>
        <v>3.3875</v>
      </c>
      <c r="H324" s="16">
        <f t="shared" si="57"/>
        <v>201.058314842026</v>
      </c>
      <c r="I324" s="16">
        <f t="shared" si="58"/>
        <v>8.91391543634596</v>
      </c>
      <c r="J324" s="19">
        <f t="shared" si="62"/>
        <v>818.441465186982</v>
      </c>
      <c r="K324" s="16">
        <f t="shared" si="59"/>
        <v>12.0486423647943</v>
      </c>
      <c r="L324" s="19">
        <f t="shared" si="60"/>
        <v>49.0460119408849</v>
      </c>
      <c r="M324" s="27">
        <f t="shared" si="65"/>
        <v>16.6968574347347</v>
      </c>
      <c r="N324" s="21"/>
      <c r="O324" s="22">
        <f t="shared" si="66"/>
        <v>21.0019068205023</v>
      </c>
      <c r="P324" s="22"/>
      <c r="Q324" s="31">
        <f t="shared" si="67"/>
        <v>0.00250145784821122</v>
      </c>
      <c r="R324" s="10">
        <f t="shared" si="63"/>
        <v>1.00317352234442</v>
      </c>
      <c r="S324" s="10">
        <f t="shared" si="64"/>
        <v>6.55273716661612</v>
      </c>
      <c r="T324" s="12">
        <f t="shared" si="68"/>
        <v>0.0820072695885026</v>
      </c>
      <c r="U324" s="12">
        <f t="shared" si="69"/>
        <v>-0.00358251291688083</v>
      </c>
      <c r="V324" s="12">
        <f t="shared" si="70"/>
        <v>0.0855897825053834</v>
      </c>
      <c r="Y324" s="30"/>
      <c r="Z324" s="30"/>
    </row>
    <row r="325" spans="1:26">
      <c r="A325" s="14">
        <v>1897.05</v>
      </c>
      <c r="B325" s="15">
        <v>4.08</v>
      </c>
      <c r="C325" s="16">
        <v>0.18</v>
      </c>
      <c r="D325" s="15">
        <v>0.2517</v>
      </c>
      <c r="E325" s="15">
        <v>6.279613223</v>
      </c>
      <c r="F325" s="16">
        <f t="shared" si="61"/>
        <v>1897.37499999998</v>
      </c>
      <c r="G325" s="10">
        <f>G321*8/12+G333*4/12</f>
        <v>3.38333333333333</v>
      </c>
      <c r="H325" s="16">
        <f t="shared" si="57"/>
        <v>205.109944555577</v>
      </c>
      <c r="I325" s="16">
        <f t="shared" si="58"/>
        <v>9.04896814215782</v>
      </c>
      <c r="J325" s="19">
        <f t="shared" si="62"/>
        <v>838.003912318981</v>
      </c>
      <c r="K325" s="16">
        <f t="shared" si="59"/>
        <v>12.6534737854507</v>
      </c>
      <c r="L325" s="19">
        <f t="shared" si="60"/>
        <v>51.6974472379136</v>
      </c>
      <c r="M325" s="27">
        <f t="shared" si="65"/>
        <v>17.0477551292294</v>
      </c>
      <c r="N325" s="21"/>
      <c r="O325" s="22">
        <f t="shared" si="66"/>
        <v>21.436906305372</v>
      </c>
      <c r="P325" s="22"/>
      <c r="Q325" s="31">
        <f t="shared" si="67"/>
        <v>-0.000156886830770232</v>
      </c>
      <c r="R325" s="10">
        <f t="shared" si="63"/>
        <v>1.00317011894346</v>
      </c>
      <c r="S325" s="10">
        <f t="shared" si="64"/>
        <v>6.67312651941711</v>
      </c>
      <c r="T325" s="12">
        <f t="shared" si="68"/>
        <v>0.073860583095227</v>
      </c>
      <c r="U325" s="12">
        <f t="shared" si="69"/>
        <v>-0.00731647066922869</v>
      </c>
      <c r="V325" s="12">
        <f t="shared" si="70"/>
        <v>0.0811770537644557</v>
      </c>
      <c r="Y325" s="30"/>
      <c r="Z325" s="30"/>
    </row>
    <row r="326" spans="1:26">
      <c r="A326" s="14">
        <v>1897.06</v>
      </c>
      <c r="B326" s="15">
        <v>4.27</v>
      </c>
      <c r="C326" s="16">
        <v>0.18</v>
      </c>
      <c r="D326" s="15">
        <v>0.26</v>
      </c>
      <c r="E326" s="15">
        <v>6.279613223</v>
      </c>
      <c r="F326" s="16">
        <f t="shared" si="61"/>
        <v>1897.45833333331</v>
      </c>
      <c r="G326" s="10">
        <f>G321*7/12+G333*5/12</f>
        <v>3.37916666666667</v>
      </c>
      <c r="H326" s="16">
        <f t="shared" si="57"/>
        <v>214.661633150077</v>
      </c>
      <c r="I326" s="16">
        <f t="shared" si="58"/>
        <v>9.04896814215782</v>
      </c>
      <c r="J326" s="19">
        <f t="shared" si="62"/>
        <v>880.109501050694</v>
      </c>
      <c r="K326" s="16">
        <f t="shared" si="59"/>
        <v>13.0707317608946</v>
      </c>
      <c r="L326" s="19">
        <f t="shared" si="60"/>
        <v>53.5898056845856</v>
      </c>
      <c r="M326" s="27">
        <f t="shared" si="65"/>
        <v>17.8504972806906</v>
      </c>
      <c r="N326" s="21"/>
      <c r="O326" s="22">
        <f t="shared" si="66"/>
        <v>22.4331969841339</v>
      </c>
      <c r="P326" s="22"/>
      <c r="Q326" s="31">
        <f t="shared" si="67"/>
        <v>-0.00159851600580954</v>
      </c>
      <c r="R326" s="10">
        <f t="shared" si="63"/>
        <v>1.00316671556118</v>
      </c>
      <c r="S326" s="10">
        <f t="shared" si="64"/>
        <v>6.69428112420842</v>
      </c>
      <c r="T326" s="12">
        <f t="shared" si="68"/>
        <v>0.0644999105497139</v>
      </c>
      <c r="U326" s="12">
        <f t="shared" si="69"/>
        <v>-0.00848586800421713</v>
      </c>
      <c r="V326" s="12">
        <f t="shared" si="70"/>
        <v>0.0729857785539311</v>
      </c>
      <c r="Y326" s="30"/>
      <c r="Z326" s="30"/>
    </row>
    <row r="327" spans="1:26">
      <c r="A327" s="14">
        <v>1897.07</v>
      </c>
      <c r="B327" s="15">
        <v>4.46</v>
      </c>
      <c r="C327" s="16">
        <v>0.18</v>
      </c>
      <c r="D327" s="15">
        <v>0.2683</v>
      </c>
      <c r="E327" s="15">
        <v>6.279613223</v>
      </c>
      <c r="F327" s="16">
        <f t="shared" si="61"/>
        <v>1897.54166666664</v>
      </c>
      <c r="G327" s="10">
        <f>G321*6/12+G333*6/12</f>
        <v>3.375</v>
      </c>
      <c r="H327" s="16">
        <f t="shared" si="57"/>
        <v>224.213321744577</v>
      </c>
      <c r="I327" s="16">
        <f t="shared" si="58"/>
        <v>9.04896814215782</v>
      </c>
      <c r="J327" s="19">
        <f t="shared" si="62"/>
        <v>922.363001686617</v>
      </c>
      <c r="K327" s="16">
        <f t="shared" si="59"/>
        <v>13.4879897363386</v>
      </c>
      <c r="L327" s="19">
        <f t="shared" si="60"/>
        <v>55.4865455947353</v>
      </c>
      <c r="M327" s="27">
        <f t="shared" si="65"/>
        <v>18.6519757558203</v>
      </c>
      <c r="N327" s="21"/>
      <c r="O327" s="22">
        <f t="shared" si="66"/>
        <v>23.4206663179642</v>
      </c>
      <c r="P327" s="22"/>
      <c r="Q327" s="31">
        <f t="shared" si="67"/>
        <v>-0.00279434876924442</v>
      </c>
      <c r="R327" s="10">
        <f t="shared" si="63"/>
        <v>1.0031633121976</v>
      </c>
      <c r="S327" s="10">
        <f t="shared" si="64"/>
        <v>6.71548000841539</v>
      </c>
      <c r="T327" s="12">
        <f t="shared" si="68"/>
        <v>0.0639659845200011</v>
      </c>
      <c r="U327" s="12">
        <f t="shared" si="69"/>
        <v>-0.00862592565349451</v>
      </c>
      <c r="V327" s="12">
        <f t="shared" si="70"/>
        <v>0.0725919101734956</v>
      </c>
      <c r="Y327" s="30"/>
      <c r="Z327" s="30"/>
    </row>
    <row r="328" spans="1:26">
      <c r="A328" s="14">
        <v>1897.08</v>
      </c>
      <c r="B328" s="15">
        <v>4.75</v>
      </c>
      <c r="C328" s="16">
        <v>0.18</v>
      </c>
      <c r="D328" s="15">
        <v>0.2767</v>
      </c>
      <c r="E328" s="15">
        <v>6.565052397</v>
      </c>
      <c r="F328" s="16">
        <f t="shared" si="61"/>
        <v>1897.62499999998</v>
      </c>
      <c r="G328" s="10">
        <f>G321*5/12+G333*7/12</f>
        <v>3.37083333333333</v>
      </c>
      <c r="H328" s="16">
        <f t="shared" si="57"/>
        <v>228.409867784944</v>
      </c>
      <c r="I328" s="16">
        <f t="shared" si="58"/>
        <v>8.65553183185051</v>
      </c>
      <c r="J328" s="19">
        <f t="shared" si="62"/>
        <v>942.593886991215</v>
      </c>
      <c r="K328" s="16">
        <f t="shared" si="59"/>
        <v>13.3054758770724</v>
      </c>
      <c r="L328" s="19">
        <f t="shared" si="60"/>
        <v>54.9085744274672</v>
      </c>
      <c r="M328" s="27">
        <f t="shared" si="65"/>
        <v>19.0063960105194</v>
      </c>
      <c r="N328" s="21"/>
      <c r="O328" s="22">
        <f t="shared" si="66"/>
        <v>23.8381463874775</v>
      </c>
      <c r="P328" s="22"/>
      <c r="Q328" s="31">
        <f t="shared" si="67"/>
        <v>-0.00057321390204542</v>
      </c>
      <c r="R328" s="10">
        <f t="shared" si="63"/>
        <v>1.0031599088527</v>
      </c>
      <c r="S328" s="10">
        <f t="shared" si="64"/>
        <v>6.44381999240307</v>
      </c>
      <c r="T328" s="12">
        <f t="shared" si="68"/>
        <v>0.0539187403502899</v>
      </c>
      <c r="U328" s="12">
        <f t="shared" si="69"/>
        <v>-0.00434808742882231</v>
      </c>
      <c r="V328" s="12">
        <f t="shared" si="70"/>
        <v>0.0582668277791122</v>
      </c>
      <c r="Y328" s="30"/>
      <c r="Z328" s="30"/>
    </row>
    <row r="329" spans="1:26">
      <c r="A329" s="14">
        <v>1897.09</v>
      </c>
      <c r="B329" s="15">
        <v>4.98</v>
      </c>
      <c r="C329" s="16">
        <v>0.18</v>
      </c>
      <c r="D329" s="15">
        <v>0.285</v>
      </c>
      <c r="E329" s="15">
        <v>6.755342479</v>
      </c>
      <c r="F329" s="16">
        <f t="shared" si="61"/>
        <v>1897.70833333331</v>
      </c>
      <c r="G329" s="10">
        <f>G321*4/12+G333*8/12</f>
        <v>3.36666666666667</v>
      </c>
      <c r="H329" s="16">
        <f t="shared" si="57"/>
        <v>232.724132771537</v>
      </c>
      <c r="I329" s="16">
        <f t="shared" si="58"/>
        <v>8.41171564234471</v>
      </c>
      <c r="J329" s="19">
        <f t="shared" si="62"/>
        <v>963.290610069333</v>
      </c>
      <c r="K329" s="16">
        <f t="shared" si="59"/>
        <v>13.3185497670458</v>
      </c>
      <c r="L329" s="19">
        <f t="shared" si="60"/>
        <v>55.1280770822811</v>
      </c>
      <c r="M329" s="27">
        <f t="shared" si="65"/>
        <v>19.3723702933978</v>
      </c>
      <c r="N329" s="21"/>
      <c r="O329" s="22">
        <f t="shared" si="66"/>
        <v>24.2667489111082</v>
      </c>
      <c r="P329" s="22"/>
      <c r="Q329" s="31">
        <f t="shared" si="67"/>
        <v>0.0024584612230911</v>
      </c>
      <c r="R329" s="10">
        <f t="shared" si="63"/>
        <v>1.0031565055265</v>
      </c>
      <c r="S329" s="10">
        <f t="shared" si="64"/>
        <v>6.28209344725189</v>
      </c>
      <c r="T329" s="12">
        <f t="shared" si="68"/>
        <v>0.0510136924021449</v>
      </c>
      <c r="U329" s="12">
        <f t="shared" si="69"/>
        <v>-0.00163650996701104</v>
      </c>
      <c r="V329" s="12">
        <f t="shared" si="70"/>
        <v>0.052650202369156</v>
      </c>
      <c r="Y329" s="30"/>
      <c r="Z329" s="30"/>
    </row>
    <row r="330" spans="1:26">
      <c r="A330" s="14">
        <v>1897.1</v>
      </c>
      <c r="B330" s="15">
        <v>4.82</v>
      </c>
      <c r="C330" s="16">
        <v>0.18</v>
      </c>
      <c r="D330" s="15">
        <v>0.2933</v>
      </c>
      <c r="E330" s="15">
        <v>6.660193388</v>
      </c>
      <c r="F330" s="16">
        <f t="shared" si="61"/>
        <v>1897.79166666664</v>
      </c>
      <c r="G330" s="10">
        <f>G321*3/12+G333*9/12</f>
        <v>3.3625</v>
      </c>
      <c r="H330" s="16">
        <f t="shared" ref="H330:H393" si="71">B330*$E$1858/E330</f>
        <v>228.46498462666</v>
      </c>
      <c r="I330" s="16">
        <f t="shared" ref="I330:I393" si="72">C330*$E$1858/E330</f>
        <v>8.53188739269683</v>
      </c>
      <c r="J330" s="19">
        <f t="shared" si="62"/>
        <v>948.604093506335</v>
      </c>
      <c r="K330" s="16">
        <f t="shared" ref="K330:K393" si="73">D330*$E$1858/E330</f>
        <v>13.9022365126555</v>
      </c>
      <c r="L330" s="19">
        <f t="shared" ref="L330:L393" si="74">K330*(J330/H330)</f>
        <v>57.7231495073461</v>
      </c>
      <c r="M330" s="27">
        <f t="shared" si="65"/>
        <v>19.0280312239024</v>
      </c>
      <c r="N330" s="21"/>
      <c r="O330" s="22">
        <f t="shared" si="66"/>
        <v>23.8072170977423</v>
      </c>
      <c r="P330" s="22"/>
      <c r="Q330" s="31">
        <f t="shared" si="67"/>
        <v>0.000862089073376343</v>
      </c>
      <c r="R330" s="10">
        <f t="shared" si="63"/>
        <v>1.00315310221901</v>
      </c>
      <c r="S330" s="10">
        <f t="shared" si="64"/>
        <v>6.39195366452548</v>
      </c>
      <c r="T330" s="12">
        <f t="shared" si="68"/>
        <v>0.0400801070973762</v>
      </c>
      <c r="U330" s="12">
        <f t="shared" si="69"/>
        <v>-0.00420911528829349</v>
      </c>
      <c r="V330" s="12">
        <f t="shared" si="70"/>
        <v>0.0442892223856697</v>
      </c>
      <c r="Y330" s="30"/>
      <c r="Z330" s="30"/>
    </row>
    <row r="331" spans="1:26">
      <c r="A331" s="14">
        <v>1897.11</v>
      </c>
      <c r="B331" s="15">
        <v>4.65</v>
      </c>
      <c r="C331" s="16">
        <v>0.18</v>
      </c>
      <c r="D331" s="15">
        <v>0.3017</v>
      </c>
      <c r="E331" s="15">
        <v>6.660193388</v>
      </c>
      <c r="F331" s="16">
        <f t="shared" ref="F331:F394" si="75">F330+1/12</f>
        <v>1897.87499999998</v>
      </c>
      <c r="G331" s="10">
        <f>G321*2/12+G333*10/12</f>
        <v>3.35833333333333</v>
      </c>
      <c r="H331" s="16">
        <f t="shared" si="71"/>
        <v>220.407090978002</v>
      </c>
      <c r="I331" s="16">
        <f t="shared" si="72"/>
        <v>8.53188739269683</v>
      </c>
      <c r="J331" s="19">
        <f t="shared" ref="J331:J394" si="76">J330*((H331+(I331/12))/H330)</f>
        <v>918.099190084451</v>
      </c>
      <c r="K331" s="16">
        <f t="shared" si="73"/>
        <v>14.300391257648</v>
      </c>
      <c r="L331" s="19">
        <f t="shared" si="74"/>
        <v>59.5678549781675</v>
      </c>
      <c r="M331" s="27">
        <f t="shared" si="65"/>
        <v>18.3584480980502</v>
      </c>
      <c r="N331" s="21"/>
      <c r="O331" s="22">
        <f t="shared" si="66"/>
        <v>22.9430216583203</v>
      </c>
      <c r="P331" s="22"/>
      <c r="Q331" s="31">
        <f t="shared" si="67"/>
        <v>0.00165912712660844</v>
      </c>
      <c r="R331" s="10">
        <f t="shared" ref="R331:R394" si="77">((G331/G332+G331/1200+((1+G332/1200)^(-119))*(1-G331/G332)))</f>
        <v>1.00314969893023</v>
      </c>
      <c r="S331" s="10">
        <f t="shared" ref="S331:S394" si="78">S330*R330*E330/E331</f>
        <v>6.41210814780893</v>
      </c>
      <c r="T331" s="12">
        <f t="shared" si="68"/>
        <v>0.0421241945394566</v>
      </c>
      <c r="U331" s="12">
        <f t="shared" si="69"/>
        <v>-0.000184666149205981</v>
      </c>
      <c r="V331" s="12">
        <f t="shared" si="70"/>
        <v>0.0423088606886626</v>
      </c>
      <c r="Y331" s="30"/>
      <c r="Z331" s="30"/>
    </row>
    <row r="332" spans="1:26">
      <c r="A332" s="14">
        <v>1897.12</v>
      </c>
      <c r="B332" s="15">
        <v>4.75</v>
      </c>
      <c r="C332" s="16">
        <v>0.18</v>
      </c>
      <c r="D332" s="15">
        <v>0.31</v>
      </c>
      <c r="E332" s="15">
        <v>6.660193388</v>
      </c>
      <c r="F332" s="16">
        <f t="shared" si="75"/>
        <v>1897.95833333331</v>
      </c>
      <c r="G332" s="10">
        <f>G321*1/12+G333*11/12</f>
        <v>3.35416666666667</v>
      </c>
      <c r="H332" s="16">
        <f t="shared" si="71"/>
        <v>225.147028418389</v>
      </c>
      <c r="I332" s="16">
        <f t="shared" si="72"/>
        <v>8.53188739269683</v>
      </c>
      <c r="J332" s="19">
        <f t="shared" si="76"/>
        <v>940.804868979013</v>
      </c>
      <c r="K332" s="16">
        <f t="shared" si="73"/>
        <v>14.6938060652001</v>
      </c>
      <c r="L332" s="19">
        <f t="shared" si="74"/>
        <v>61.3998967123145</v>
      </c>
      <c r="M332" s="27">
        <f t="shared" si="65"/>
        <v>18.7487576625255</v>
      </c>
      <c r="N332" s="21"/>
      <c r="O332" s="22">
        <f t="shared" si="66"/>
        <v>23.4011219036543</v>
      </c>
      <c r="P332" s="22"/>
      <c r="Q332" s="31">
        <f t="shared" si="67"/>
        <v>-0.00171157182916266</v>
      </c>
      <c r="R332" s="10">
        <f t="shared" si="77"/>
        <v>1.00314629566017</v>
      </c>
      <c r="S332" s="10">
        <f t="shared" si="78"/>
        <v>6.43230435798261</v>
      </c>
      <c r="T332" s="12">
        <f t="shared" si="68"/>
        <v>0.0476169556943731</v>
      </c>
      <c r="U332" s="12">
        <f t="shared" si="69"/>
        <v>0.00183504295489922</v>
      </c>
      <c r="V332" s="12">
        <f t="shared" si="70"/>
        <v>0.0457819127394739</v>
      </c>
      <c r="Y332" s="30"/>
      <c r="Z332" s="30"/>
    </row>
    <row r="333" spans="1:26">
      <c r="A333" s="14">
        <v>1898.01</v>
      </c>
      <c r="B333" s="15">
        <v>4.88</v>
      </c>
      <c r="C333" s="16">
        <v>0.1817</v>
      </c>
      <c r="D333" s="15">
        <v>0.3133</v>
      </c>
      <c r="E333" s="15">
        <v>6.660193388</v>
      </c>
      <c r="F333" s="16">
        <f t="shared" si="75"/>
        <v>1898.04166666664</v>
      </c>
      <c r="G333" s="10">
        <v>3.35</v>
      </c>
      <c r="H333" s="16">
        <f t="shared" si="71"/>
        <v>231.308947090892</v>
      </c>
      <c r="I333" s="16">
        <f t="shared" si="72"/>
        <v>8.61246632918342</v>
      </c>
      <c r="J333" s="19">
        <f t="shared" si="76"/>
        <v>969.552234598324</v>
      </c>
      <c r="K333" s="16">
        <f t="shared" si="73"/>
        <v>14.8502240007329</v>
      </c>
      <c r="L333" s="19">
        <f t="shared" si="74"/>
        <v>62.2460481761588</v>
      </c>
      <c r="M333" s="27">
        <f t="shared" si="65"/>
        <v>19.2490000218138</v>
      </c>
      <c r="N333" s="21"/>
      <c r="O333" s="22">
        <f t="shared" si="66"/>
        <v>23.9932402007538</v>
      </c>
      <c r="P333" s="22"/>
      <c r="Q333" s="31">
        <f t="shared" si="67"/>
        <v>-0.00417390142453492</v>
      </c>
      <c r="R333" s="10">
        <f t="shared" si="77"/>
        <v>1.0045491757318</v>
      </c>
      <c r="S333" s="10">
        <f t="shared" si="78"/>
        <v>6.45254228926902</v>
      </c>
      <c r="T333" s="12">
        <f t="shared" si="68"/>
        <v>0.0505403287547588</v>
      </c>
      <c r="U333" s="12">
        <f t="shared" si="69"/>
        <v>0.00280013374314314</v>
      </c>
      <c r="V333" s="12">
        <f t="shared" si="70"/>
        <v>0.0477401950116156</v>
      </c>
      <c r="Y333" s="30"/>
      <c r="Z333" s="30"/>
    </row>
    <row r="334" spans="1:26">
      <c r="A334" s="14">
        <v>1898.02</v>
      </c>
      <c r="B334" s="15">
        <v>4.87</v>
      </c>
      <c r="C334" s="16">
        <v>0.1833</v>
      </c>
      <c r="D334" s="15">
        <v>0.3167</v>
      </c>
      <c r="E334" s="15">
        <v>6.755342479</v>
      </c>
      <c r="F334" s="16">
        <f t="shared" si="75"/>
        <v>1898.12499999998</v>
      </c>
      <c r="G334" s="10">
        <f>G333*11/12+G345*1/12</f>
        <v>3.32916666666667</v>
      </c>
      <c r="H334" s="16">
        <f t="shared" si="71"/>
        <v>227.583639878993</v>
      </c>
      <c r="I334" s="16">
        <f t="shared" si="72"/>
        <v>8.56593042912103</v>
      </c>
      <c r="J334" s="19">
        <f t="shared" si="76"/>
        <v>956.929346957491</v>
      </c>
      <c r="K334" s="16">
        <f t="shared" si="73"/>
        <v>14.7999463551698</v>
      </c>
      <c r="L334" s="19">
        <f t="shared" si="74"/>
        <v>62.2298817621021</v>
      </c>
      <c r="M334" s="27">
        <f t="shared" si="65"/>
        <v>18.9181318880021</v>
      </c>
      <c r="N334" s="21"/>
      <c r="O334" s="22">
        <f t="shared" si="66"/>
        <v>23.5512900113251</v>
      </c>
      <c r="P334" s="22"/>
      <c r="Q334" s="31">
        <f t="shared" si="67"/>
        <v>-0.000550105213422705</v>
      </c>
      <c r="R334" s="10">
        <f t="shared" si="77"/>
        <v>1.00453354217337</v>
      </c>
      <c r="S334" s="10">
        <f t="shared" si="78"/>
        <v>6.39059844391183</v>
      </c>
      <c r="T334" s="12">
        <f t="shared" si="68"/>
        <v>0.0497457861221193</v>
      </c>
      <c r="U334" s="12">
        <f t="shared" si="69"/>
        <v>0.00527707223202278</v>
      </c>
      <c r="V334" s="12">
        <f t="shared" si="70"/>
        <v>0.0444687138900965</v>
      </c>
      <c r="Y334" s="30"/>
      <c r="Z334" s="30"/>
    </row>
    <row r="335" spans="1:26">
      <c r="A335" s="14">
        <v>1898.03</v>
      </c>
      <c r="B335" s="15">
        <v>4.65</v>
      </c>
      <c r="C335" s="16">
        <v>0.185</v>
      </c>
      <c r="D335" s="15">
        <v>0.32</v>
      </c>
      <c r="E335" s="15">
        <v>6.755342479</v>
      </c>
      <c r="F335" s="16">
        <f t="shared" si="75"/>
        <v>1898.20833333331</v>
      </c>
      <c r="G335" s="10">
        <f>G333*10/12+G345*2/12</f>
        <v>3.30833333333333</v>
      </c>
      <c r="H335" s="16">
        <f t="shared" si="71"/>
        <v>217.302654093905</v>
      </c>
      <c r="I335" s="16">
        <f t="shared" si="72"/>
        <v>8.64537441018762</v>
      </c>
      <c r="J335" s="19">
        <f t="shared" si="76"/>
        <v>916.729799613537</v>
      </c>
      <c r="K335" s="16">
        <f t="shared" si="73"/>
        <v>14.9541611419462</v>
      </c>
      <c r="L335" s="19">
        <f t="shared" si="74"/>
        <v>63.0867819088886</v>
      </c>
      <c r="M335" s="27">
        <f t="shared" si="65"/>
        <v>18.0421749234687</v>
      </c>
      <c r="N335" s="21"/>
      <c r="O335" s="22">
        <f t="shared" si="66"/>
        <v>22.4377841467147</v>
      </c>
      <c r="P335" s="22"/>
      <c r="Q335" s="31">
        <f t="shared" si="67"/>
        <v>0.00222457662286763</v>
      </c>
      <c r="R335" s="10">
        <f t="shared" si="77"/>
        <v>1.00451791096254</v>
      </c>
      <c r="S335" s="10">
        <f t="shared" si="78"/>
        <v>6.41957049147035</v>
      </c>
      <c r="T335" s="12">
        <f t="shared" si="68"/>
        <v>0.0590469362411379</v>
      </c>
      <c r="U335" s="12">
        <f t="shared" si="69"/>
        <v>0.00522085573437003</v>
      </c>
      <c r="V335" s="12">
        <f t="shared" si="70"/>
        <v>0.0538260805067678</v>
      </c>
      <c r="Y335" s="30"/>
      <c r="Z335" s="30"/>
    </row>
    <row r="336" spans="1:26">
      <c r="A336" s="14">
        <v>1898.04</v>
      </c>
      <c r="B336" s="15">
        <v>4.57</v>
      </c>
      <c r="C336" s="16">
        <v>0.1867</v>
      </c>
      <c r="D336" s="15">
        <v>0.3233</v>
      </c>
      <c r="E336" s="15">
        <v>6.755342479</v>
      </c>
      <c r="F336" s="16">
        <f t="shared" si="75"/>
        <v>1898.29166666664</v>
      </c>
      <c r="G336" s="10">
        <f>G333*9/12+G345*3/12</f>
        <v>3.2875</v>
      </c>
      <c r="H336" s="16">
        <f t="shared" si="71"/>
        <v>213.564113808419</v>
      </c>
      <c r="I336" s="16">
        <f t="shared" si="72"/>
        <v>8.72481839125421</v>
      </c>
      <c r="J336" s="19">
        <f t="shared" si="76"/>
        <v>904.025370329646</v>
      </c>
      <c r="K336" s="16">
        <f t="shared" si="73"/>
        <v>15.1083759287225</v>
      </c>
      <c r="L336" s="19">
        <f t="shared" si="74"/>
        <v>63.954354973211</v>
      </c>
      <c r="M336" s="27">
        <f t="shared" si="65"/>
        <v>17.7050894264118</v>
      </c>
      <c r="N336" s="21"/>
      <c r="O336" s="22">
        <f t="shared" si="66"/>
        <v>21.9987396229164</v>
      </c>
      <c r="P336" s="22"/>
      <c r="Q336" s="31">
        <f t="shared" si="67"/>
        <v>0.00462186823544941</v>
      </c>
      <c r="R336" s="10">
        <f t="shared" si="77"/>
        <v>1.00450228210299</v>
      </c>
      <c r="S336" s="10">
        <f t="shared" si="78"/>
        <v>6.44857353936858</v>
      </c>
      <c r="T336" s="12">
        <f t="shared" si="68"/>
        <v>0.0654479855874457</v>
      </c>
      <c r="U336" s="12">
        <f t="shared" si="69"/>
        <v>0.00405516650599669</v>
      </c>
      <c r="V336" s="12">
        <f t="shared" si="70"/>
        <v>0.061392819081449</v>
      </c>
      <c r="Y336" s="30"/>
      <c r="Z336" s="30"/>
    </row>
    <row r="337" spans="1:26">
      <c r="A337" s="14">
        <v>1898.05</v>
      </c>
      <c r="B337" s="15">
        <v>4.87</v>
      </c>
      <c r="C337" s="16">
        <v>0.1883</v>
      </c>
      <c r="D337" s="15">
        <v>0.3267</v>
      </c>
      <c r="E337" s="15">
        <v>7.231071736</v>
      </c>
      <c r="F337" s="16">
        <f t="shared" si="75"/>
        <v>1898.37499999998</v>
      </c>
      <c r="G337" s="10">
        <f>G333*8/12+G345*4/12</f>
        <v>3.26666666666667</v>
      </c>
      <c r="H337" s="16">
        <f t="shared" si="71"/>
        <v>212.611005135795</v>
      </c>
      <c r="I337" s="16">
        <f t="shared" si="72"/>
        <v>8.22066781664687</v>
      </c>
      <c r="J337" s="19">
        <f t="shared" si="76"/>
        <v>902.890691251454</v>
      </c>
      <c r="K337" s="16">
        <f t="shared" si="73"/>
        <v>14.262836833237</v>
      </c>
      <c r="L337" s="19">
        <f t="shared" si="74"/>
        <v>60.5696896985318</v>
      </c>
      <c r="M337" s="27">
        <f t="shared" si="65"/>
        <v>17.5956352745128</v>
      </c>
      <c r="N337" s="21"/>
      <c r="O337" s="22">
        <f t="shared" si="66"/>
        <v>21.8394026132573</v>
      </c>
      <c r="P337" s="22"/>
      <c r="Q337" s="31">
        <f t="shared" si="67"/>
        <v>0.0130362336621403</v>
      </c>
      <c r="R337" s="10">
        <f t="shared" si="77"/>
        <v>1.00448665559836</v>
      </c>
      <c r="S337" s="10">
        <f t="shared" si="78"/>
        <v>6.05144772768941</v>
      </c>
      <c r="T337" s="12">
        <f t="shared" si="68"/>
        <v>0.0716814521383689</v>
      </c>
      <c r="U337" s="12">
        <f t="shared" si="69"/>
        <v>0.010856566499063</v>
      </c>
      <c r="V337" s="12">
        <f t="shared" si="70"/>
        <v>0.0608248856393059</v>
      </c>
      <c r="Y337" s="30"/>
      <c r="Z337" s="30"/>
    </row>
    <row r="338" spans="1:26">
      <c r="A338" s="14">
        <v>1898.06</v>
      </c>
      <c r="B338" s="15">
        <v>5.06</v>
      </c>
      <c r="C338" s="16">
        <v>0.19</v>
      </c>
      <c r="D338" s="15">
        <v>0.33</v>
      </c>
      <c r="E338" s="15">
        <v>6.755342479</v>
      </c>
      <c r="F338" s="16">
        <f t="shared" si="75"/>
        <v>1898.45833333331</v>
      </c>
      <c r="G338" s="10">
        <f>G333*7/12+G345*5/12</f>
        <v>3.24583333333333</v>
      </c>
      <c r="H338" s="16">
        <f t="shared" si="71"/>
        <v>236.462673057024</v>
      </c>
      <c r="I338" s="16">
        <f t="shared" si="72"/>
        <v>8.87903317803053</v>
      </c>
      <c r="J338" s="19">
        <f t="shared" si="76"/>
        <v>1007.32326890517</v>
      </c>
      <c r="K338" s="16">
        <f t="shared" si="73"/>
        <v>15.421478677632</v>
      </c>
      <c r="L338" s="19">
        <f t="shared" si="74"/>
        <v>65.694995798163</v>
      </c>
      <c r="M338" s="27">
        <f t="shared" si="65"/>
        <v>19.544817480548</v>
      </c>
      <c r="N338" s="21"/>
      <c r="O338" s="22">
        <f t="shared" si="66"/>
        <v>24.2349468437978</v>
      </c>
      <c r="P338" s="22"/>
      <c r="Q338" s="31">
        <f t="shared" si="67"/>
        <v>0.00203304459725297</v>
      </c>
      <c r="R338" s="10">
        <f t="shared" si="77"/>
        <v>1.00447103145234</v>
      </c>
      <c r="S338" s="10">
        <f t="shared" si="78"/>
        <v>6.5066696275821</v>
      </c>
      <c r="T338" s="12">
        <f t="shared" si="68"/>
        <v>0.0606393362388515</v>
      </c>
      <c r="U338" s="12">
        <f t="shared" si="69"/>
        <v>0.00394702583233086</v>
      </c>
      <c r="V338" s="12">
        <f t="shared" si="70"/>
        <v>0.0566923104065207</v>
      </c>
      <c r="Y338" s="30"/>
      <c r="Z338" s="30"/>
    </row>
    <row r="339" spans="1:26">
      <c r="A339" s="14">
        <v>1898.07</v>
      </c>
      <c r="B339" s="15">
        <v>5.08</v>
      </c>
      <c r="C339" s="16">
        <v>0.1917</v>
      </c>
      <c r="D339" s="15">
        <v>0.3333</v>
      </c>
      <c r="E339" s="15">
        <v>6.660193388</v>
      </c>
      <c r="F339" s="16">
        <f t="shared" si="75"/>
        <v>1898.54166666664</v>
      </c>
      <c r="G339" s="10">
        <f>G333*6/12+G345*6/12</f>
        <v>3.225</v>
      </c>
      <c r="H339" s="16">
        <f t="shared" si="71"/>
        <v>240.788821971666</v>
      </c>
      <c r="I339" s="16">
        <f t="shared" si="72"/>
        <v>9.08646007322213</v>
      </c>
      <c r="J339" s="19">
        <f t="shared" si="76"/>
        <v>1028.97819068308</v>
      </c>
      <c r="K339" s="16">
        <f t="shared" si="73"/>
        <v>15.7982114888103</v>
      </c>
      <c r="L339" s="19">
        <f t="shared" si="74"/>
        <v>67.5115021564312</v>
      </c>
      <c r="M339" s="27">
        <f t="shared" si="65"/>
        <v>19.8589430141673</v>
      </c>
      <c r="N339" s="21"/>
      <c r="O339" s="22">
        <f t="shared" si="66"/>
        <v>24.5971565000821</v>
      </c>
      <c r="P339" s="22"/>
      <c r="Q339" s="31">
        <f t="shared" si="67"/>
        <v>-0.00112322742759043</v>
      </c>
      <c r="R339" s="10">
        <f t="shared" si="77"/>
        <v>1.00445540966861</v>
      </c>
      <c r="S339" s="10">
        <f t="shared" si="78"/>
        <v>6.62913257491574</v>
      </c>
      <c r="T339" s="12">
        <f t="shared" si="68"/>
        <v>0.0615059676171232</v>
      </c>
      <c r="U339" s="12">
        <f t="shared" si="69"/>
        <v>0.00137594233353822</v>
      </c>
      <c r="V339" s="12">
        <f t="shared" si="70"/>
        <v>0.060130025283585</v>
      </c>
      <c r="Y339" s="30"/>
      <c r="Z339" s="30"/>
    </row>
    <row r="340" spans="1:26">
      <c r="A340" s="14">
        <v>1898.08</v>
      </c>
      <c r="B340" s="15">
        <v>5.27</v>
      </c>
      <c r="C340" s="16">
        <v>0.1933</v>
      </c>
      <c r="D340" s="15">
        <v>0.3367</v>
      </c>
      <c r="E340" s="15">
        <v>6.660193388</v>
      </c>
      <c r="F340" s="16">
        <f t="shared" si="75"/>
        <v>1898.62499999997</v>
      </c>
      <c r="G340" s="10">
        <f>G333*5/12+G345*7/12</f>
        <v>3.20416666666667</v>
      </c>
      <c r="H340" s="16">
        <f t="shared" si="71"/>
        <v>249.794703108402</v>
      </c>
      <c r="I340" s="16">
        <f t="shared" si="72"/>
        <v>9.16229907226832</v>
      </c>
      <c r="J340" s="19">
        <f t="shared" si="76"/>
        <v>1070.72641507639</v>
      </c>
      <c r="K340" s="16">
        <f t="shared" si="73"/>
        <v>15.9593693617835</v>
      </c>
      <c r="L340" s="19">
        <f t="shared" si="74"/>
        <v>68.408649707063</v>
      </c>
      <c r="M340" s="27">
        <f t="shared" si="65"/>
        <v>20.5449151791533</v>
      </c>
      <c r="N340" s="21"/>
      <c r="O340" s="22">
        <f t="shared" si="66"/>
        <v>25.4170535625701</v>
      </c>
      <c r="P340" s="22"/>
      <c r="Q340" s="31">
        <f t="shared" si="67"/>
        <v>-0.00259619718488335</v>
      </c>
      <c r="R340" s="10">
        <f t="shared" si="77"/>
        <v>1.00443979025084</v>
      </c>
      <c r="S340" s="10">
        <f t="shared" si="78"/>
        <v>6.65866807628449</v>
      </c>
      <c r="T340" s="12">
        <f t="shared" si="68"/>
        <v>0.0621880298455677</v>
      </c>
      <c r="U340" s="12">
        <f t="shared" si="69"/>
        <v>0.00132408448294408</v>
      </c>
      <c r="V340" s="12">
        <f t="shared" si="70"/>
        <v>0.0608639453626236</v>
      </c>
      <c r="Y340" s="30"/>
      <c r="Z340" s="30"/>
    </row>
    <row r="341" spans="1:26">
      <c r="A341" s="14">
        <v>1898.09</v>
      </c>
      <c r="B341" s="15">
        <v>5.26</v>
      </c>
      <c r="C341" s="16">
        <v>0.195</v>
      </c>
      <c r="D341" s="15">
        <v>0.34</v>
      </c>
      <c r="E341" s="15">
        <v>6.660193388</v>
      </c>
      <c r="F341" s="16">
        <f t="shared" si="75"/>
        <v>1898.70833333331</v>
      </c>
      <c r="G341" s="10">
        <f>G333*4/12+G345*8/12</f>
        <v>3.18333333333333</v>
      </c>
      <c r="H341" s="16">
        <f t="shared" si="71"/>
        <v>249.320709364363</v>
      </c>
      <c r="I341" s="16">
        <f t="shared" si="72"/>
        <v>9.2428780087549</v>
      </c>
      <c r="J341" s="19">
        <f t="shared" si="76"/>
        <v>1071.99625190642</v>
      </c>
      <c r="K341" s="16">
        <f t="shared" si="73"/>
        <v>16.1157872973162</v>
      </c>
      <c r="L341" s="19">
        <f t="shared" si="74"/>
        <v>69.2925333931905</v>
      </c>
      <c r="M341" s="27">
        <f t="shared" si="65"/>
        <v>20.4427328626913</v>
      </c>
      <c r="N341" s="21"/>
      <c r="O341" s="22">
        <f t="shared" si="66"/>
        <v>25.2630430918106</v>
      </c>
      <c r="P341" s="22"/>
      <c r="Q341" s="31">
        <f t="shared" si="67"/>
        <v>-0.00214456926944966</v>
      </c>
      <c r="R341" s="10">
        <f t="shared" si="77"/>
        <v>1.00442417320273</v>
      </c>
      <c r="S341" s="10">
        <f t="shared" si="78"/>
        <v>6.68823116589316</v>
      </c>
      <c r="T341" s="12">
        <f t="shared" si="68"/>
        <v>0.0613420486556655</v>
      </c>
      <c r="U341" s="12">
        <f t="shared" si="69"/>
        <v>0.00127305678341094</v>
      </c>
      <c r="V341" s="12">
        <f t="shared" si="70"/>
        <v>0.0600689918722546</v>
      </c>
      <c r="Y341" s="30"/>
      <c r="Z341" s="30"/>
    </row>
    <row r="342" spans="1:26">
      <c r="A342" s="14">
        <v>1898.1</v>
      </c>
      <c r="B342" s="15">
        <v>5.15</v>
      </c>
      <c r="C342" s="16">
        <v>0.1967</v>
      </c>
      <c r="D342" s="15">
        <v>0.3433</v>
      </c>
      <c r="E342" s="15">
        <v>6.660193388</v>
      </c>
      <c r="F342" s="16">
        <f t="shared" si="75"/>
        <v>1898.79166666664</v>
      </c>
      <c r="G342" s="10">
        <f>G333*3/12+G345*9/12</f>
        <v>3.1625</v>
      </c>
      <c r="H342" s="16">
        <f t="shared" si="71"/>
        <v>244.106778179937</v>
      </c>
      <c r="I342" s="16">
        <f t="shared" si="72"/>
        <v>9.32345694524149</v>
      </c>
      <c r="J342" s="19">
        <f t="shared" si="76"/>
        <v>1052.91872672</v>
      </c>
      <c r="K342" s="16">
        <f t="shared" si="73"/>
        <v>16.272205232849</v>
      </c>
      <c r="L342" s="19">
        <f t="shared" si="74"/>
        <v>70.1877667733937</v>
      </c>
      <c r="M342" s="27">
        <f t="shared" si="65"/>
        <v>19.9471998257737</v>
      </c>
      <c r="N342" s="21"/>
      <c r="O342" s="22">
        <f t="shared" si="66"/>
        <v>24.6271812298034</v>
      </c>
      <c r="P342" s="22"/>
      <c r="Q342" s="31">
        <f t="shared" si="67"/>
        <v>-0.00186731581479021</v>
      </c>
      <c r="R342" s="10">
        <f t="shared" si="77"/>
        <v>1.00440855852798</v>
      </c>
      <c r="S342" s="10">
        <f t="shared" si="78"/>
        <v>6.71782105899099</v>
      </c>
      <c r="T342" s="12">
        <f t="shared" si="68"/>
        <v>0.0638293415728266</v>
      </c>
      <c r="U342" s="12">
        <f t="shared" si="69"/>
        <v>0.000141726686575305</v>
      </c>
      <c r="V342" s="12">
        <f t="shared" si="70"/>
        <v>0.0636876148862513</v>
      </c>
      <c r="Y342" s="30"/>
      <c r="Z342" s="30"/>
    </row>
    <row r="343" spans="1:26">
      <c r="A343" s="14">
        <v>1898.11</v>
      </c>
      <c r="B343" s="15">
        <v>5.32</v>
      </c>
      <c r="C343" s="16">
        <v>0.1983</v>
      </c>
      <c r="D343" s="15">
        <v>0.3467</v>
      </c>
      <c r="E343" s="15">
        <v>6.660193388</v>
      </c>
      <c r="F343" s="16">
        <f t="shared" si="75"/>
        <v>1898.87499999997</v>
      </c>
      <c r="G343" s="10">
        <f>G333*2/12+G345*10/12</f>
        <v>3.14166666666667</v>
      </c>
      <c r="H343" s="16">
        <f t="shared" si="71"/>
        <v>252.164671828595</v>
      </c>
      <c r="I343" s="16">
        <f t="shared" si="72"/>
        <v>9.39929594428768</v>
      </c>
      <c r="J343" s="19">
        <f t="shared" si="76"/>
        <v>1091.0538073999</v>
      </c>
      <c r="K343" s="16">
        <f t="shared" si="73"/>
        <v>16.4333631058222</v>
      </c>
      <c r="L343" s="19">
        <f t="shared" si="74"/>
        <v>71.1030742529219</v>
      </c>
      <c r="M343" s="27">
        <f t="shared" si="65"/>
        <v>20.5274163248113</v>
      </c>
      <c r="N343" s="21"/>
      <c r="O343" s="22">
        <f t="shared" si="66"/>
        <v>25.3190436855038</v>
      </c>
      <c r="P343" s="22"/>
      <c r="Q343" s="31">
        <f t="shared" si="67"/>
        <v>-0.00420810235156118</v>
      </c>
      <c r="R343" s="10">
        <f t="shared" si="77"/>
        <v>1.00439294623029</v>
      </c>
      <c r="S343" s="10">
        <f t="shared" si="78"/>
        <v>6.74743696631006</v>
      </c>
      <c r="T343" s="12">
        <f t="shared" si="68"/>
        <v>0.0662836489721599</v>
      </c>
      <c r="U343" s="12">
        <f t="shared" si="69"/>
        <v>-0.000976868066469239</v>
      </c>
      <c r="V343" s="12">
        <f t="shared" si="70"/>
        <v>0.0672605170386291</v>
      </c>
      <c r="Y343" s="30"/>
      <c r="Z343" s="30"/>
    </row>
    <row r="344" spans="1:26">
      <c r="A344" s="14">
        <v>1898.12</v>
      </c>
      <c r="B344" s="15">
        <v>5.65</v>
      </c>
      <c r="C344" s="16">
        <v>0.2</v>
      </c>
      <c r="D344" s="15">
        <v>0.35</v>
      </c>
      <c r="E344" s="15">
        <v>6.755342479</v>
      </c>
      <c r="F344" s="16">
        <f t="shared" si="75"/>
        <v>1898.95833333331</v>
      </c>
      <c r="G344" s="10">
        <f>G333*1/12+G345*11/12</f>
        <v>3.12083333333333</v>
      </c>
      <c r="H344" s="16">
        <f t="shared" si="71"/>
        <v>264.034407662487</v>
      </c>
      <c r="I344" s="16">
        <f t="shared" si="72"/>
        <v>9.34635071371635</v>
      </c>
      <c r="J344" s="19">
        <f t="shared" si="76"/>
        <v>1145.78114622687</v>
      </c>
      <c r="K344" s="16">
        <f t="shared" si="73"/>
        <v>16.3561137490036</v>
      </c>
      <c r="L344" s="19">
        <f t="shared" si="74"/>
        <v>70.9775931290982</v>
      </c>
      <c r="M344" s="27">
        <f t="shared" si="65"/>
        <v>21.4036319854482</v>
      </c>
      <c r="N344" s="21"/>
      <c r="O344" s="22">
        <f t="shared" si="66"/>
        <v>26.3718584606314</v>
      </c>
      <c r="P344" s="22"/>
      <c r="Q344" s="31">
        <f t="shared" si="67"/>
        <v>-0.0046050711802031</v>
      </c>
      <c r="R344" s="10">
        <f t="shared" si="77"/>
        <v>1.00437733631337</v>
      </c>
      <c r="S344" s="10">
        <f t="shared" si="78"/>
        <v>6.68162285666011</v>
      </c>
      <c r="T344" s="12">
        <f t="shared" si="68"/>
        <v>0.0627234255768023</v>
      </c>
      <c r="U344" s="12">
        <f t="shared" si="69"/>
        <v>-0.000665522715369349</v>
      </c>
      <c r="V344" s="12">
        <f t="shared" si="70"/>
        <v>0.0633889482921717</v>
      </c>
      <c r="Y344" s="30"/>
      <c r="Z344" s="30"/>
    </row>
    <row r="345" spans="1:26">
      <c r="A345" s="14">
        <v>1899.01</v>
      </c>
      <c r="B345" s="15">
        <v>6.08</v>
      </c>
      <c r="C345" s="16">
        <v>0.2008</v>
      </c>
      <c r="D345" s="15">
        <v>0.3608</v>
      </c>
      <c r="E345" s="15">
        <v>6.755342479</v>
      </c>
      <c r="F345" s="16">
        <f t="shared" si="75"/>
        <v>1899.04166666664</v>
      </c>
      <c r="G345" s="10">
        <v>3.1</v>
      </c>
      <c r="H345" s="16">
        <f t="shared" si="71"/>
        <v>284.129061696977</v>
      </c>
      <c r="I345" s="16">
        <f t="shared" si="72"/>
        <v>9.38373611657121</v>
      </c>
      <c r="J345" s="19">
        <f t="shared" si="76"/>
        <v>1236.3755941427</v>
      </c>
      <c r="K345" s="16">
        <f t="shared" si="73"/>
        <v>16.8608166875443</v>
      </c>
      <c r="L345" s="19">
        <f t="shared" si="74"/>
        <v>73.3691306524153</v>
      </c>
      <c r="M345" s="27">
        <f t="shared" si="65"/>
        <v>22.9328074164872</v>
      </c>
      <c r="N345" s="21"/>
      <c r="O345" s="22">
        <f t="shared" si="66"/>
        <v>28.2229495760875</v>
      </c>
      <c r="P345" s="22"/>
      <c r="Q345" s="31">
        <f t="shared" si="67"/>
        <v>-0.00406742927646486</v>
      </c>
      <c r="R345" s="10">
        <f t="shared" si="77"/>
        <v>1.00222807504544</v>
      </c>
      <c r="S345" s="10">
        <f t="shared" si="78"/>
        <v>6.71087056702281</v>
      </c>
      <c r="T345" s="12">
        <f t="shared" si="68"/>
        <v>0.0565252931207116</v>
      </c>
      <c r="U345" s="12">
        <f t="shared" si="69"/>
        <v>0.000345087580399861</v>
      </c>
      <c r="V345" s="12">
        <f t="shared" si="70"/>
        <v>0.0561802055403118</v>
      </c>
      <c r="Y345" s="30"/>
      <c r="Z345" s="30"/>
    </row>
    <row r="346" spans="1:26">
      <c r="A346" s="14">
        <v>1899.02</v>
      </c>
      <c r="B346" s="15">
        <v>6.31</v>
      </c>
      <c r="C346" s="16">
        <v>0.2017</v>
      </c>
      <c r="D346" s="15">
        <v>0.3717</v>
      </c>
      <c r="E346" s="15">
        <v>6.945632562</v>
      </c>
      <c r="F346" s="16">
        <f t="shared" si="75"/>
        <v>1899.12499999997</v>
      </c>
      <c r="G346" s="10">
        <f>G345*11/12+G357*1/12</f>
        <v>3.10416666666667</v>
      </c>
      <c r="H346" s="16">
        <f t="shared" si="71"/>
        <v>286.798584897558</v>
      </c>
      <c r="I346" s="16">
        <f t="shared" si="72"/>
        <v>9.16755539997424</v>
      </c>
      <c r="J346" s="19">
        <f t="shared" si="76"/>
        <v>1251.31626390048</v>
      </c>
      <c r="K346" s="16">
        <f t="shared" si="73"/>
        <v>16.8943001594964</v>
      </c>
      <c r="L346" s="19">
        <f t="shared" si="74"/>
        <v>73.7106585248506</v>
      </c>
      <c r="M346" s="27">
        <f t="shared" si="65"/>
        <v>23.0481175499802</v>
      </c>
      <c r="N346" s="21"/>
      <c r="O346" s="22">
        <f t="shared" si="66"/>
        <v>28.3259930695927</v>
      </c>
      <c r="P346" s="22"/>
      <c r="Q346" s="31">
        <f t="shared" si="67"/>
        <v>-0.000410259887039355</v>
      </c>
      <c r="R346" s="10">
        <f t="shared" si="77"/>
        <v>1.00223161733449</v>
      </c>
      <c r="S346" s="10">
        <f t="shared" si="78"/>
        <v>6.5415549514419</v>
      </c>
      <c r="T346" s="12">
        <f t="shared" si="68"/>
        <v>0.0514798358298993</v>
      </c>
      <c r="U346" s="12">
        <f t="shared" si="69"/>
        <v>0.00205391820526968</v>
      </c>
      <c r="V346" s="12">
        <f t="shared" si="70"/>
        <v>0.0494259176246297</v>
      </c>
      <c r="Y346" s="30"/>
      <c r="Z346" s="30"/>
    </row>
    <row r="347" spans="1:26">
      <c r="A347" s="14">
        <v>1899.03</v>
      </c>
      <c r="B347" s="15">
        <v>6.4</v>
      </c>
      <c r="C347" s="16">
        <v>0.2025</v>
      </c>
      <c r="D347" s="15">
        <v>0.3825</v>
      </c>
      <c r="E347" s="15">
        <v>6.945632562</v>
      </c>
      <c r="F347" s="16">
        <f t="shared" si="75"/>
        <v>1899.20833333331</v>
      </c>
      <c r="G347" s="10">
        <f>G345*10/12+G357*2/12</f>
        <v>3.10833333333333</v>
      </c>
      <c r="H347" s="16">
        <f t="shared" si="71"/>
        <v>290.889214476129</v>
      </c>
      <c r="I347" s="16">
        <f t="shared" si="72"/>
        <v>9.20391655178376</v>
      </c>
      <c r="J347" s="19">
        <f t="shared" si="76"/>
        <v>1272.51030917851</v>
      </c>
      <c r="K347" s="16">
        <f t="shared" si="73"/>
        <v>17.3851757089249</v>
      </c>
      <c r="L347" s="19">
        <f t="shared" si="74"/>
        <v>76.0523739469967</v>
      </c>
      <c r="M347" s="27">
        <f t="shared" si="65"/>
        <v>23.2796822455087</v>
      </c>
      <c r="N347" s="21"/>
      <c r="O347" s="22">
        <f t="shared" si="66"/>
        <v>28.5703896846671</v>
      </c>
      <c r="P347" s="22"/>
      <c r="Q347" s="31">
        <f t="shared" si="67"/>
        <v>0.000313937681457925</v>
      </c>
      <c r="R347" s="10">
        <f t="shared" si="77"/>
        <v>1.00223515960448</v>
      </c>
      <c r="S347" s="10">
        <f t="shared" si="78"/>
        <v>6.55615319886607</v>
      </c>
      <c r="T347" s="12">
        <f t="shared" si="68"/>
        <v>0.0515399495251623</v>
      </c>
      <c r="U347" s="12">
        <f t="shared" si="69"/>
        <v>0.00204191551614197</v>
      </c>
      <c r="V347" s="12">
        <f t="shared" si="70"/>
        <v>0.0494980340090203</v>
      </c>
      <c r="Y347" s="30"/>
      <c r="Z347" s="30"/>
    </row>
    <row r="348" spans="1:26">
      <c r="A348" s="14">
        <v>1899.04</v>
      </c>
      <c r="B348" s="15">
        <v>6.48</v>
      </c>
      <c r="C348" s="16">
        <v>0.2033</v>
      </c>
      <c r="D348" s="15">
        <v>0.3933</v>
      </c>
      <c r="E348" s="15">
        <v>7.040773554</v>
      </c>
      <c r="F348" s="16">
        <f t="shared" si="75"/>
        <v>1899.29166666664</v>
      </c>
      <c r="G348" s="10">
        <f>G345*9/12+G357*3/12</f>
        <v>3.1125</v>
      </c>
      <c r="H348" s="16">
        <f t="shared" si="71"/>
        <v>290.545449915488</v>
      </c>
      <c r="I348" s="16">
        <f t="shared" si="72"/>
        <v>9.11541511849055</v>
      </c>
      <c r="J348" s="19">
        <f t="shared" si="76"/>
        <v>1274.32948180121</v>
      </c>
      <c r="K348" s="16">
        <f t="shared" si="73"/>
        <v>17.6344946684817</v>
      </c>
      <c r="L348" s="19">
        <f t="shared" si="74"/>
        <v>77.3447199371013</v>
      </c>
      <c r="M348" s="27">
        <f t="shared" si="65"/>
        <v>23.1524215256865</v>
      </c>
      <c r="N348" s="21"/>
      <c r="O348" s="22">
        <f t="shared" si="66"/>
        <v>28.3715178875058</v>
      </c>
      <c r="P348" s="22"/>
      <c r="Q348" s="31">
        <f t="shared" si="67"/>
        <v>0.00185407326429012</v>
      </c>
      <c r="R348" s="10">
        <f t="shared" si="77"/>
        <v>1.0022387018554</v>
      </c>
      <c r="S348" s="10">
        <f t="shared" si="78"/>
        <v>6.48201684487118</v>
      </c>
      <c r="T348" s="12">
        <f t="shared" si="68"/>
        <v>0.0542034181579476</v>
      </c>
      <c r="U348" s="12">
        <f t="shared" si="69"/>
        <v>0.00130699804472156</v>
      </c>
      <c r="V348" s="12">
        <f t="shared" si="70"/>
        <v>0.052896420113226</v>
      </c>
      <c r="Y348" s="30"/>
      <c r="Z348" s="30"/>
    </row>
    <row r="349" spans="1:26">
      <c r="A349" s="14">
        <v>1899.05</v>
      </c>
      <c r="B349" s="15">
        <v>6.21</v>
      </c>
      <c r="C349" s="16">
        <v>0.2042</v>
      </c>
      <c r="D349" s="15">
        <v>0.4042</v>
      </c>
      <c r="E349" s="15">
        <v>7.040773554</v>
      </c>
      <c r="F349" s="16">
        <f t="shared" si="75"/>
        <v>1899.37499999997</v>
      </c>
      <c r="G349" s="10">
        <f>G345*8/12+G357*4/12</f>
        <v>3.11666666666667</v>
      </c>
      <c r="H349" s="16">
        <f t="shared" si="71"/>
        <v>278.439389502343</v>
      </c>
      <c r="I349" s="16">
        <f t="shared" si="72"/>
        <v>9.15576865320103</v>
      </c>
      <c r="J349" s="19">
        <f t="shared" si="76"/>
        <v>1224.57884598778</v>
      </c>
      <c r="K349" s="16">
        <f t="shared" si="73"/>
        <v>18.1232208110865</v>
      </c>
      <c r="L349" s="19">
        <f t="shared" si="74"/>
        <v>79.7060820528603</v>
      </c>
      <c r="M349" s="27">
        <f t="shared" si="65"/>
        <v>22.0912693608342</v>
      </c>
      <c r="N349" s="21"/>
      <c r="O349" s="22">
        <f t="shared" si="66"/>
        <v>27.0333638846591</v>
      </c>
      <c r="P349" s="22"/>
      <c r="Q349" s="31">
        <f t="shared" si="67"/>
        <v>0.00633417907836156</v>
      </c>
      <c r="R349" s="10">
        <f t="shared" si="77"/>
        <v>1.00224224408728</v>
      </c>
      <c r="S349" s="10">
        <f t="shared" si="78"/>
        <v>6.49652814800854</v>
      </c>
      <c r="T349" s="12">
        <f t="shared" si="68"/>
        <v>0.061171919402222</v>
      </c>
      <c r="U349" s="12">
        <f t="shared" si="69"/>
        <v>0.000269830340435817</v>
      </c>
      <c r="V349" s="12">
        <f t="shared" si="70"/>
        <v>0.0609020890617862</v>
      </c>
      <c r="Y349" s="30"/>
      <c r="Z349" s="30"/>
    </row>
    <row r="350" spans="1:26">
      <c r="A350" s="14">
        <v>1899.06</v>
      </c>
      <c r="B350" s="15">
        <v>6.07</v>
      </c>
      <c r="C350" s="16">
        <v>0.205</v>
      </c>
      <c r="D350" s="15">
        <v>0.415</v>
      </c>
      <c r="E350" s="15">
        <v>7.135922645</v>
      </c>
      <c r="F350" s="16">
        <f t="shared" si="75"/>
        <v>1899.45833333331</v>
      </c>
      <c r="G350" s="10">
        <f>G345*7/12+G357*5/12</f>
        <v>3.12083333333333</v>
      </c>
      <c r="H350" s="16">
        <f t="shared" si="71"/>
        <v>268.533212217858</v>
      </c>
      <c r="I350" s="16">
        <f t="shared" si="72"/>
        <v>9.06907883108086</v>
      </c>
      <c r="J350" s="19">
        <f t="shared" si="76"/>
        <v>1184.33521645037</v>
      </c>
      <c r="K350" s="16">
        <f t="shared" si="73"/>
        <v>18.3593547068222</v>
      </c>
      <c r="L350" s="19">
        <f t="shared" si="74"/>
        <v>80.9718475826856</v>
      </c>
      <c r="M350" s="27">
        <f t="shared" si="65"/>
        <v>21.2120919250468</v>
      </c>
      <c r="N350" s="21"/>
      <c r="O350" s="22">
        <f t="shared" si="66"/>
        <v>25.9207431909313</v>
      </c>
      <c r="P350" s="22"/>
      <c r="Q350" s="31">
        <f t="shared" si="67"/>
        <v>0.00950150406462328</v>
      </c>
      <c r="R350" s="10">
        <f t="shared" si="77"/>
        <v>1.0022457863001</v>
      </c>
      <c r="S350" s="10">
        <f t="shared" si="78"/>
        <v>6.42427719735881</v>
      </c>
      <c r="T350" s="12">
        <f t="shared" si="68"/>
        <v>0.06588601617686</v>
      </c>
      <c r="U350" s="12">
        <f t="shared" si="69"/>
        <v>0.000587129924949803</v>
      </c>
      <c r="V350" s="12">
        <f t="shared" si="70"/>
        <v>0.0652988862519102</v>
      </c>
      <c r="Y350" s="30"/>
      <c r="Z350" s="30"/>
    </row>
    <row r="351" spans="1:26">
      <c r="A351" s="14">
        <v>1899.07</v>
      </c>
      <c r="B351" s="15">
        <v>6.28</v>
      </c>
      <c r="C351" s="16">
        <v>0.2058</v>
      </c>
      <c r="D351" s="15">
        <v>0.4258</v>
      </c>
      <c r="E351" s="15">
        <v>7.231071736</v>
      </c>
      <c r="F351" s="16">
        <f t="shared" si="75"/>
        <v>1899.54166666664</v>
      </c>
      <c r="G351" s="10">
        <f>G345*6/12+G357*6/12</f>
        <v>3.125</v>
      </c>
      <c r="H351" s="16">
        <f t="shared" si="71"/>
        <v>274.167784856837</v>
      </c>
      <c r="I351" s="16">
        <f t="shared" si="72"/>
        <v>8.9846704018371</v>
      </c>
      <c r="J351" s="19">
        <f t="shared" si="76"/>
        <v>1212.48801441271</v>
      </c>
      <c r="K351" s="16">
        <f t="shared" si="73"/>
        <v>18.5892743299428</v>
      </c>
      <c r="L351" s="19">
        <f t="shared" si="74"/>
        <v>82.2097765186197</v>
      </c>
      <c r="M351" s="27">
        <f t="shared" si="65"/>
        <v>21.5614256345231</v>
      </c>
      <c r="N351" s="21"/>
      <c r="O351" s="22">
        <f t="shared" si="66"/>
        <v>26.3076396383757</v>
      </c>
      <c r="P351" s="22"/>
      <c r="Q351" s="31">
        <f t="shared" si="67"/>
        <v>0.0100129590058261</v>
      </c>
      <c r="R351" s="10">
        <f t="shared" si="77"/>
        <v>1.00224932849389</v>
      </c>
      <c r="S351" s="10">
        <f t="shared" si="78"/>
        <v>6.35398191514737</v>
      </c>
      <c r="T351" s="12">
        <f t="shared" si="68"/>
        <v>0.0652716359720986</v>
      </c>
      <c r="U351" s="12">
        <f t="shared" si="69"/>
        <v>0.00190434540257556</v>
      </c>
      <c r="V351" s="12">
        <f t="shared" si="70"/>
        <v>0.0633672905695231</v>
      </c>
      <c r="Y351" s="30"/>
      <c r="Z351" s="30"/>
    </row>
    <row r="352" spans="1:26">
      <c r="A352" s="14">
        <v>1899.08</v>
      </c>
      <c r="B352" s="15">
        <v>6.44</v>
      </c>
      <c r="C352" s="16">
        <v>0.2067</v>
      </c>
      <c r="D352" s="15">
        <v>0.4367</v>
      </c>
      <c r="E352" s="15">
        <v>7.326212727</v>
      </c>
      <c r="F352" s="16">
        <f t="shared" si="75"/>
        <v>1899.62499999997</v>
      </c>
      <c r="G352" s="10">
        <f>G345*5/12+G357*7/12</f>
        <v>3.12916666666667</v>
      </c>
      <c r="H352" s="16">
        <f t="shared" si="71"/>
        <v>277.501791956907</v>
      </c>
      <c r="I352" s="16">
        <f t="shared" si="72"/>
        <v>8.90677335364794</v>
      </c>
      <c r="J352" s="19">
        <f t="shared" si="76"/>
        <v>1230.51489521339</v>
      </c>
      <c r="K352" s="16">
        <f t="shared" si="73"/>
        <v>18.8175516378232</v>
      </c>
      <c r="L352" s="19">
        <f t="shared" si="74"/>
        <v>83.4419029098895</v>
      </c>
      <c r="M352" s="27">
        <f t="shared" si="65"/>
        <v>21.7262373730555</v>
      </c>
      <c r="N352" s="21"/>
      <c r="O352" s="22">
        <f t="shared" si="66"/>
        <v>26.4666298547145</v>
      </c>
      <c r="P352" s="22"/>
      <c r="Q352" s="31">
        <f t="shared" si="67"/>
        <v>0.0109207746768277</v>
      </c>
      <c r="R352" s="10">
        <f t="shared" si="77"/>
        <v>1.00225287066864</v>
      </c>
      <c r="S352" s="10">
        <f t="shared" si="78"/>
        <v>6.28557327276553</v>
      </c>
      <c r="T352" s="12">
        <f t="shared" si="68"/>
        <v>0.0655416342852086</v>
      </c>
      <c r="U352" s="12">
        <f t="shared" si="69"/>
        <v>0.00219860434891106</v>
      </c>
      <c r="V352" s="12">
        <f t="shared" si="70"/>
        <v>0.0633430299362976</v>
      </c>
      <c r="Y352" s="30"/>
      <c r="Z352" s="30"/>
    </row>
    <row r="353" spans="1:26">
      <c r="A353" s="14">
        <v>1899.09</v>
      </c>
      <c r="B353" s="15">
        <v>6.37</v>
      </c>
      <c r="C353" s="16">
        <v>0.2075</v>
      </c>
      <c r="D353" s="15">
        <v>0.4475</v>
      </c>
      <c r="E353" s="15">
        <v>7.611651901</v>
      </c>
      <c r="F353" s="16">
        <f t="shared" si="75"/>
        <v>1899.70833333331</v>
      </c>
      <c r="G353" s="10">
        <f>G345*4/12+G357*8/12</f>
        <v>3.13333333333333</v>
      </c>
      <c r="H353" s="16">
        <f t="shared" si="71"/>
        <v>264.192182742331</v>
      </c>
      <c r="I353" s="16">
        <f t="shared" si="72"/>
        <v>8.60594629812145</v>
      </c>
      <c r="J353" s="19">
        <f t="shared" si="76"/>
        <v>1174.67672018829</v>
      </c>
      <c r="K353" s="16">
        <f t="shared" si="73"/>
        <v>18.5598118959487</v>
      </c>
      <c r="L353" s="19">
        <f t="shared" si="74"/>
        <v>82.5224226505904</v>
      </c>
      <c r="M353" s="27">
        <f t="shared" si="65"/>
        <v>20.5911405141138</v>
      </c>
      <c r="N353" s="21"/>
      <c r="O353" s="22">
        <f t="shared" si="66"/>
        <v>25.0446838284201</v>
      </c>
      <c r="P353" s="22"/>
      <c r="Q353" s="31">
        <f t="shared" si="67"/>
        <v>0.0159898218823927</v>
      </c>
      <c r="R353" s="10">
        <f t="shared" si="77"/>
        <v>1.00225641282437</v>
      </c>
      <c r="S353" s="10">
        <f t="shared" si="78"/>
        <v>6.06349199305966</v>
      </c>
      <c r="T353" s="12">
        <f t="shared" si="68"/>
        <v>0.0699180370145198</v>
      </c>
      <c r="U353" s="12">
        <f t="shared" si="69"/>
        <v>0.00502905178719448</v>
      </c>
      <c r="V353" s="12">
        <f t="shared" si="70"/>
        <v>0.0648889852273253</v>
      </c>
      <c r="Y353" s="30"/>
      <c r="Z353" s="30"/>
    </row>
    <row r="354" spans="1:26">
      <c r="A354" s="14">
        <v>1899.1</v>
      </c>
      <c r="B354" s="15">
        <v>6.34</v>
      </c>
      <c r="C354" s="16">
        <v>0.2083</v>
      </c>
      <c r="D354" s="15">
        <v>0.4583</v>
      </c>
      <c r="E354" s="15">
        <v>7.706792893</v>
      </c>
      <c r="F354" s="16">
        <f t="shared" si="75"/>
        <v>1899.79166666664</v>
      </c>
      <c r="G354" s="10">
        <f>G345*3/12+G357*9/12</f>
        <v>3.1375</v>
      </c>
      <c r="H354" s="16">
        <f t="shared" si="71"/>
        <v>259.701835483073</v>
      </c>
      <c r="I354" s="16">
        <f t="shared" si="72"/>
        <v>8.53247513109212</v>
      </c>
      <c r="J354" s="19">
        <f t="shared" si="76"/>
        <v>1157.87279856418</v>
      </c>
      <c r="K354" s="16">
        <f t="shared" si="73"/>
        <v>18.7730837857874</v>
      </c>
      <c r="L354" s="19">
        <f t="shared" si="74"/>
        <v>83.6992276943161</v>
      </c>
      <c r="M354" s="27">
        <f t="shared" si="65"/>
        <v>20.1537134606866</v>
      </c>
      <c r="N354" s="21"/>
      <c r="O354" s="22">
        <f t="shared" si="66"/>
        <v>24.4767232962824</v>
      </c>
      <c r="P354" s="22"/>
      <c r="Q354" s="31">
        <f t="shared" si="67"/>
        <v>0.018243647300443</v>
      </c>
      <c r="R354" s="10">
        <f t="shared" si="77"/>
        <v>1.00225995496107</v>
      </c>
      <c r="S354" s="10">
        <f t="shared" si="78"/>
        <v>6.00215052467414</v>
      </c>
      <c r="T354" s="12">
        <f t="shared" si="68"/>
        <v>0.070157410592572</v>
      </c>
      <c r="U354" s="12">
        <f t="shared" si="69"/>
        <v>0.00429984567292951</v>
      </c>
      <c r="V354" s="12">
        <f t="shared" si="70"/>
        <v>0.0658575649196425</v>
      </c>
      <c r="Y354" s="30"/>
      <c r="Z354" s="30"/>
    </row>
    <row r="355" spans="1:26">
      <c r="A355" s="14">
        <v>1899.11</v>
      </c>
      <c r="B355" s="15">
        <v>6.46</v>
      </c>
      <c r="C355" s="16">
        <v>0.2092</v>
      </c>
      <c r="D355" s="15">
        <v>0.4692</v>
      </c>
      <c r="E355" s="15">
        <v>7.801941983</v>
      </c>
      <c r="F355" s="16">
        <f t="shared" si="75"/>
        <v>1899.87499999997</v>
      </c>
      <c r="G355" s="10">
        <f>G345*2/12+G357*10/12</f>
        <v>3.14166666666667</v>
      </c>
      <c r="H355" s="16">
        <f t="shared" si="71"/>
        <v>261.390169837668</v>
      </c>
      <c r="I355" s="16">
        <f t="shared" si="72"/>
        <v>8.4648333637833</v>
      </c>
      <c r="J355" s="19">
        <f t="shared" si="76"/>
        <v>1168.54520336359</v>
      </c>
      <c r="K355" s="16">
        <f t="shared" si="73"/>
        <v>18.9851807566306</v>
      </c>
      <c r="L355" s="19">
        <f t="shared" si="74"/>
        <v>84.8732831916715</v>
      </c>
      <c r="M355" s="27">
        <f t="shared" si="65"/>
        <v>20.1964575208023</v>
      </c>
      <c r="N355" s="21"/>
      <c r="O355" s="22">
        <f t="shared" si="66"/>
        <v>24.4914141481826</v>
      </c>
      <c r="P355" s="22"/>
      <c r="Q355" s="31">
        <f t="shared" si="67"/>
        <v>0.0193247742894887</v>
      </c>
      <c r="R355" s="10">
        <f t="shared" si="77"/>
        <v>1.00226349707876</v>
      </c>
      <c r="S355" s="10">
        <f t="shared" si="78"/>
        <v>5.94235007027588</v>
      </c>
      <c r="T355" s="12">
        <f t="shared" si="68"/>
        <v>0.0680010728453269</v>
      </c>
      <c r="U355" s="12">
        <f t="shared" si="69"/>
        <v>0.00455562747909277</v>
      </c>
      <c r="V355" s="12">
        <f t="shared" si="70"/>
        <v>0.0634454453662341</v>
      </c>
      <c r="Y355" s="30"/>
      <c r="Z355" s="30"/>
    </row>
    <row r="356" spans="1:26">
      <c r="A356" s="14">
        <v>1899.12</v>
      </c>
      <c r="B356" s="15">
        <v>6.02</v>
      </c>
      <c r="C356" s="16">
        <v>0.21</v>
      </c>
      <c r="D356" s="15">
        <v>0.48</v>
      </c>
      <c r="E356" s="15">
        <v>7.897091074</v>
      </c>
      <c r="F356" s="16">
        <f t="shared" si="75"/>
        <v>1899.95833333331</v>
      </c>
      <c r="G356" s="10">
        <f>G345*1/12+G357*11/12</f>
        <v>3.14583333333333</v>
      </c>
      <c r="H356" s="16">
        <f t="shared" si="71"/>
        <v>240.651622501473</v>
      </c>
      <c r="I356" s="16">
        <f t="shared" si="72"/>
        <v>8.39482404074906</v>
      </c>
      <c r="J356" s="19">
        <f t="shared" si="76"/>
        <v>1078.96091480692</v>
      </c>
      <c r="K356" s="16">
        <f t="shared" si="73"/>
        <v>19.1881692359979</v>
      </c>
      <c r="L356" s="19">
        <f t="shared" si="74"/>
        <v>86.0301061640072</v>
      </c>
      <c r="M356" s="27">
        <f t="shared" si="65"/>
        <v>18.5126496436002</v>
      </c>
      <c r="N356" s="21"/>
      <c r="O356" s="22">
        <f t="shared" si="66"/>
        <v>22.4198551091105</v>
      </c>
      <c r="P356" s="22"/>
      <c r="Q356" s="31">
        <f t="shared" si="67"/>
        <v>0.0237717005478369</v>
      </c>
      <c r="R356" s="10">
        <f t="shared" si="77"/>
        <v>1.00226703917743</v>
      </c>
      <c r="S356" s="10">
        <f t="shared" si="78"/>
        <v>5.88404135319845</v>
      </c>
      <c r="T356" s="12">
        <f t="shared" si="68"/>
        <v>0.0771675511023306</v>
      </c>
      <c r="U356" s="12">
        <f t="shared" si="69"/>
        <v>0.00480657220797998</v>
      </c>
      <c r="V356" s="12">
        <f t="shared" si="70"/>
        <v>0.0723609788943507</v>
      </c>
      <c r="Y356" s="30"/>
      <c r="Z356" s="30"/>
    </row>
    <row r="357" spans="1:26">
      <c r="A357" s="14">
        <v>1900.01</v>
      </c>
      <c r="B357" s="15">
        <v>6.1</v>
      </c>
      <c r="C357" s="16">
        <v>0.2175</v>
      </c>
      <c r="D357" s="15">
        <v>0.48</v>
      </c>
      <c r="E357" s="15">
        <v>7.897091074</v>
      </c>
      <c r="F357" s="16">
        <f t="shared" si="75"/>
        <v>1900.04166666664</v>
      </c>
      <c r="G357" s="10">
        <v>3.15</v>
      </c>
      <c r="H357" s="16">
        <f t="shared" si="71"/>
        <v>243.849650707473</v>
      </c>
      <c r="I357" s="16">
        <f t="shared" si="72"/>
        <v>8.69463918506153</v>
      </c>
      <c r="J357" s="19">
        <f t="shared" si="76"/>
        <v>1096.54779848889</v>
      </c>
      <c r="K357" s="16">
        <f t="shared" si="73"/>
        <v>19.1881692359979</v>
      </c>
      <c r="L357" s="19">
        <f t="shared" si="74"/>
        <v>86.2857284056831</v>
      </c>
      <c r="M357" s="27">
        <f t="shared" si="65"/>
        <v>18.6742753624448</v>
      </c>
      <c r="N357" s="21"/>
      <c r="O357" s="22">
        <f t="shared" si="66"/>
        <v>22.587334824329</v>
      </c>
      <c r="P357" s="22"/>
      <c r="Q357" s="31">
        <f t="shared" si="67"/>
        <v>0.0257378115670352</v>
      </c>
      <c r="R357" s="10">
        <f t="shared" si="77"/>
        <v>1.0029795584768</v>
      </c>
      <c r="S357" s="10">
        <f t="shared" si="78"/>
        <v>5.89738070546778</v>
      </c>
      <c r="T357" s="12">
        <f t="shared" si="68"/>
        <v>0.0745278426898179</v>
      </c>
      <c r="U357" s="12">
        <f t="shared" si="69"/>
        <v>0.00576422846913593</v>
      </c>
      <c r="V357" s="12">
        <f t="shared" si="70"/>
        <v>0.068763614220682</v>
      </c>
      <c r="Y357" s="30"/>
      <c r="Z357" s="30"/>
    </row>
    <row r="358" spans="1:26">
      <c r="A358" s="14">
        <v>1900.02</v>
      </c>
      <c r="B358" s="15">
        <v>6.21</v>
      </c>
      <c r="C358" s="16">
        <v>0.225</v>
      </c>
      <c r="D358" s="15">
        <v>0.48</v>
      </c>
      <c r="E358" s="15">
        <v>7.992232066</v>
      </c>
      <c r="F358" s="16">
        <f t="shared" si="75"/>
        <v>1900.12499999997</v>
      </c>
      <c r="G358" s="10">
        <f>G357*11/12+G369*1/12</f>
        <v>3.14583333333333</v>
      </c>
      <c r="H358" s="16">
        <f t="shared" si="71"/>
        <v>245.291762527757</v>
      </c>
      <c r="I358" s="16">
        <f t="shared" si="72"/>
        <v>8.88738270028107</v>
      </c>
      <c r="J358" s="19">
        <f t="shared" si="76"/>
        <v>1106.3631274397</v>
      </c>
      <c r="K358" s="16">
        <f t="shared" si="73"/>
        <v>18.9597497605996</v>
      </c>
      <c r="L358" s="19">
        <f t="shared" si="74"/>
        <v>85.5159905267403</v>
      </c>
      <c r="M358" s="27">
        <f t="shared" si="65"/>
        <v>18.7037974172514</v>
      </c>
      <c r="N358" s="21"/>
      <c r="O358" s="22">
        <f t="shared" si="66"/>
        <v>22.5957491048534</v>
      </c>
      <c r="P358" s="22"/>
      <c r="Q358" s="31">
        <f t="shared" si="67"/>
        <v>0.0268976529630892</v>
      </c>
      <c r="R358" s="10">
        <f t="shared" si="77"/>
        <v>1.00297615615004</v>
      </c>
      <c r="S358" s="10">
        <f t="shared" si="78"/>
        <v>5.84453962237842</v>
      </c>
      <c r="T358" s="12">
        <f t="shared" si="68"/>
        <v>0.0700808913247457</v>
      </c>
      <c r="U358" s="12">
        <f t="shared" si="69"/>
        <v>0.00694933493282535</v>
      </c>
      <c r="V358" s="12">
        <f t="shared" si="70"/>
        <v>0.0631315563919204</v>
      </c>
      <c r="Y358" s="30"/>
      <c r="Z358" s="30"/>
    </row>
    <row r="359" spans="1:26">
      <c r="A359" s="14">
        <v>1900.03</v>
      </c>
      <c r="B359" s="15">
        <v>6.26</v>
      </c>
      <c r="C359" s="16">
        <v>0.2325</v>
      </c>
      <c r="D359" s="15">
        <v>0.48</v>
      </c>
      <c r="E359" s="15">
        <v>7.992232066</v>
      </c>
      <c r="F359" s="16">
        <f t="shared" si="75"/>
        <v>1900.20833333331</v>
      </c>
      <c r="G359" s="10">
        <f>G357*10/12+G369*2/12</f>
        <v>3.14166666666667</v>
      </c>
      <c r="H359" s="16">
        <f t="shared" si="71"/>
        <v>247.266736461153</v>
      </c>
      <c r="I359" s="16">
        <f t="shared" si="72"/>
        <v>9.18362879029044</v>
      </c>
      <c r="J359" s="19">
        <f t="shared" si="76"/>
        <v>1118.72286044552</v>
      </c>
      <c r="K359" s="16">
        <f t="shared" si="73"/>
        <v>18.9597497605996</v>
      </c>
      <c r="L359" s="19">
        <f t="shared" si="74"/>
        <v>85.780666615631</v>
      </c>
      <c r="M359" s="27">
        <f t="shared" si="65"/>
        <v>18.7757934212384</v>
      </c>
      <c r="N359" s="21"/>
      <c r="O359" s="22">
        <f t="shared" si="66"/>
        <v>22.658551692872</v>
      </c>
      <c r="P359" s="22"/>
      <c r="Q359" s="31">
        <f t="shared" si="67"/>
        <v>0.0267343071474914</v>
      </c>
      <c r="R359" s="10">
        <f t="shared" si="77"/>
        <v>1.0029727538423</v>
      </c>
      <c r="S359" s="10">
        <f t="shared" si="78"/>
        <v>5.86193388491972</v>
      </c>
      <c r="T359" s="12">
        <f t="shared" si="68"/>
        <v>0.0698642241876029</v>
      </c>
      <c r="U359" s="12">
        <f t="shared" si="69"/>
        <v>0.00501432407559421</v>
      </c>
      <c r="V359" s="12">
        <f t="shared" si="70"/>
        <v>0.0648499001120086</v>
      </c>
      <c r="Y359" s="30"/>
      <c r="Z359" s="30"/>
    </row>
    <row r="360" spans="1:26">
      <c r="A360" s="14">
        <v>1900.04</v>
      </c>
      <c r="B360" s="15">
        <v>6.34</v>
      </c>
      <c r="C360" s="16">
        <v>0.24</v>
      </c>
      <c r="D360" s="15">
        <v>0.48</v>
      </c>
      <c r="E360" s="15">
        <v>7.992232066</v>
      </c>
      <c r="F360" s="16">
        <f t="shared" si="75"/>
        <v>1900.29166666664</v>
      </c>
      <c r="G360" s="10">
        <f>G357*9/12+G369*3/12</f>
        <v>3.1375</v>
      </c>
      <c r="H360" s="16">
        <f t="shared" si="71"/>
        <v>250.426694754587</v>
      </c>
      <c r="I360" s="16">
        <f t="shared" si="72"/>
        <v>9.47987488029981</v>
      </c>
      <c r="J360" s="19">
        <f t="shared" si="76"/>
        <v>1136.59383265711</v>
      </c>
      <c r="K360" s="16">
        <f t="shared" si="73"/>
        <v>18.9597497605996</v>
      </c>
      <c r="L360" s="19">
        <f t="shared" si="74"/>
        <v>86.0512680876046</v>
      </c>
      <c r="M360" s="27">
        <f t="shared" si="65"/>
        <v>18.9364020333227</v>
      </c>
      <c r="N360" s="21"/>
      <c r="O360" s="22">
        <f t="shared" si="66"/>
        <v>22.8301229572264</v>
      </c>
      <c r="P360" s="22"/>
      <c r="Q360" s="31">
        <f t="shared" si="67"/>
        <v>0.0263242499179315</v>
      </c>
      <c r="R360" s="10">
        <f t="shared" si="77"/>
        <v>1.00296935155358</v>
      </c>
      <c r="S360" s="10">
        <f t="shared" si="78"/>
        <v>5.87935997139942</v>
      </c>
      <c r="T360" s="12">
        <f t="shared" si="68"/>
        <v>0.0649775014996945</v>
      </c>
      <c r="U360" s="12">
        <f t="shared" si="69"/>
        <v>0.00405254866253202</v>
      </c>
      <c r="V360" s="12">
        <f t="shared" si="70"/>
        <v>0.0609249528371625</v>
      </c>
      <c r="Y360" s="30"/>
      <c r="Z360" s="30"/>
    </row>
    <row r="361" spans="1:26">
      <c r="A361" s="14">
        <v>1900.05</v>
      </c>
      <c r="B361" s="15">
        <v>6.04</v>
      </c>
      <c r="C361" s="16">
        <v>0.2475</v>
      </c>
      <c r="D361" s="15">
        <v>0.48</v>
      </c>
      <c r="E361" s="15">
        <v>7.801941983</v>
      </c>
      <c r="F361" s="16">
        <f t="shared" si="75"/>
        <v>1900.37499999997</v>
      </c>
      <c r="G361" s="10">
        <f>G357*8/12+G369*4/12</f>
        <v>3.13333333333333</v>
      </c>
      <c r="H361" s="16">
        <f t="shared" si="71"/>
        <v>244.395762510761</v>
      </c>
      <c r="I361" s="16">
        <f t="shared" si="72"/>
        <v>10.0145614604989</v>
      </c>
      <c r="J361" s="19">
        <f t="shared" si="76"/>
        <v>1113.00936748433</v>
      </c>
      <c r="K361" s="16">
        <f t="shared" si="73"/>
        <v>19.4221798021796</v>
      </c>
      <c r="L361" s="19">
        <f t="shared" si="74"/>
        <v>88.4510755616684</v>
      </c>
      <c r="M361" s="27">
        <f t="shared" si="65"/>
        <v>18.4031970169504</v>
      </c>
      <c r="N361" s="21"/>
      <c r="O361" s="22">
        <f t="shared" si="66"/>
        <v>22.1721156941517</v>
      </c>
      <c r="P361" s="22"/>
      <c r="Q361" s="31">
        <f t="shared" si="67"/>
        <v>0.0242328586516377</v>
      </c>
      <c r="R361" s="10">
        <f t="shared" si="77"/>
        <v>1.00296594928389</v>
      </c>
      <c r="S361" s="10">
        <f t="shared" si="78"/>
        <v>6.04064178832344</v>
      </c>
      <c r="T361" s="12">
        <f t="shared" si="68"/>
        <v>0.0678751388012648</v>
      </c>
      <c r="U361" s="12">
        <f t="shared" si="69"/>
        <v>0.00350976660516533</v>
      </c>
      <c r="V361" s="12">
        <f t="shared" si="70"/>
        <v>0.0643653721960995</v>
      </c>
      <c r="Y361" s="30"/>
      <c r="Z361" s="30"/>
    </row>
    <row r="362" spans="1:26">
      <c r="A362" s="14">
        <v>1900.06</v>
      </c>
      <c r="B362" s="15">
        <v>5.86</v>
      </c>
      <c r="C362" s="16">
        <v>0.255</v>
      </c>
      <c r="D362" s="15">
        <v>0.48</v>
      </c>
      <c r="E362" s="15">
        <v>7.706792893</v>
      </c>
      <c r="F362" s="16">
        <f t="shared" si="75"/>
        <v>1900.45833333331</v>
      </c>
      <c r="G362" s="10">
        <f>G357*7/12+G369*5/12</f>
        <v>3.12916666666667</v>
      </c>
      <c r="H362" s="16">
        <f t="shared" si="71"/>
        <v>240.039866866058</v>
      </c>
      <c r="I362" s="16">
        <f t="shared" si="72"/>
        <v>10.4454208277892</v>
      </c>
      <c r="J362" s="19">
        <f t="shared" si="76"/>
        <v>1097.13621288965</v>
      </c>
      <c r="K362" s="16">
        <f t="shared" si="73"/>
        <v>19.661968617015</v>
      </c>
      <c r="L362" s="19">
        <f t="shared" si="74"/>
        <v>89.8678126599029</v>
      </c>
      <c r="M362" s="27">
        <f t="shared" si="65"/>
        <v>17.992711584304</v>
      </c>
      <c r="N362" s="21"/>
      <c r="O362" s="22">
        <f t="shared" si="66"/>
        <v>21.6670913260677</v>
      </c>
      <c r="P362" s="22"/>
      <c r="Q362" s="31">
        <f t="shared" si="67"/>
        <v>0.0242863931112911</v>
      </c>
      <c r="R362" s="10">
        <f t="shared" si="77"/>
        <v>1.00296254703323</v>
      </c>
      <c r="S362" s="10">
        <f t="shared" si="78"/>
        <v>6.13335778863339</v>
      </c>
      <c r="T362" s="12">
        <f t="shared" si="68"/>
        <v>0.0656115362169214</v>
      </c>
      <c r="U362" s="12">
        <f t="shared" si="69"/>
        <v>0.00322229617530323</v>
      </c>
      <c r="V362" s="12">
        <f t="shared" si="70"/>
        <v>0.0623892400416182</v>
      </c>
      <c r="Y362" s="30"/>
      <c r="Z362" s="30"/>
    </row>
    <row r="363" spans="1:26">
      <c r="A363" s="14">
        <v>1900.07</v>
      </c>
      <c r="B363" s="15">
        <v>5.86</v>
      </c>
      <c r="C363" s="16">
        <v>0.2625</v>
      </c>
      <c r="D363" s="15">
        <v>0.48</v>
      </c>
      <c r="E363" s="15">
        <v>7.801941983</v>
      </c>
      <c r="F363" s="16">
        <f t="shared" si="75"/>
        <v>1900.54166666664</v>
      </c>
      <c r="G363" s="10">
        <f>G357*6/12+G369*6/12</f>
        <v>3.125</v>
      </c>
      <c r="H363" s="16">
        <f t="shared" si="71"/>
        <v>237.112445084943</v>
      </c>
      <c r="I363" s="16">
        <f t="shared" si="72"/>
        <v>10.621504579317</v>
      </c>
      <c r="J363" s="19">
        <f t="shared" si="76"/>
        <v>1087.80160790671</v>
      </c>
      <c r="K363" s="16">
        <f t="shared" si="73"/>
        <v>19.4221798021796</v>
      </c>
      <c r="L363" s="19">
        <f t="shared" si="74"/>
        <v>89.1032033780243</v>
      </c>
      <c r="M363" s="27">
        <f t="shared" si="65"/>
        <v>17.6895454689528</v>
      </c>
      <c r="N363" s="21"/>
      <c r="O363" s="22">
        <f t="shared" si="66"/>
        <v>21.2938897099572</v>
      </c>
      <c r="P363" s="22"/>
      <c r="Q363" s="31">
        <f t="shared" si="67"/>
        <v>0.0265083722450727</v>
      </c>
      <c r="R363" s="10">
        <f t="shared" si="77"/>
        <v>1.00295914480161</v>
      </c>
      <c r="S363" s="10">
        <f t="shared" si="78"/>
        <v>6.07650678861387</v>
      </c>
      <c r="T363" s="12">
        <f t="shared" si="68"/>
        <v>0.0614717729799905</v>
      </c>
      <c r="U363" s="12">
        <f t="shared" si="69"/>
        <v>0.00443823474032401</v>
      </c>
      <c r="V363" s="12">
        <f t="shared" si="70"/>
        <v>0.0570335382396665</v>
      </c>
      <c r="Y363" s="30"/>
      <c r="Z363" s="30"/>
    </row>
    <row r="364" spans="1:26">
      <c r="A364" s="14">
        <v>1900.08</v>
      </c>
      <c r="B364" s="15">
        <v>5.94</v>
      </c>
      <c r="C364" s="16">
        <v>0.27</v>
      </c>
      <c r="D364" s="15">
        <v>0.48</v>
      </c>
      <c r="E364" s="15">
        <v>7.706792893</v>
      </c>
      <c r="F364" s="16">
        <f t="shared" si="75"/>
        <v>1900.62499999997</v>
      </c>
      <c r="G364" s="10">
        <f>G357*5/12+G369*7/12</f>
        <v>3.12083333333333</v>
      </c>
      <c r="H364" s="16">
        <f t="shared" si="71"/>
        <v>243.31686163556</v>
      </c>
      <c r="I364" s="16">
        <f t="shared" si="72"/>
        <v>11.0598573470709</v>
      </c>
      <c r="J364" s="19">
        <f t="shared" si="76"/>
        <v>1120.49391069813</v>
      </c>
      <c r="K364" s="16">
        <f t="shared" si="73"/>
        <v>19.661968617015</v>
      </c>
      <c r="L364" s="19">
        <f t="shared" si="74"/>
        <v>90.5449624806573</v>
      </c>
      <c r="M364" s="27">
        <f t="shared" si="65"/>
        <v>18.0696146667842</v>
      </c>
      <c r="N364" s="21"/>
      <c r="O364" s="22">
        <f t="shared" si="66"/>
        <v>21.745469843488</v>
      </c>
      <c r="P364" s="22"/>
      <c r="Q364" s="31">
        <f t="shared" si="67"/>
        <v>0.0205030005968179</v>
      </c>
      <c r="R364" s="10">
        <f t="shared" si="77"/>
        <v>1.00295574258904</v>
      </c>
      <c r="S364" s="10">
        <f t="shared" si="78"/>
        <v>6.16973141209958</v>
      </c>
      <c r="T364" s="12">
        <f t="shared" si="68"/>
        <v>0.0623627296190052</v>
      </c>
      <c r="U364" s="12">
        <f t="shared" si="69"/>
        <v>0.00416146737588208</v>
      </c>
      <c r="V364" s="12">
        <f t="shared" si="70"/>
        <v>0.0582012622431232</v>
      </c>
      <c r="Y364" s="30"/>
      <c r="Z364" s="30"/>
    </row>
    <row r="365" spans="1:26">
      <c r="A365" s="14">
        <v>1900.09</v>
      </c>
      <c r="B365" s="15">
        <v>5.8</v>
      </c>
      <c r="C365" s="16">
        <v>0.2775</v>
      </c>
      <c r="D365" s="15">
        <v>0.48</v>
      </c>
      <c r="E365" s="15">
        <v>7.801941983</v>
      </c>
      <c r="F365" s="16">
        <f t="shared" si="75"/>
        <v>1900.70833333331</v>
      </c>
      <c r="G365" s="10">
        <f>G357*4/12+G369*8/12</f>
        <v>3.11666666666667</v>
      </c>
      <c r="H365" s="16">
        <f t="shared" si="71"/>
        <v>234.684672609671</v>
      </c>
      <c r="I365" s="16">
        <f t="shared" si="72"/>
        <v>11.2284476981351</v>
      </c>
      <c r="J365" s="19">
        <f t="shared" si="76"/>
        <v>1085.05097190834</v>
      </c>
      <c r="K365" s="16">
        <f t="shared" si="73"/>
        <v>19.4221798021796</v>
      </c>
      <c r="L365" s="19">
        <f t="shared" si="74"/>
        <v>89.7973218131036</v>
      </c>
      <c r="M365" s="27">
        <f t="shared" si="65"/>
        <v>17.3418741512247</v>
      </c>
      <c r="N365" s="21"/>
      <c r="O365" s="22">
        <f t="shared" si="66"/>
        <v>20.8692259539248</v>
      </c>
      <c r="P365" s="22"/>
      <c r="Q365" s="31">
        <f t="shared" si="67"/>
        <v>0.0229104466516024</v>
      </c>
      <c r="R365" s="10">
        <f t="shared" si="77"/>
        <v>1.00295234039552</v>
      </c>
      <c r="S365" s="10">
        <f t="shared" si="78"/>
        <v>6.11250178998334</v>
      </c>
      <c r="T365" s="12">
        <f t="shared" si="68"/>
        <v>0.0680054154383336</v>
      </c>
      <c r="U365" s="12">
        <f t="shared" si="69"/>
        <v>0.00636177612781252</v>
      </c>
      <c r="V365" s="12">
        <f t="shared" si="70"/>
        <v>0.0616436393105211</v>
      </c>
      <c r="Y365" s="30"/>
      <c r="Z365" s="30"/>
    </row>
    <row r="366" spans="1:26">
      <c r="A366" s="14">
        <v>1900.1</v>
      </c>
      <c r="B366" s="15">
        <v>6.01</v>
      </c>
      <c r="C366" s="16">
        <v>0.285</v>
      </c>
      <c r="D366" s="15">
        <v>0.48</v>
      </c>
      <c r="E366" s="15">
        <v>7.706792893</v>
      </c>
      <c r="F366" s="16">
        <f t="shared" si="75"/>
        <v>1900.79166666664</v>
      </c>
      <c r="G366" s="10">
        <f>G357*3/12+G369*9/12</f>
        <v>3.1125</v>
      </c>
      <c r="H366" s="16">
        <f t="shared" si="71"/>
        <v>246.184232058875</v>
      </c>
      <c r="I366" s="16">
        <f t="shared" si="72"/>
        <v>11.6742938663526</v>
      </c>
      <c r="J366" s="19">
        <f t="shared" si="76"/>
        <v>1142.71646975228</v>
      </c>
      <c r="K366" s="16">
        <f t="shared" si="73"/>
        <v>19.661968617015</v>
      </c>
      <c r="L366" s="19">
        <f t="shared" si="74"/>
        <v>91.2652088986843</v>
      </c>
      <c r="M366" s="27">
        <f t="shared" si="65"/>
        <v>18.1023987845561</v>
      </c>
      <c r="N366" s="21"/>
      <c r="O366" s="22">
        <f t="shared" si="66"/>
        <v>21.78469252513</v>
      </c>
      <c r="P366" s="22"/>
      <c r="Q366" s="31">
        <f t="shared" si="67"/>
        <v>0.0193076134800888</v>
      </c>
      <c r="R366" s="10">
        <f t="shared" si="77"/>
        <v>1.00294893822106</v>
      </c>
      <c r="S366" s="10">
        <f t="shared" si="78"/>
        <v>6.20623653656133</v>
      </c>
      <c r="T366" s="12">
        <f t="shared" si="68"/>
        <v>0.0709150779564365</v>
      </c>
      <c r="U366" s="12">
        <f t="shared" si="69"/>
        <v>0.00811917905094695</v>
      </c>
      <c r="V366" s="12">
        <f t="shared" si="70"/>
        <v>0.0627958989054895</v>
      </c>
      <c r="Y366" s="30"/>
      <c r="Z366" s="30"/>
    </row>
    <row r="367" spans="1:26">
      <c r="A367" s="14">
        <v>1900.11</v>
      </c>
      <c r="B367" s="15">
        <v>6.48</v>
      </c>
      <c r="C367" s="16">
        <v>0.2925</v>
      </c>
      <c r="D367" s="15">
        <v>0.48</v>
      </c>
      <c r="E367" s="15">
        <v>7.706792893</v>
      </c>
      <c r="F367" s="16">
        <f t="shared" si="75"/>
        <v>1900.87499999997</v>
      </c>
      <c r="G367" s="10">
        <f>G357*2/12+G369*10/12</f>
        <v>3.10833333333333</v>
      </c>
      <c r="H367" s="16">
        <f t="shared" si="71"/>
        <v>265.436576329702</v>
      </c>
      <c r="I367" s="16">
        <f t="shared" si="72"/>
        <v>11.9815121259935</v>
      </c>
      <c r="J367" s="19">
        <f t="shared" si="76"/>
        <v>1236.71488152163</v>
      </c>
      <c r="K367" s="16">
        <f t="shared" si="73"/>
        <v>19.661968617015</v>
      </c>
      <c r="L367" s="19">
        <f t="shared" si="74"/>
        <v>91.6085097423426</v>
      </c>
      <c r="M367" s="27">
        <f t="shared" si="65"/>
        <v>19.4195846037608</v>
      </c>
      <c r="N367" s="21"/>
      <c r="O367" s="22">
        <f t="shared" si="66"/>
        <v>23.3654764918472</v>
      </c>
      <c r="P367" s="22"/>
      <c r="Q367" s="31">
        <f t="shared" si="67"/>
        <v>0.0179748125893105</v>
      </c>
      <c r="R367" s="10">
        <f t="shared" si="77"/>
        <v>1.00294553606567</v>
      </c>
      <c r="S367" s="10">
        <f t="shared" si="78"/>
        <v>6.22453834469296</v>
      </c>
      <c r="T367" s="12">
        <f t="shared" si="68"/>
        <v>0.0649842505332325</v>
      </c>
      <c r="U367" s="12">
        <f t="shared" si="69"/>
        <v>0.0101666337976727</v>
      </c>
      <c r="V367" s="12">
        <f t="shared" si="70"/>
        <v>0.0548176167355598</v>
      </c>
      <c r="Y367" s="30"/>
      <c r="Z367" s="30"/>
    </row>
    <row r="368" spans="1:26">
      <c r="A368" s="14">
        <v>1900.12</v>
      </c>
      <c r="B368" s="15">
        <v>6.87</v>
      </c>
      <c r="C368" s="16">
        <v>0.3</v>
      </c>
      <c r="D368" s="15">
        <v>0.48</v>
      </c>
      <c r="E368" s="15">
        <v>7.611651901</v>
      </c>
      <c r="F368" s="16">
        <f t="shared" si="75"/>
        <v>1900.95833333331</v>
      </c>
      <c r="G368" s="10">
        <f>G357*1/12+G369*11/12</f>
        <v>3.10416666666667</v>
      </c>
      <c r="H368" s="16">
        <f t="shared" si="71"/>
        <v>284.929402737804</v>
      </c>
      <c r="I368" s="16">
        <f t="shared" si="72"/>
        <v>12.442331997284</v>
      </c>
      <c r="J368" s="19">
        <f t="shared" si="76"/>
        <v>1332.36624306861</v>
      </c>
      <c r="K368" s="16">
        <f t="shared" si="73"/>
        <v>19.9077311956544</v>
      </c>
      <c r="L368" s="19">
        <f t="shared" si="74"/>
        <v>93.0910912187677</v>
      </c>
      <c r="M368" s="27">
        <f t="shared" si="65"/>
        <v>20.7440511608708</v>
      </c>
      <c r="N368" s="21"/>
      <c r="O368" s="22">
        <f t="shared" si="66"/>
        <v>24.9511399170866</v>
      </c>
      <c r="P368" s="22"/>
      <c r="Q368" s="31">
        <f t="shared" si="67"/>
        <v>0.0134902674456145</v>
      </c>
      <c r="R368" s="10">
        <f t="shared" si="77"/>
        <v>1.00294213392934</v>
      </c>
      <c r="S368" s="10">
        <f t="shared" si="78"/>
        <v>6.32090503936354</v>
      </c>
      <c r="T368" s="12">
        <f t="shared" si="68"/>
        <v>0.0545452515759519</v>
      </c>
      <c r="U368" s="12">
        <f t="shared" si="69"/>
        <v>0.00890091890448597</v>
      </c>
      <c r="V368" s="12">
        <f t="shared" si="70"/>
        <v>0.0456443326714659</v>
      </c>
      <c r="Y368" s="30"/>
      <c r="Z368" s="30"/>
    </row>
    <row r="369" spans="1:26">
      <c r="A369" s="14">
        <v>1901.01</v>
      </c>
      <c r="B369" s="15">
        <v>7.07</v>
      </c>
      <c r="C369" s="16">
        <v>0.3017</v>
      </c>
      <c r="D369" s="15">
        <v>0.4817</v>
      </c>
      <c r="E369" s="15">
        <v>7.706792893</v>
      </c>
      <c r="F369" s="16">
        <f t="shared" si="75"/>
        <v>1901.04166666664</v>
      </c>
      <c r="G369" s="10">
        <v>3.1</v>
      </c>
      <c r="H369" s="16">
        <f t="shared" si="71"/>
        <v>289.604412754783</v>
      </c>
      <c r="I369" s="16">
        <f t="shared" si="72"/>
        <v>12.3583665244863</v>
      </c>
      <c r="J369" s="19">
        <f t="shared" si="76"/>
        <v>1359.04296131643</v>
      </c>
      <c r="K369" s="16">
        <f t="shared" si="73"/>
        <v>19.7316047558669</v>
      </c>
      <c r="L369" s="19">
        <f t="shared" si="74"/>
        <v>92.5956144930868</v>
      </c>
      <c r="M369" s="27">
        <f t="shared" si="65"/>
        <v>20.9785818345362</v>
      </c>
      <c r="N369" s="21"/>
      <c r="O369" s="22">
        <f t="shared" si="66"/>
        <v>25.2231079288443</v>
      </c>
      <c r="P369" s="22"/>
      <c r="Q369" s="31">
        <f t="shared" si="67"/>
        <v>0.0154413628921573</v>
      </c>
      <c r="R369" s="10">
        <f t="shared" si="77"/>
        <v>1.00201498734052</v>
      </c>
      <c r="S369" s="10">
        <f t="shared" si="78"/>
        <v>6.26124031519296</v>
      </c>
      <c r="T369" s="12">
        <f t="shared" si="68"/>
        <v>0.0554325567513385</v>
      </c>
      <c r="U369" s="12">
        <f t="shared" si="69"/>
        <v>0.010144103392991</v>
      </c>
      <c r="V369" s="12">
        <f t="shared" si="70"/>
        <v>0.0452884533583475</v>
      </c>
      <c r="Y369" s="30"/>
      <c r="Z369" s="30"/>
    </row>
    <row r="370" spans="1:26">
      <c r="A370" s="14">
        <v>1901.02</v>
      </c>
      <c r="B370" s="15">
        <v>7.25</v>
      </c>
      <c r="C370" s="16">
        <v>0.3033</v>
      </c>
      <c r="D370" s="15">
        <v>0.4833</v>
      </c>
      <c r="E370" s="15">
        <v>7.611651901</v>
      </c>
      <c r="F370" s="16">
        <f t="shared" si="75"/>
        <v>1901.12499999997</v>
      </c>
      <c r="G370" s="10">
        <f>G369*11/12+G381*1/12</f>
        <v>3.10666666666667</v>
      </c>
      <c r="H370" s="16">
        <f t="shared" si="71"/>
        <v>300.689689934364</v>
      </c>
      <c r="I370" s="16">
        <f t="shared" si="72"/>
        <v>12.5791976492541</v>
      </c>
      <c r="J370" s="19">
        <f t="shared" si="76"/>
        <v>1415.98272593182</v>
      </c>
      <c r="K370" s="16">
        <f t="shared" si="73"/>
        <v>20.0445968476246</v>
      </c>
      <c r="L370" s="19">
        <f t="shared" si="74"/>
        <v>94.3923381300482</v>
      </c>
      <c r="M370" s="27">
        <f t="shared" si="65"/>
        <v>21.6791498482062</v>
      </c>
      <c r="N370" s="21"/>
      <c r="O370" s="22">
        <f t="shared" si="66"/>
        <v>26.0532513608088</v>
      </c>
      <c r="P370" s="22"/>
      <c r="Q370" s="31">
        <f t="shared" si="67"/>
        <v>0.0113859460362587</v>
      </c>
      <c r="R370" s="10">
        <f t="shared" si="77"/>
        <v>1.00202072222323</v>
      </c>
      <c r="S370" s="10">
        <f t="shared" si="78"/>
        <v>6.35227600479613</v>
      </c>
      <c r="T370" s="12">
        <f t="shared" si="68"/>
        <v>0.0566605634538415</v>
      </c>
      <c r="U370" s="12">
        <f t="shared" si="69"/>
        <v>0.0121751462551711</v>
      </c>
      <c r="V370" s="12">
        <f t="shared" si="70"/>
        <v>0.0444854171986704</v>
      </c>
      <c r="Y370" s="30"/>
      <c r="Z370" s="30"/>
    </row>
    <row r="371" spans="1:26">
      <c r="A371" s="14">
        <v>1901.03</v>
      </c>
      <c r="B371" s="15">
        <v>7.51</v>
      </c>
      <c r="C371" s="16">
        <v>0.305</v>
      </c>
      <c r="D371" s="15">
        <v>0.485</v>
      </c>
      <c r="E371" s="15">
        <v>7.611651901</v>
      </c>
      <c r="F371" s="16">
        <f t="shared" si="75"/>
        <v>1901.20833333331</v>
      </c>
      <c r="G371" s="10">
        <f>G369*10/12+G381*2/12</f>
        <v>3.11333333333333</v>
      </c>
      <c r="H371" s="16">
        <f t="shared" si="71"/>
        <v>311.47304433201</v>
      </c>
      <c r="I371" s="16">
        <f t="shared" si="72"/>
        <v>12.6497041972388</v>
      </c>
      <c r="J371" s="19">
        <f t="shared" si="76"/>
        <v>1471.72687347569</v>
      </c>
      <c r="K371" s="16">
        <f t="shared" si="73"/>
        <v>20.1151033956092</v>
      </c>
      <c r="L371" s="19">
        <f t="shared" si="74"/>
        <v>95.044944558683</v>
      </c>
      <c r="M371" s="27">
        <f t="shared" si="65"/>
        <v>22.3475839506839</v>
      </c>
      <c r="N371" s="21"/>
      <c r="O371" s="22">
        <f t="shared" si="66"/>
        <v>26.840868787785</v>
      </c>
      <c r="P371" s="22"/>
      <c r="Q371" s="31">
        <f t="shared" si="67"/>
        <v>0.00874713012082638</v>
      </c>
      <c r="R371" s="10">
        <f t="shared" si="77"/>
        <v>1.00202645702788</v>
      </c>
      <c r="S371" s="10">
        <f t="shared" si="78"/>
        <v>6.36511219008711</v>
      </c>
      <c r="T371" s="12">
        <f t="shared" si="68"/>
        <v>0.0506823844705884</v>
      </c>
      <c r="U371" s="12">
        <f t="shared" si="69"/>
        <v>0.0112146845657428</v>
      </c>
      <c r="V371" s="12">
        <f t="shared" si="70"/>
        <v>0.0394676999048456</v>
      </c>
      <c r="Y371" s="30"/>
      <c r="Z371" s="30"/>
    </row>
    <row r="372" spans="1:26">
      <c r="A372" s="14">
        <v>1901.04</v>
      </c>
      <c r="B372" s="15">
        <v>8.14</v>
      </c>
      <c r="C372" s="16">
        <v>0.3067</v>
      </c>
      <c r="D372" s="15">
        <v>0.4867</v>
      </c>
      <c r="E372" s="15">
        <v>7.51650281</v>
      </c>
      <c r="F372" s="16">
        <f t="shared" si="75"/>
        <v>1901.29166666664</v>
      </c>
      <c r="G372" s="10">
        <f>G369*9/12+G381*3/12</f>
        <v>3.12</v>
      </c>
      <c r="H372" s="16">
        <f t="shared" si="71"/>
        <v>341.875540388443</v>
      </c>
      <c r="I372" s="16">
        <f t="shared" si="72"/>
        <v>12.8812319701641</v>
      </c>
      <c r="J372" s="19">
        <f t="shared" si="76"/>
        <v>1620.4523439922</v>
      </c>
      <c r="K372" s="16">
        <f t="shared" si="73"/>
        <v>20.4411333546751</v>
      </c>
      <c r="L372" s="19">
        <f t="shared" si="74"/>
        <v>96.8887169313273</v>
      </c>
      <c r="M372" s="27">
        <f t="shared" si="65"/>
        <v>24.4097169948272</v>
      </c>
      <c r="N372" s="21"/>
      <c r="O372" s="22">
        <f t="shared" si="66"/>
        <v>29.2938049892543</v>
      </c>
      <c r="P372" s="22"/>
      <c r="Q372" s="31">
        <f t="shared" si="67"/>
        <v>0.0024736219890211</v>
      </c>
      <c r="R372" s="10">
        <f t="shared" si="77"/>
        <v>1.00203219175451</v>
      </c>
      <c r="S372" s="10">
        <f t="shared" si="78"/>
        <v>6.45874808837945</v>
      </c>
      <c r="T372" s="12">
        <f t="shared" si="68"/>
        <v>0.0439510397384857</v>
      </c>
      <c r="U372" s="12">
        <f t="shared" si="69"/>
        <v>0.0132992884497272</v>
      </c>
      <c r="V372" s="12">
        <f t="shared" si="70"/>
        <v>0.0306517512887585</v>
      </c>
      <c r="Y372" s="30"/>
      <c r="Z372" s="30"/>
    </row>
    <row r="373" spans="1:26">
      <c r="A373" s="14">
        <v>1901.05</v>
      </c>
      <c r="B373" s="15">
        <v>7.73</v>
      </c>
      <c r="C373" s="16">
        <v>0.3083</v>
      </c>
      <c r="D373" s="15">
        <v>0.4883</v>
      </c>
      <c r="E373" s="15">
        <v>7.51650281</v>
      </c>
      <c r="F373" s="16">
        <f t="shared" si="75"/>
        <v>1901.37499999997</v>
      </c>
      <c r="G373" s="10">
        <f>G369*8/12+G381*4/12</f>
        <v>3.12666666666667</v>
      </c>
      <c r="H373" s="16">
        <f t="shared" si="71"/>
        <v>324.655765012612</v>
      </c>
      <c r="I373" s="16">
        <f t="shared" si="72"/>
        <v>12.9484310935819</v>
      </c>
      <c r="J373" s="19">
        <f t="shared" si="76"/>
        <v>1543.94701972123</v>
      </c>
      <c r="K373" s="16">
        <f t="shared" si="73"/>
        <v>20.508332478093</v>
      </c>
      <c r="L373" s="19">
        <f t="shared" si="74"/>
        <v>97.5303143246927</v>
      </c>
      <c r="M373" s="27">
        <f t="shared" si="65"/>
        <v>23.0640126848636</v>
      </c>
      <c r="N373" s="21"/>
      <c r="O373" s="22">
        <f t="shared" si="66"/>
        <v>27.6611020453511</v>
      </c>
      <c r="P373" s="22"/>
      <c r="Q373" s="31">
        <f t="shared" si="67"/>
        <v>0.00597280542636509</v>
      </c>
      <c r="R373" s="10">
        <f t="shared" si="77"/>
        <v>1.00203792640316</v>
      </c>
      <c r="S373" s="10">
        <f t="shared" si="78"/>
        <v>6.47187350298912</v>
      </c>
      <c r="T373" s="12">
        <f t="shared" si="68"/>
        <v>0.0516848399483949</v>
      </c>
      <c r="U373" s="12">
        <f t="shared" si="69"/>
        <v>0.0134090819047867</v>
      </c>
      <c r="V373" s="12">
        <f t="shared" si="70"/>
        <v>0.0382757580436082</v>
      </c>
      <c r="Y373" s="30"/>
      <c r="Z373" s="30"/>
    </row>
    <row r="374" spans="1:26">
      <c r="A374" s="14">
        <v>1901.06</v>
      </c>
      <c r="B374" s="15">
        <v>8.5</v>
      </c>
      <c r="C374" s="16">
        <v>0.31</v>
      </c>
      <c r="D374" s="15">
        <v>0.49</v>
      </c>
      <c r="E374" s="15">
        <v>7.51650281</v>
      </c>
      <c r="F374" s="16">
        <f t="shared" si="75"/>
        <v>1901.45833333331</v>
      </c>
      <c r="G374" s="10">
        <f>G369*7/12+G381*5/12</f>
        <v>3.13333333333333</v>
      </c>
      <c r="H374" s="16">
        <f t="shared" si="71"/>
        <v>356.995343157465</v>
      </c>
      <c r="I374" s="16">
        <f t="shared" si="72"/>
        <v>13.0198301622134</v>
      </c>
      <c r="J374" s="19">
        <f t="shared" si="76"/>
        <v>1702.90232414488</v>
      </c>
      <c r="K374" s="16">
        <f t="shared" si="73"/>
        <v>20.5797315467245</v>
      </c>
      <c r="L374" s="19">
        <f t="shared" si="74"/>
        <v>98.1673104507046</v>
      </c>
      <c r="M374" s="27">
        <f t="shared" si="65"/>
        <v>25.2384662059603</v>
      </c>
      <c r="N374" s="21"/>
      <c r="O374" s="22">
        <f t="shared" si="66"/>
        <v>30.2403881109842</v>
      </c>
      <c r="P374" s="22"/>
      <c r="Q374" s="31">
        <f t="shared" si="67"/>
        <v>0.0045684933621028</v>
      </c>
      <c r="R374" s="10">
        <f t="shared" si="77"/>
        <v>1.00204366097387</v>
      </c>
      <c r="S374" s="10">
        <f t="shared" si="78"/>
        <v>6.48506270487879</v>
      </c>
      <c r="T374" s="12">
        <f t="shared" si="68"/>
        <v>0.0439200550451815</v>
      </c>
      <c r="U374" s="12">
        <f t="shared" si="69"/>
        <v>0.0135185201183905</v>
      </c>
      <c r="V374" s="12">
        <f t="shared" si="70"/>
        <v>0.030401534926791</v>
      </c>
      <c r="Y374" s="30"/>
      <c r="Z374" s="30"/>
    </row>
    <row r="375" spans="1:26">
      <c r="A375" s="14">
        <v>1901.07</v>
      </c>
      <c r="B375" s="15">
        <v>7.93</v>
      </c>
      <c r="C375" s="16">
        <v>0.3117</v>
      </c>
      <c r="D375" s="15">
        <v>0.4917</v>
      </c>
      <c r="E375" s="15">
        <v>7.611651901</v>
      </c>
      <c r="F375" s="16">
        <f t="shared" si="75"/>
        <v>1901.54166666664</v>
      </c>
      <c r="G375" s="10">
        <f>G369*6/12+G381*6/12</f>
        <v>3.14</v>
      </c>
      <c r="H375" s="16">
        <f t="shared" si="71"/>
        <v>328.892309128208</v>
      </c>
      <c r="I375" s="16">
        <f t="shared" si="72"/>
        <v>12.9275829451781</v>
      </c>
      <c r="J375" s="19">
        <f t="shared" si="76"/>
        <v>1573.98695145871</v>
      </c>
      <c r="K375" s="16">
        <f t="shared" si="73"/>
        <v>20.3929821435485</v>
      </c>
      <c r="L375" s="19">
        <f t="shared" si="74"/>
        <v>97.5951303949874</v>
      </c>
      <c r="M375" s="27">
        <f t="shared" si="65"/>
        <v>23.1448485537081</v>
      </c>
      <c r="N375" s="21"/>
      <c r="O375" s="22">
        <f t="shared" si="66"/>
        <v>27.71115060077</v>
      </c>
      <c r="P375" s="22"/>
      <c r="Q375" s="31">
        <f t="shared" si="67"/>
        <v>0.0105647383378574</v>
      </c>
      <c r="R375" s="10">
        <f t="shared" si="77"/>
        <v>1.00204939546669</v>
      </c>
      <c r="S375" s="10">
        <f t="shared" si="78"/>
        <v>6.41708408601071</v>
      </c>
      <c r="T375" s="12">
        <f t="shared" si="68"/>
        <v>0.0510252497686527</v>
      </c>
      <c r="U375" s="12">
        <f t="shared" si="69"/>
        <v>0.0138075670831099</v>
      </c>
      <c r="V375" s="12">
        <f t="shared" si="70"/>
        <v>0.0372176826855428</v>
      </c>
      <c r="Y375" s="30"/>
      <c r="Z375" s="30"/>
    </row>
    <row r="376" spans="1:26">
      <c r="A376" s="14">
        <v>1901.08</v>
      </c>
      <c r="B376" s="15">
        <v>8.04</v>
      </c>
      <c r="C376" s="16">
        <v>0.3133</v>
      </c>
      <c r="D376" s="15">
        <v>0.4933</v>
      </c>
      <c r="E376" s="15">
        <v>7.706792893</v>
      </c>
      <c r="F376" s="16">
        <f t="shared" si="75"/>
        <v>1901.62499999997</v>
      </c>
      <c r="G376" s="10">
        <f>G369*5/12+G381*7/12</f>
        <v>3.14666666666667</v>
      </c>
      <c r="H376" s="16">
        <f t="shared" si="71"/>
        <v>329.337974335001</v>
      </c>
      <c r="I376" s="16">
        <f t="shared" si="72"/>
        <v>12.8335307660642</v>
      </c>
      <c r="J376" s="19">
        <f t="shared" si="76"/>
        <v>1581.23792282918</v>
      </c>
      <c r="K376" s="16">
        <f t="shared" si="73"/>
        <v>20.2067689974448</v>
      </c>
      <c r="L376" s="19">
        <f t="shared" si="74"/>
        <v>97.0179934492084</v>
      </c>
      <c r="M376" s="27">
        <f t="shared" si="65"/>
        <v>23.0771777138444</v>
      </c>
      <c r="N376" s="21"/>
      <c r="O376" s="22">
        <f t="shared" si="66"/>
        <v>27.6089094728204</v>
      </c>
      <c r="P376" s="22"/>
      <c r="Q376" s="31">
        <f t="shared" si="67"/>
        <v>0.0118661885203904</v>
      </c>
      <c r="R376" s="10">
        <f t="shared" si="77"/>
        <v>1.00205512988163</v>
      </c>
      <c r="S376" s="10">
        <f t="shared" si="78"/>
        <v>6.35085344637982</v>
      </c>
      <c r="T376" s="12">
        <f t="shared" si="68"/>
        <v>0.0425426495865147</v>
      </c>
      <c r="U376" s="12">
        <f t="shared" si="69"/>
        <v>0.0119579664270191</v>
      </c>
      <c r="V376" s="12">
        <f t="shared" si="70"/>
        <v>0.0305846831594956</v>
      </c>
      <c r="Y376" s="30"/>
      <c r="Z376" s="30"/>
    </row>
    <row r="377" spans="1:26">
      <c r="A377" s="14">
        <v>1901.09</v>
      </c>
      <c r="B377" s="15">
        <v>8</v>
      </c>
      <c r="C377" s="16">
        <v>0.315</v>
      </c>
      <c r="D377" s="15">
        <v>0.495</v>
      </c>
      <c r="E377" s="15">
        <v>7.801941983</v>
      </c>
      <c r="F377" s="16">
        <f t="shared" si="75"/>
        <v>1901.70833333331</v>
      </c>
      <c r="G377" s="10">
        <f>G369*4/12+G381*8/12</f>
        <v>3.15333333333333</v>
      </c>
      <c r="H377" s="16">
        <f t="shared" si="71"/>
        <v>323.702996702994</v>
      </c>
      <c r="I377" s="16">
        <f t="shared" si="72"/>
        <v>12.7458054951804</v>
      </c>
      <c r="J377" s="19">
        <f t="shared" si="76"/>
        <v>1559.28258118724</v>
      </c>
      <c r="K377" s="16">
        <f t="shared" si="73"/>
        <v>20.0291229209978</v>
      </c>
      <c r="L377" s="19">
        <f t="shared" si="74"/>
        <v>96.4806097109603</v>
      </c>
      <c r="M377" s="27">
        <f t="shared" si="65"/>
        <v>22.5904683168602</v>
      </c>
      <c r="N377" s="21"/>
      <c r="O377" s="22">
        <f t="shared" si="66"/>
        <v>27.007461920877</v>
      </c>
      <c r="P377" s="22"/>
      <c r="Q377" s="31">
        <f t="shared" si="67"/>
        <v>0.0152054206935735</v>
      </c>
      <c r="R377" s="10">
        <f t="shared" si="77"/>
        <v>1.00206086421876</v>
      </c>
      <c r="S377" s="10">
        <f t="shared" si="78"/>
        <v>6.2862938551084</v>
      </c>
      <c r="T377" s="12">
        <f t="shared" si="68"/>
        <v>0.0375571710305118</v>
      </c>
      <c r="U377" s="12">
        <f t="shared" si="69"/>
        <v>0.0122599194070239</v>
      </c>
      <c r="V377" s="12">
        <f t="shared" si="70"/>
        <v>0.0252972516234879</v>
      </c>
      <c r="Y377" s="30"/>
      <c r="Z377" s="30"/>
    </row>
    <row r="378" spans="1:26">
      <c r="A378" s="14">
        <v>1901.1</v>
      </c>
      <c r="B378" s="15">
        <v>7.91</v>
      </c>
      <c r="C378" s="16">
        <v>0.3167</v>
      </c>
      <c r="D378" s="15">
        <v>0.4967</v>
      </c>
      <c r="E378" s="15">
        <v>7.801941983</v>
      </c>
      <c r="F378" s="16">
        <f t="shared" si="75"/>
        <v>1901.79166666664</v>
      </c>
      <c r="G378" s="10">
        <f>G369*3/12+G381*9/12</f>
        <v>3.16</v>
      </c>
      <c r="H378" s="16">
        <f t="shared" si="71"/>
        <v>320.061337990085</v>
      </c>
      <c r="I378" s="16">
        <f t="shared" si="72"/>
        <v>12.8145923819798</v>
      </c>
      <c r="J378" s="19">
        <f t="shared" si="76"/>
        <v>1546.88466041411</v>
      </c>
      <c r="K378" s="16">
        <f t="shared" si="73"/>
        <v>20.0979098077971</v>
      </c>
      <c r="L378" s="19">
        <f t="shared" si="74"/>
        <v>97.1349697632981</v>
      </c>
      <c r="M378" s="27">
        <f t="shared" si="65"/>
        <v>22.2529016184089</v>
      </c>
      <c r="N378" s="21"/>
      <c r="O378" s="22">
        <f t="shared" si="66"/>
        <v>26.5864550066479</v>
      </c>
      <c r="P378" s="22"/>
      <c r="Q378" s="31">
        <f t="shared" si="67"/>
        <v>0.0158102566507971</v>
      </c>
      <c r="R378" s="10">
        <f t="shared" si="77"/>
        <v>1.0020665984781</v>
      </c>
      <c r="S378" s="10">
        <f t="shared" si="78"/>
        <v>6.299249053183</v>
      </c>
      <c r="T378" s="12">
        <f t="shared" si="68"/>
        <v>0.0394487829111809</v>
      </c>
      <c r="U378" s="12">
        <f t="shared" si="69"/>
        <v>0.0123677667411046</v>
      </c>
      <c r="V378" s="12">
        <f t="shared" si="70"/>
        <v>0.0270810161700763</v>
      </c>
      <c r="Y378" s="30"/>
      <c r="Z378" s="30"/>
    </row>
    <row r="379" spans="1:26">
      <c r="A379" s="14">
        <v>1901.11</v>
      </c>
      <c r="B379" s="15">
        <v>8.08</v>
      </c>
      <c r="C379" s="16">
        <v>0.3183</v>
      </c>
      <c r="D379" s="15">
        <v>0.4983</v>
      </c>
      <c r="E379" s="15">
        <v>7.897091074</v>
      </c>
      <c r="F379" s="16">
        <f t="shared" si="75"/>
        <v>1901.87499999997</v>
      </c>
      <c r="G379" s="10">
        <f>G369*2/12+G381*10/12</f>
        <v>3.16666666666667</v>
      </c>
      <c r="H379" s="16">
        <f t="shared" si="71"/>
        <v>323.000848805964</v>
      </c>
      <c r="I379" s="16">
        <f t="shared" si="72"/>
        <v>12.7241547246211</v>
      </c>
      <c r="J379" s="19">
        <f t="shared" si="76"/>
        <v>1566.21632209625</v>
      </c>
      <c r="K379" s="16">
        <f t="shared" si="73"/>
        <v>19.9197181881203</v>
      </c>
      <c r="L379" s="19">
        <f t="shared" si="74"/>
        <v>96.5898011510597</v>
      </c>
      <c r="M379" s="27">
        <f t="shared" si="65"/>
        <v>22.3750747776528</v>
      </c>
      <c r="N379" s="21"/>
      <c r="O379" s="22">
        <f t="shared" si="66"/>
        <v>26.7132152490284</v>
      </c>
      <c r="P379" s="22"/>
      <c r="Q379" s="31">
        <f t="shared" si="67"/>
        <v>0.0179774896214205</v>
      </c>
      <c r="R379" s="10">
        <f t="shared" si="77"/>
        <v>1.00207233265969</v>
      </c>
      <c r="S379" s="10">
        <f t="shared" si="78"/>
        <v>6.23621293119743</v>
      </c>
      <c r="T379" s="12">
        <f t="shared" si="68"/>
        <v>0.0437817290043021</v>
      </c>
      <c r="U379" s="12">
        <f t="shared" si="69"/>
        <v>0.014753651561354</v>
      </c>
      <c r="V379" s="12">
        <f t="shared" si="70"/>
        <v>0.0290280774429481</v>
      </c>
      <c r="Y379" s="30"/>
      <c r="Z379" s="30"/>
    </row>
    <row r="380" spans="1:26">
      <c r="A380" s="14">
        <v>1901.12</v>
      </c>
      <c r="B380" s="15">
        <v>7.95</v>
      </c>
      <c r="C380" s="16">
        <v>0.32</v>
      </c>
      <c r="D380" s="15">
        <v>0.5</v>
      </c>
      <c r="E380" s="15">
        <v>7.992232066</v>
      </c>
      <c r="F380" s="16">
        <f t="shared" si="75"/>
        <v>1901.95833333331</v>
      </c>
      <c r="G380" s="10">
        <f>G369*1/12+G381*11/12</f>
        <v>3.17333333333333</v>
      </c>
      <c r="H380" s="16">
        <f t="shared" si="71"/>
        <v>314.020855409931</v>
      </c>
      <c r="I380" s="16">
        <f t="shared" si="72"/>
        <v>12.6398331737331</v>
      </c>
      <c r="J380" s="19">
        <f t="shared" si="76"/>
        <v>1527.78024309015</v>
      </c>
      <c r="K380" s="16">
        <f t="shared" si="73"/>
        <v>19.7497393339579</v>
      </c>
      <c r="L380" s="19">
        <f t="shared" si="74"/>
        <v>96.086807741519</v>
      </c>
      <c r="M380" s="27">
        <f t="shared" si="65"/>
        <v>21.6802151410297</v>
      </c>
      <c r="N380" s="21"/>
      <c r="O380" s="22">
        <f t="shared" si="66"/>
        <v>25.8667843384353</v>
      </c>
      <c r="P380" s="22"/>
      <c r="Q380" s="31">
        <f t="shared" si="67"/>
        <v>0.0205474496415332</v>
      </c>
      <c r="R380" s="10">
        <f t="shared" si="77"/>
        <v>1.00207806676358</v>
      </c>
      <c r="S380" s="10">
        <f t="shared" si="78"/>
        <v>6.17474557602054</v>
      </c>
      <c r="T380" s="12">
        <f t="shared" si="68"/>
        <v>0.048385624474673</v>
      </c>
      <c r="U380" s="12">
        <f t="shared" si="69"/>
        <v>0.0171418553833096</v>
      </c>
      <c r="V380" s="12">
        <f t="shared" si="70"/>
        <v>0.0312437690913634</v>
      </c>
      <c r="Y380" s="30"/>
      <c r="Z380" s="30"/>
    </row>
    <row r="381" spans="1:26">
      <c r="A381" s="14">
        <v>1902.01</v>
      </c>
      <c r="B381" s="15">
        <v>8.12</v>
      </c>
      <c r="C381" s="16">
        <v>0.3208</v>
      </c>
      <c r="D381" s="15">
        <v>0.5108</v>
      </c>
      <c r="E381" s="15">
        <v>7.897091074</v>
      </c>
      <c r="F381" s="16">
        <f t="shared" si="75"/>
        <v>1902.04166666664</v>
      </c>
      <c r="G381" s="10">
        <v>3.18</v>
      </c>
      <c r="H381" s="16">
        <f t="shared" si="71"/>
        <v>324.599862908964</v>
      </c>
      <c r="I381" s="16">
        <f t="shared" si="72"/>
        <v>12.8240931060586</v>
      </c>
      <c r="J381" s="19">
        <f t="shared" si="76"/>
        <v>1584.44876690166</v>
      </c>
      <c r="K381" s="16">
        <f t="shared" si="73"/>
        <v>20.4194100953077</v>
      </c>
      <c r="L381" s="19">
        <f t="shared" si="74"/>
        <v>99.6719741543554</v>
      </c>
      <c r="M381" s="27">
        <f t="shared" si="65"/>
        <v>22.3402907960336</v>
      </c>
      <c r="N381" s="21"/>
      <c r="O381" s="22">
        <f t="shared" si="66"/>
        <v>26.6356995084128</v>
      </c>
      <c r="P381" s="22"/>
      <c r="Q381" s="31">
        <f t="shared" si="67"/>
        <v>0.0204939743032923</v>
      </c>
      <c r="R381" s="10">
        <f t="shared" si="77"/>
        <v>1.00180083499403</v>
      </c>
      <c r="S381" s="10">
        <f t="shared" si="78"/>
        <v>6.26212256166239</v>
      </c>
      <c r="T381" s="12">
        <f t="shared" si="68"/>
        <v>0.0440433817230586</v>
      </c>
      <c r="U381" s="12">
        <f t="shared" si="69"/>
        <v>0.0149680511029811</v>
      </c>
      <c r="V381" s="12">
        <f t="shared" si="70"/>
        <v>0.0290753306200775</v>
      </c>
      <c r="Y381" s="30"/>
      <c r="Z381" s="30"/>
    </row>
    <row r="382" spans="1:26">
      <c r="A382" s="14">
        <v>1902.02</v>
      </c>
      <c r="B382" s="15">
        <v>8.19</v>
      </c>
      <c r="C382" s="16">
        <v>0.3217</v>
      </c>
      <c r="D382" s="15">
        <v>0.5217</v>
      </c>
      <c r="E382" s="15">
        <v>7.897091074</v>
      </c>
      <c r="F382" s="16">
        <f t="shared" si="75"/>
        <v>1902.12499999997</v>
      </c>
      <c r="G382" s="10">
        <f>G381*11/12+G393*1/12</f>
        <v>3.19</v>
      </c>
      <c r="H382" s="16">
        <f t="shared" si="71"/>
        <v>327.398137589213</v>
      </c>
      <c r="I382" s="16">
        <f t="shared" si="72"/>
        <v>12.8600709233761</v>
      </c>
      <c r="J382" s="19">
        <f t="shared" si="76"/>
        <v>1603.33889551937</v>
      </c>
      <c r="K382" s="16">
        <f t="shared" si="73"/>
        <v>20.8551414383752</v>
      </c>
      <c r="L382" s="19">
        <f t="shared" si="74"/>
        <v>102.132100340959</v>
      </c>
      <c r="M382" s="27">
        <f t="shared" si="65"/>
        <v>22.4599574524604</v>
      </c>
      <c r="N382" s="21"/>
      <c r="O382" s="22">
        <f t="shared" si="66"/>
        <v>26.7560703894658</v>
      </c>
      <c r="P382" s="22"/>
      <c r="Q382" s="31">
        <f t="shared" si="67"/>
        <v>0.0201554814301438</v>
      </c>
      <c r="R382" s="10">
        <f t="shared" si="77"/>
        <v>1.00180956958075</v>
      </c>
      <c r="S382" s="10">
        <f t="shared" si="78"/>
        <v>6.27339961110833</v>
      </c>
      <c r="T382" s="12">
        <f t="shared" si="68"/>
        <v>0.041261628007891</v>
      </c>
      <c r="U382" s="12">
        <f t="shared" si="69"/>
        <v>0.013770618676437</v>
      </c>
      <c r="V382" s="12">
        <f t="shared" si="70"/>
        <v>0.027491009331454</v>
      </c>
      <c r="Y382" s="30"/>
      <c r="Z382" s="30"/>
    </row>
    <row r="383" spans="1:26">
      <c r="A383" s="14">
        <v>1902.03</v>
      </c>
      <c r="B383" s="15">
        <v>8.2</v>
      </c>
      <c r="C383" s="16">
        <v>0.3225</v>
      </c>
      <c r="D383" s="15">
        <v>0.5325</v>
      </c>
      <c r="E383" s="15">
        <v>7.897091074</v>
      </c>
      <c r="F383" s="16">
        <f t="shared" si="75"/>
        <v>1902.20833333331</v>
      </c>
      <c r="G383" s="10">
        <f>G381*10/12+G393*2/12</f>
        <v>3.2</v>
      </c>
      <c r="H383" s="16">
        <f t="shared" si="71"/>
        <v>327.797891114963</v>
      </c>
      <c r="I383" s="16">
        <f t="shared" si="72"/>
        <v>12.8920512054361</v>
      </c>
      <c r="J383" s="19">
        <f t="shared" si="76"/>
        <v>1610.5578359067</v>
      </c>
      <c r="K383" s="16">
        <f t="shared" si="73"/>
        <v>21.2868752461851</v>
      </c>
      <c r="L383" s="19">
        <f t="shared" si="74"/>
        <v>104.588054587844</v>
      </c>
      <c r="M383" s="27">
        <f t="shared" si="65"/>
        <v>22.4106522882173</v>
      </c>
      <c r="N383" s="21"/>
      <c r="O383" s="22">
        <f t="shared" si="66"/>
        <v>26.6741360556313</v>
      </c>
      <c r="P383" s="22"/>
      <c r="Q383" s="31">
        <f t="shared" si="67"/>
        <v>0.0228084652273202</v>
      </c>
      <c r="R383" s="10">
        <f t="shared" si="77"/>
        <v>1.00181830390573</v>
      </c>
      <c r="S383" s="10">
        <f t="shared" si="78"/>
        <v>6.28475176421249</v>
      </c>
      <c r="T383" s="12">
        <f t="shared" si="68"/>
        <v>0.0420610714106295</v>
      </c>
      <c r="U383" s="12">
        <f t="shared" si="69"/>
        <v>0.0115594865734872</v>
      </c>
      <c r="V383" s="12">
        <f t="shared" si="70"/>
        <v>0.0305015848371424</v>
      </c>
      <c r="Y383" s="30"/>
      <c r="Z383" s="30"/>
    </row>
    <row r="384" spans="1:26">
      <c r="A384" s="14">
        <v>1902.04</v>
      </c>
      <c r="B384" s="15">
        <v>8.48</v>
      </c>
      <c r="C384" s="16">
        <v>0.3233</v>
      </c>
      <c r="D384" s="15">
        <v>0.5433</v>
      </c>
      <c r="E384" s="15">
        <v>7.992232066</v>
      </c>
      <c r="F384" s="16">
        <f t="shared" si="75"/>
        <v>1902.29166666664</v>
      </c>
      <c r="G384" s="10">
        <f>G381*9/12+G393*3/12</f>
        <v>3.21</v>
      </c>
      <c r="H384" s="16">
        <f t="shared" si="71"/>
        <v>334.955579103926</v>
      </c>
      <c r="I384" s="16">
        <f t="shared" si="72"/>
        <v>12.7701814533372</v>
      </c>
      <c r="J384" s="19">
        <f t="shared" si="76"/>
        <v>1650.95405917005</v>
      </c>
      <c r="K384" s="16">
        <f t="shared" si="73"/>
        <v>21.4600667602787</v>
      </c>
      <c r="L384" s="19">
        <f t="shared" si="74"/>
        <v>105.773978814515</v>
      </c>
      <c r="M384" s="27">
        <f t="shared" si="65"/>
        <v>22.8231086984978</v>
      </c>
      <c r="N384" s="21"/>
      <c r="O384" s="22">
        <f t="shared" si="66"/>
        <v>27.1363188795185</v>
      </c>
      <c r="P384" s="22"/>
      <c r="Q384" s="31">
        <f t="shared" si="67"/>
        <v>0.0244711149451351</v>
      </c>
      <c r="R384" s="10">
        <f t="shared" si="77"/>
        <v>1.00182703796917</v>
      </c>
      <c r="S384" s="10">
        <f t="shared" si="78"/>
        <v>6.22122848253464</v>
      </c>
      <c r="T384" s="12">
        <f t="shared" si="68"/>
        <v>0.0399985235495659</v>
      </c>
      <c r="U384" s="12">
        <f t="shared" si="69"/>
        <v>0.00961210473193197</v>
      </c>
      <c r="V384" s="12">
        <f t="shared" si="70"/>
        <v>0.0303864188176339</v>
      </c>
      <c r="Y384" s="30"/>
      <c r="Z384" s="30"/>
    </row>
    <row r="385" spans="1:26">
      <c r="A385" s="14">
        <v>1902.05</v>
      </c>
      <c r="B385" s="15">
        <v>8.46</v>
      </c>
      <c r="C385" s="16">
        <v>0.3242</v>
      </c>
      <c r="D385" s="15">
        <v>0.5542</v>
      </c>
      <c r="E385" s="15">
        <v>8.087381157</v>
      </c>
      <c r="F385" s="16">
        <f t="shared" si="75"/>
        <v>1902.37499999997</v>
      </c>
      <c r="G385" s="10">
        <f>G381*8/12+G393*4/12</f>
        <v>3.22</v>
      </c>
      <c r="H385" s="16">
        <f t="shared" si="71"/>
        <v>330.234087914647</v>
      </c>
      <c r="I385" s="16">
        <f t="shared" si="72"/>
        <v>12.655069893845</v>
      </c>
      <c r="J385" s="19">
        <f t="shared" si="76"/>
        <v>1632.88035874204</v>
      </c>
      <c r="K385" s="16">
        <f t="shared" si="73"/>
        <v>21.6330651917609</v>
      </c>
      <c r="L385" s="19">
        <f t="shared" si="74"/>
        <v>106.967174327995</v>
      </c>
      <c r="M385" s="27">
        <f t="shared" ref="M385:M448" si="79">H385/AVERAGE(K265:K384)</f>
        <v>22.4279544933298</v>
      </c>
      <c r="N385" s="21"/>
      <c r="O385" s="22">
        <f t="shared" ref="O385:O448" si="80">J385/AVERAGE(L265:L384)</f>
        <v>26.6377644853248</v>
      </c>
      <c r="P385" s="22"/>
      <c r="Q385" s="31">
        <f t="shared" ref="Q385:Q448" si="81">1/M385-(G385/100-(((E385/E265)^(1/10))-1))</f>
        <v>0.0263423826563986</v>
      </c>
      <c r="R385" s="10">
        <f t="shared" si="77"/>
        <v>1.00183577177127</v>
      </c>
      <c r="S385" s="10">
        <f t="shared" si="78"/>
        <v>6.15926761366076</v>
      </c>
      <c r="T385" s="12">
        <f t="shared" si="68"/>
        <v>0.0414639690507141</v>
      </c>
      <c r="U385" s="12">
        <f t="shared" si="69"/>
        <v>0.0106694216745538</v>
      </c>
      <c r="V385" s="12">
        <f t="shared" si="70"/>
        <v>0.0307945473761604</v>
      </c>
      <c r="Y385" s="30"/>
      <c r="Z385" s="30"/>
    </row>
    <row r="386" spans="1:26">
      <c r="A386" s="14">
        <v>1902.06</v>
      </c>
      <c r="B386" s="15">
        <v>8.41</v>
      </c>
      <c r="C386" s="16">
        <v>0.325</v>
      </c>
      <c r="D386" s="15">
        <v>0.565</v>
      </c>
      <c r="E386" s="15">
        <v>8.18251405</v>
      </c>
      <c r="F386" s="16">
        <f t="shared" si="75"/>
        <v>1902.4583333333</v>
      </c>
      <c r="G386" s="10">
        <f>G381*7/12+G393*5/12</f>
        <v>3.23</v>
      </c>
      <c r="H386" s="16">
        <f t="shared" si="71"/>
        <v>324.465619463251</v>
      </c>
      <c r="I386" s="16">
        <f t="shared" si="72"/>
        <v>12.5388021790198</v>
      </c>
      <c r="J386" s="19">
        <f t="shared" si="76"/>
        <v>1609.52413316382</v>
      </c>
      <c r="K386" s="16">
        <f t="shared" si="73"/>
        <v>21.7982253266036</v>
      </c>
      <c r="L386" s="19">
        <f t="shared" si="74"/>
        <v>108.13093165726</v>
      </c>
      <c r="M386" s="27">
        <f t="shared" si="79"/>
        <v>21.9637422955146</v>
      </c>
      <c r="N386" s="21"/>
      <c r="O386" s="22">
        <f t="shared" si="80"/>
        <v>26.0587916266176</v>
      </c>
      <c r="P386" s="22"/>
      <c r="Q386" s="31">
        <f t="shared" si="81"/>
        <v>0.0283712120835324</v>
      </c>
      <c r="R386" s="10">
        <f t="shared" si="77"/>
        <v>1.00184450531221</v>
      </c>
      <c r="S386" s="10">
        <f t="shared" si="78"/>
        <v>6.0988332719279</v>
      </c>
      <c r="T386" s="12">
        <f t="shared" ref="T386:T449" si="82">(($J506/$J386)^(1/10)-1)</f>
        <v>0.0444243329782867</v>
      </c>
      <c r="U386" s="12">
        <f t="shared" ref="U386:U449" si="83">(($S506/$S386)^(1/10)-1)</f>
        <v>0.012713833691679</v>
      </c>
      <c r="V386" s="12">
        <f t="shared" ref="V386:V449" si="84">T386-U386</f>
        <v>0.0317104992866077</v>
      </c>
      <c r="Y386" s="30"/>
      <c r="Z386" s="30"/>
    </row>
    <row r="387" spans="1:26">
      <c r="A387" s="14">
        <v>1902.07</v>
      </c>
      <c r="B387" s="15">
        <v>8.6</v>
      </c>
      <c r="C387" s="16">
        <v>0.3258</v>
      </c>
      <c r="D387" s="15">
        <v>0.5758</v>
      </c>
      <c r="E387" s="15">
        <v>8.18251405</v>
      </c>
      <c r="F387" s="16">
        <f t="shared" si="75"/>
        <v>1902.54166666664</v>
      </c>
      <c r="G387" s="10">
        <f>G381*6/12+G393*6/12</f>
        <v>3.24</v>
      </c>
      <c r="H387" s="16">
        <f t="shared" si="71"/>
        <v>331.795996121754</v>
      </c>
      <c r="I387" s="16">
        <f t="shared" si="72"/>
        <v>12.5696669228451</v>
      </c>
      <c r="J387" s="19">
        <f t="shared" si="76"/>
        <v>1651.08277353439</v>
      </c>
      <c r="K387" s="16">
        <f t="shared" si="73"/>
        <v>22.2148993682449</v>
      </c>
      <c r="L387" s="19">
        <f t="shared" si="74"/>
        <v>110.545751279198</v>
      </c>
      <c r="M387" s="27">
        <f t="shared" si="79"/>
        <v>22.3856865894014</v>
      </c>
      <c r="N387" s="21"/>
      <c r="O387" s="22">
        <f t="shared" si="80"/>
        <v>26.5294000031679</v>
      </c>
      <c r="P387" s="22"/>
      <c r="Q387" s="31">
        <f t="shared" si="81"/>
        <v>0.0247093358963878</v>
      </c>
      <c r="R387" s="10">
        <f t="shared" si="77"/>
        <v>1.00185323859219</v>
      </c>
      <c r="S387" s="10">
        <f t="shared" si="78"/>
        <v>6.11008260229623</v>
      </c>
      <c r="T387" s="12">
        <f t="shared" si="82"/>
        <v>0.0423038584455069</v>
      </c>
      <c r="U387" s="12">
        <f t="shared" si="83"/>
        <v>0.0125807609523096</v>
      </c>
      <c r="V387" s="12">
        <f t="shared" si="84"/>
        <v>0.0297230974931972</v>
      </c>
      <c r="Y387" s="30"/>
      <c r="Z387" s="30"/>
    </row>
    <row r="388" spans="1:26">
      <c r="A388" s="14">
        <v>1902.08</v>
      </c>
      <c r="B388" s="15">
        <v>8.83</v>
      </c>
      <c r="C388" s="16">
        <v>0.3267</v>
      </c>
      <c r="D388" s="15">
        <v>0.5867</v>
      </c>
      <c r="E388" s="15">
        <v>8.087381157</v>
      </c>
      <c r="F388" s="16">
        <f t="shared" si="75"/>
        <v>1902.62499999997</v>
      </c>
      <c r="G388" s="10">
        <f>G381*5/12+G393*7/12</f>
        <v>3.25</v>
      </c>
      <c r="H388" s="16">
        <f t="shared" si="71"/>
        <v>344.676949915643</v>
      </c>
      <c r="I388" s="16">
        <f t="shared" si="72"/>
        <v>12.7526567992571</v>
      </c>
      <c r="J388" s="19">
        <f t="shared" si="76"/>
        <v>1720.46927060302</v>
      </c>
      <c r="K388" s="16">
        <f t="shared" si="73"/>
        <v>22.9016949621186</v>
      </c>
      <c r="L388" s="19">
        <f t="shared" si="74"/>
        <v>114.314758897258</v>
      </c>
      <c r="M388" s="27">
        <f t="shared" si="79"/>
        <v>23.1686718340929</v>
      </c>
      <c r="N388" s="21"/>
      <c r="O388" s="22">
        <f t="shared" si="80"/>
        <v>27.4248985319493</v>
      </c>
      <c r="P388" s="22"/>
      <c r="Q388" s="31">
        <f t="shared" si="81"/>
        <v>0.0205953724747784</v>
      </c>
      <c r="R388" s="10">
        <f t="shared" si="77"/>
        <v>1.00186197161141</v>
      </c>
      <c r="S388" s="10">
        <f t="shared" si="78"/>
        <v>6.19341292090467</v>
      </c>
      <c r="T388" s="12">
        <f t="shared" si="82"/>
        <v>0.0397743947254561</v>
      </c>
      <c r="U388" s="12">
        <f t="shared" si="83"/>
        <v>0.0102710604261524</v>
      </c>
      <c r="V388" s="12">
        <f t="shared" si="84"/>
        <v>0.0295033342993036</v>
      </c>
      <c r="Y388" s="30"/>
      <c r="Z388" s="30"/>
    </row>
    <row r="389" spans="1:26">
      <c r="A389" s="14">
        <v>1902.09</v>
      </c>
      <c r="B389" s="15">
        <v>8.85</v>
      </c>
      <c r="C389" s="16">
        <v>0.3275</v>
      </c>
      <c r="D389" s="15">
        <v>0.5975</v>
      </c>
      <c r="E389" s="15">
        <v>8.18251405</v>
      </c>
      <c r="F389" s="16">
        <f t="shared" si="75"/>
        <v>1902.7083333333</v>
      </c>
      <c r="G389" s="10">
        <f>G381*4/12+G393*8/12</f>
        <v>3.26</v>
      </c>
      <c r="H389" s="16">
        <f t="shared" si="71"/>
        <v>341.441228567154</v>
      </c>
      <c r="I389" s="16">
        <f t="shared" si="72"/>
        <v>12.6352545034738</v>
      </c>
      <c r="J389" s="19">
        <f t="shared" si="76"/>
        <v>1709.57381649465</v>
      </c>
      <c r="K389" s="16">
        <f t="shared" si="73"/>
        <v>23.0521055445056</v>
      </c>
      <c r="L389" s="19">
        <f t="shared" si="74"/>
        <v>115.420379136221</v>
      </c>
      <c r="M389" s="27">
        <f t="shared" si="79"/>
        <v>22.8565663819545</v>
      </c>
      <c r="N389" s="21"/>
      <c r="O389" s="22">
        <f t="shared" si="80"/>
        <v>27.022746801513</v>
      </c>
      <c r="P389" s="22"/>
      <c r="Q389" s="31">
        <f t="shared" si="81"/>
        <v>0.0222664997885541</v>
      </c>
      <c r="R389" s="10">
        <f t="shared" si="77"/>
        <v>1.00187070437007</v>
      </c>
      <c r="S389" s="10">
        <f t="shared" si="78"/>
        <v>6.1328039274506</v>
      </c>
      <c r="T389" s="12">
        <f t="shared" si="82"/>
        <v>0.0403678816700503</v>
      </c>
      <c r="U389" s="12">
        <f t="shared" si="83"/>
        <v>0.010339344178423</v>
      </c>
      <c r="V389" s="12">
        <f t="shared" si="84"/>
        <v>0.0300285374916274</v>
      </c>
      <c r="Y389" s="30"/>
      <c r="Z389" s="30"/>
    </row>
    <row r="390" spans="1:26">
      <c r="A390" s="14">
        <v>1902.1</v>
      </c>
      <c r="B390" s="15">
        <v>8.57</v>
      </c>
      <c r="C390" s="16">
        <v>0.3283</v>
      </c>
      <c r="D390" s="15">
        <v>0.6083</v>
      </c>
      <c r="E390" s="15">
        <v>8.753424793</v>
      </c>
      <c r="F390" s="16">
        <f t="shared" si="75"/>
        <v>1902.79166666664</v>
      </c>
      <c r="G390" s="10">
        <f>G381*3/12+G393*9/12</f>
        <v>3.27</v>
      </c>
      <c r="H390" s="16">
        <f t="shared" si="71"/>
        <v>309.073853260671</v>
      </c>
      <c r="I390" s="16">
        <f t="shared" si="72"/>
        <v>11.8400170391457</v>
      </c>
      <c r="J390" s="19">
        <f t="shared" si="76"/>
        <v>1552.45267552601</v>
      </c>
      <c r="K390" s="16">
        <f t="shared" si="73"/>
        <v>21.9381125949202</v>
      </c>
      <c r="L390" s="19">
        <f t="shared" si="74"/>
        <v>110.193344518375</v>
      </c>
      <c r="M390" s="27">
        <f t="shared" si="79"/>
        <v>20.6044254018598</v>
      </c>
      <c r="N390" s="21"/>
      <c r="O390" s="22">
        <f t="shared" si="80"/>
        <v>24.3333352595232</v>
      </c>
      <c r="P390" s="22"/>
      <c r="Q390" s="31">
        <f t="shared" si="81"/>
        <v>0.0337912354989396</v>
      </c>
      <c r="R390" s="10">
        <f t="shared" si="77"/>
        <v>1.00187943686835</v>
      </c>
      <c r="S390" s="10">
        <f t="shared" si="78"/>
        <v>5.74353818285334</v>
      </c>
      <c r="T390" s="12">
        <f t="shared" si="82"/>
        <v>0.0506577421903089</v>
      </c>
      <c r="U390" s="12">
        <f t="shared" si="83"/>
        <v>0.017051199726382</v>
      </c>
      <c r="V390" s="12">
        <f t="shared" si="84"/>
        <v>0.0336065424639269</v>
      </c>
      <c r="Y390" s="30"/>
      <c r="Z390" s="30"/>
    </row>
    <row r="391" spans="1:26">
      <c r="A391" s="14">
        <v>1902.11</v>
      </c>
      <c r="B391" s="15">
        <v>8.24</v>
      </c>
      <c r="C391" s="16">
        <v>0.3292</v>
      </c>
      <c r="D391" s="15">
        <v>0.6192</v>
      </c>
      <c r="E391" s="15">
        <v>8.467928926</v>
      </c>
      <c r="F391" s="16">
        <f t="shared" si="75"/>
        <v>1902.87499999997</v>
      </c>
      <c r="G391" s="10">
        <f>G381*2/12+G393*10/12</f>
        <v>3.28</v>
      </c>
      <c r="H391" s="16">
        <f t="shared" si="71"/>
        <v>307.191685562336</v>
      </c>
      <c r="I391" s="16">
        <f t="shared" si="72"/>
        <v>12.2727552047477</v>
      </c>
      <c r="J391" s="19">
        <f t="shared" si="76"/>
        <v>1548.13578828201</v>
      </c>
      <c r="K391" s="16">
        <f t="shared" si="73"/>
        <v>23.0841130704124</v>
      </c>
      <c r="L391" s="19">
        <f t="shared" si="74"/>
        <v>116.335640789347</v>
      </c>
      <c r="M391" s="27">
        <f t="shared" si="79"/>
        <v>20.4085412550722</v>
      </c>
      <c r="N391" s="21"/>
      <c r="O391" s="22">
        <f t="shared" si="80"/>
        <v>24.0817907337872</v>
      </c>
      <c r="P391" s="22"/>
      <c r="Q391" s="31">
        <f t="shared" si="81"/>
        <v>0.0281888989837707</v>
      </c>
      <c r="R391" s="10">
        <f t="shared" si="77"/>
        <v>1.00188816910646</v>
      </c>
      <c r="S391" s="10">
        <f t="shared" si="78"/>
        <v>5.94833988820935</v>
      </c>
      <c r="T391" s="12">
        <f t="shared" si="82"/>
        <v>0.0501995970102687</v>
      </c>
      <c r="U391" s="12">
        <f t="shared" si="83"/>
        <v>0.013562018219297</v>
      </c>
      <c r="V391" s="12">
        <f t="shared" si="84"/>
        <v>0.0366375787909716</v>
      </c>
      <c r="Y391" s="30"/>
      <c r="Z391" s="30"/>
    </row>
    <row r="392" spans="1:26">
      <c r="A392" s="14">
        <v>1902.12</v>
      </c>
      <c r="B392" s="15">
        <v>8.05</v>
      </c>
      <c r="C392" s="16">
        <v>0.33</v>
      </c>
      <c r="D392" s="15">
        <v>0.63</v>
      </c>
      <c r="E392" s="15">
        <v>8.563094215</v>
      </c>
      <c r="F392" s="16">
        <f t="shared" si="75"/>
        <v>1902.9583333333</v>
      </c>
      <c r="G392" s="10">
        <f>G381*1/12+G393*11/12</f>
        <v>3.29</v>
      </c>
      <c r="H392" s="16">
        <f t="shared" si="71"/>
        <v>296.773150708584</v>
      </c>
      <c r="I392" s="16">
        <f t="shared" si="72"/>
        <v>12.1658558675569</v>
      </c>
      <c r="J392" s="19">
        <f t="shared" si="76"/>
        <v>1500.73940914521</v>
      </c>
      <c r="K392" s="16">
        <f t="shared" si="73"/>
        <v>23.2257248380631</v>
      </c>
      <c r="L392" s="19">
        <f t="shared" si="74"/>
        <v>117.449171150495</v>
      </c>
      <c r="M392" s="27">
        <f t="shared" si="79"/>
        <v>19.6332321268238</v>
      </c>
      <c r="N392" s="21"/>
      <c r="O392" s="22">
        <f t="shared" si="80"/>
        <v>23.1483279292375</v>
      </c>
      <c r="P392" s="22"/>
      <c r="Q392" s="31">
        <f t="shared" si="81"/>
        <v>0.0298818220714873</v>
      </c>
      <c r="R392" s="10">
        <f t="shared" si="77"/>
        <v>1.00189690108458</v>
      </c>
      <c r="S392" s="10">
        <f t="shared" si="78"/>
        <v>5.89334012184395</v>
      </c>
      <c r="T392" s="12">
        <f t="shared" si="82"/>
        <v>0.0510898036602496</v>
      </c>
      <c r="U392" s="12">
        <f t="shared" si="83"/>
        <v>0.015566176169387</v>
      </c>
      <c r="V392" s="12">
        <f t="shared" si="84"/>
        <v>0.0355236274908626</v>
      </c>
      <c r="Y392" s="30"/>
      <c r="Z392" s="30"/>
    </row>
    <row r="393" spans="1:26">
      <c r="A393" s="14">
        <v>1903.01</v>
      </c>
      <c r="B393" s="15">
        <v>8.46</v>
      </c>
      <c r="C393" s="16">
        <v>0.3317</v>
      </c>
      <c r="D393" s="15">
        <v>0.6217</v>
      </c>
      <c r="E393" s="15">
        <v>8.658259504</v>
      </c>
      <c r="F393" s="16">
        <f t="shared" si="75"/>
        <v>1903.04166666664</v>
      </c>
      <c r="G393" s="10">
        <v>3.3</v>
      </c>
      <c r="H393" s="16">
        <f t="shared" si="71"/>
        <v>308.46025563985</v>
      </c>
      <c r="I393" s="16">
        <f t="shared" si="72"/>
        <v>12.0941213706546</v>
      </c>
      <c r="J393" s="19">
        <f t="shared" si="76"/>
        <v>1564.93594877041</v>
      </c>
      <c r="K393" s="16">
        <f t="shared" si="73"/>
        <v>22.6678180769852</v>
      </c>
      <c r="L393" s="19">
        <f t="shared" si="74"/>
        <v>115.002444367679</v>
      </c>
      <c r="M393" s="27">
        <f t="shared" si="79"/>
        <v>20.3181320538285</v>
      </c>
      <c r="N393" s="21"/>
      <c r="O393" s="22">
        <f t="shared" si="80"/>
        <v>23.9336217995285</v>
      </c>
      <c r="P393" s="22"/>
      <c r="Q393" s="31">
        <f t="shared" si="81"/>
        <v>0.0254615154674946</v>
      </c>
      <c r="R393" s="10">
        <f t="shared" si="77"/>
        <v>1.00204630535288</v>
      </c>
      <c r="S393" s="10">
        <f t="shared" si="78"/>
        <v>5.83962102594639</v>
      </c>
      <c r="T393" s="12">
        <f t="shared" si="82"/>
        <v>0.045228650779211</v>
      </c>
      <c r="U393" s="12">
        <f t="shared" si="83"/>
        <v>0.0155804718612178</v>
      </c>
      <c r="V393" s="12">
        <f t="shared" si="84"/>
        <v>0.0296481789179932</v>
      </c>
      <c r="Y393" s="30"/>
      <c r="Z393" s="30"/>
    </row>
    <row r="394" spans="1:26">
      <c r="A394" s="14">
        <v>1903.02</v>
      </c>
      <c r="B394" s="15">
        <v>8.41</v>
      </c>
      <c r="C394" s="16">
        <v>0.3333</v>
      </c>
      <c r="D394" s="15">
        <v>0.6133</v>
      </c>
      <c r="E394" s="15">
        <v>8.658259504</v>
      </c>
      <c r="F394" s="16">
        <f t="shared" si="75"/>
        <v>1903.12499999997</v>
      </c>
      <c r="G394" s="10">
        <f>G393*11/12+G405*1/12</f>
        <v>3.30833333333333</v>
      </c>
      <c r="H394" s="16">
        <f t="shared" ref="H394:H457" si="85">B394*$E$1858/E394</f>
        <v>306.637204483586</v>
      </c>
      <c r="I394" s="16">
        <f t="shared" ref="I394:I457" si="86">C394*$E$1858/E394</f>
        <v>12.1524590076551</v>
      </c>
      <c r="J394" s="19">
        <f t="shared" si="76"/>
        <v>1560.82475474424</v>
      </c>
      <c r="K394" s="16">
        <f t="shared" ref="K394:K457" si="87">D394*$E$1858/E394</f>
        <v>22.3615454827329</v>
      </c>
      <c r="L394" s="19">
        <f t="shared" ref="L394:L457" si="88">K394*(J394/H394)</f>
        <v>113.82328443337</v>
      </c>
      <c r="M394" s="27">
        <f t="shared" si="79"/>
        <v>20.1070515175528</v>
      </c>
      <c r="N394" s="21"/>
      <c r="O394" s="22">
        <f t="shared" si="80"/>
        <v>23.6685010521735</v>
      </c>
      <c r="P394" s="22"/>
      <c r="Q394" s="31">
        <f t="shared" si="81"/>
        <v>0.0246869476278978</v>
      </c>
      <c r="R394" s="10">
        <f t="shared" si="77"/>
        <v>1.00205352631835</v>
      </c>
      <c r="S394" s="10">
        <f t="shared" si="78"/>
        <v>5.85157067371056</v>
      </c>
      <c r="T394" s="12">
        <f t="shared" si="82"/>
        <v>0.0421967923685509</v>
      </c>
      <c r="U394" s="12">
        <f t="shared" si="83"/>
        <v>0.0159446434418549</v>
      </c>
      <c r="V394" s="12">
        <f t="shared" si="84"/>
        <v>0.026252148926696</v>
      </c>
      <c r="Y394" s="30"/>
      <c r="Z394" s="30"/>
    </row>
    <row r="395" spans="1:26">
      <c r="A395" s="14">
        <v>1903.03</v>
      </c>
      <c r="B395" s="15">
        <v>8.08</v>
      </c>
      <c r="C395" s="16">
        <v>0.335</v>
      </c>
      <c r="D395" s="15">
        <v>0.605</v>
      </c>
      <c r="E395" s="15">
        <v>8.372844628</v>
      </c>
      <c r="F395" s="16">
        <f t="shared" ref="F395:F458" si="89">F394+1/12</f>
        <v>1903.2083333333</v>
      </c>
      <c r="G395" s="10">
        <f>G393*10/12+G405*2/12</f>
        <v>3.31666666666667</v>
      </c>
      <c r="H395" s="16">
        <f t="shared" si="85"/>
        <v>304.64761181282</v>
      </c>
      <c r="I395" s="16">
        <f t="shared" si="86"/>
        <v>12.6308106382791</v>
      </c>
      <c r="J395" s="19">
        <f t="shared" ref="J395:J458" si="90">J394*((H395+(I395/12))/H394)</f>
        <v>1556.05517043436</v>
      </c>
      <c r="K395" s="16">
        <f t="shared" si="87"/>
        <v>22.8108669736084</v>
      </c>
      <c r="L395" s="19">
        <f t="shared" si="88"/>
        <v>116.511556697127</v>
      </c>
      <c r="M395" s="27">
        <f t="shared" si="79"/>
        <v>19.8845603848728</v>
      </c>
      <c r="N395" s="21"/>
      <c r="O395" s="22">
        <f t="shared" si="80"/>
        <v>23.3967095693093</v>
      </c>
      <c r="P395" s="22"/>
      <c r="Q395" s="31">
        <f t="shared" si="81"/>
        <v>0.0242107044571606</v>
      </c>
      <c r="R395" s="10">
        <f t="shared" ref="R395:R458" si="91">((G395/G396+G395/1200+((1+G396/1200)^(-119))*(1-G395/G396)))</f>
        <v>1.00206074713368</v>
      </c>
      <c r="S395" s="10">
        <f t="shared" ref="S395:S458" si="92">S394*R394*E394/E395</f>
        <v>6.06346592694887</v>
      </c>
      <c r="T395" s="12">
        <f t="shared" si="82"/>
        <v>0.040994966820622</v>
      </c>
      <c r="U395" s="12">
        <f t="shared" si="83"/>
        <v>0.0129054374470381</v>
      </c>
      <c r="V395" s="12">
        <f t="shared" si="84"/>
        <v>0.0280895293735839</v>
      </c>
      <c r="Y395" s="30"/>
      <c r="Z395" s="30"/>
    </row>
    <row r="396" spans="1:26">
      <c r="A396" s="14">
        <v>1903.04</v>
      </c>
      <c r="B396" s="15">
        <v>7.75</v>
      </c>
      <c r="C396" s="16">
        <v>0.3367</v>
      </c>
      <c r="D396" s="15">
        <v>0.5967</v>
      </c>
      <c r="E396" s="15">
        <v>8.372844628</v>
      </c>
      <c r="F396" s="16">
        <f t="shared" si="89"/>
        <v>1903.29166666664</v>
      </c>
      <c r="G396" s="10">
        <f>G393*9/12+G405*3/12</f>
        <v>3.325</v>
      </c>
      <c r="H396" s="16">
        <f t="shared" si="85"/>
        <v>292.205320736306</v>
      </c>
      <c r="I396" s="16">
        <f t="shared" si="86"/>
        <v>12.6949072892793</v>
      </c>
      <c r="J396" s="19">
        <f t="shared" si="90"/>
        <v>1497.90691652517</v>
      </c>
      <c r="K396" s="16">
        <f t="shared" si="87"/>
        <v>22.4979245010779</v>
      </c>
      <c r="L396" s="19">
        <f t="shared" si="88"/>
        <v>115.329168656848</v>
      </c>
      <c r="M396" s="27">
        <f t="shared" si="79"/>
        <v>18.9800226018263</v>
      </c>
      <c r="N396" s="21"/>
      <c r="O396" s="22">
        <f t="shared" si="80"/>
        <v>22.3263267418285</v>
      </c>
      <c r="P396" s="22"/>
      <c r="Q396" s="31">
        <f t="shared" si="81"/>
        <v>0.0277605817057182</v>
      </c>
      <c r="R396" s="10">
        <f t="shared" si="91"/>
        <v>1.00206796779894</v>
      </c>
      <c r="S396" s="10">
        <f t="shared" si="92"/>
        <v>6.07596119697798</v>
      </c>
      <c r="T396" s="12">
        <f t="shared" si="82"/>
        <v>0.0453228631931726</v>
      </c>
      <c r="U396" s="12">
        <f t="shared" si="83"/>
        <v>0.0132635677775601</v>
      </c>
      <c r="V396" s="12">
        <f t="shared" si="84"/>
        <v>0.0320592954156125</v>
      </c>
      <c r="Y396" s="30"/>
      <c r="Z396" s="30"/>
    </row>
    <row r="397" spans="1:26">
      <c r="A397" s="14">
        <v>1903.05</v>
      </c>
      <c r="B397" s="15">
        <v>7.6</v>
      </c>
      <c r="C397" s="16">
        <v>0.3383</v>
      </c>
      <c r="D397" s="15">
        <v>0.5883</v>
      </c>
      <c r="E397" s="15">
        <v>8.18251405</v>
      </c>
      <c r="F397" s="16">
        <f t="shared" si="89"/>
        <v>1903.37499999997</v>
      </c>
      <c r="G397" s="10">
        <f>G393*8/12+G405*4/12</f>
        <v>3.33333333333333</v>
      </c>
      <c r="H397" s="16">
        <f t="shared" si="85"/>
        <v>293.215066340155</v>
      </c>
      <c r="I397" s="16">
        <f t="shared" si="86"/>
        <v>13.0519285451151</v>
      </c>
      <c r="J397" s="19">
        <f t="shared" si="90"/>
        <v>1508.65866950317</v>
      </c>
      <c r="K397" s="16">
        <f t="shared" si="87"/>
        <v>22.6971609905149</v>
      </c>
      <c r="L397" s="19">
        <f t="shared" si="88"/>
        <v>116.782091482725</v>
      </c>
      <c r="M397" s="27">
        <f t="shared" si="79"/>
        <v>18.9548587230399</v>
      </c>
      <c r="N397" s="21"/>
      <c r="O397" s="22">
        <f t="shared" si="80"/>
        <v>22.2943455324151</v>
      </c>
      <c r="P397" s="22"/>
      <c r="Q397" s="31">
        <f t="shared" si="81"/>
        <v>0.0266817246427538</v>
      </c>
      <c r="R397" s="10">
        <f t="shared" si="91"/>
        <v>1.00207518831424</v>
      </c>
      <c r="S397" s="10">
        <f t="shared" si="92"/>
        <v>6.23014915048012</v>
      </c>
      <c r="T397" s="12">
        <f t="shared" si="82"/>
        <v>0.0432435197099703</v>
      </c>
      <c r="U397" s="12">
        <f t="shared" si="83"/>
        <v>0.0123289831720588</v>
      </c>
      <c r="V397" s="12">
        <f t="shared" si="84"/>
        <v>0.0309145365379115</v>
      </c>
      <c r="Y397" s="30"/>
      <c r="Z397" s="30"/>
    </row>
    <row r="398" spans="1:26">
      <c r="A398" s="14">
        <v>1903.06</v>
      </c>
      <c r="B398" s="15">
        <v>7.18</v>
      </c>
      <c r="C398" s="16">
        <v>0.34</v>
      </c>
      <c r="D398" s="15">
        <v>0.58</v>
      </c>
      <c r="E398" s="15">
        <v>8.18251405</v>
      </c>
      <c r="F398" s="16">
        <f t="shared" si="89"/>
        <v>1903.4583333333</v>
      </c>
      <c r="G398" s="10">
        <f>G393*7/12+G405*5/12</f>
        <v>3.34166666666667</v>
      </c>
      <c r="H398" s="16">
        <f t="shared" si="85"/>
        <v>277.011075831883</v>
      </c>
      <c r="I398" s="16">
        <f t="shared" si="86"/>
        <v>13.1175161257438</v>
      </c>
      <c r="J398" s="19">
        <f t="shared" si="90"/>
        <v>1430.90981263184</v>
      </c>
      <c r="K398" s="16">
        <f t="shared" si="87"/>
        <v>22.3769392733276</v>
      </c>
      <c r="L398" s="19">
        <f t="shared" si="88"/>
        <v>115.588814947976</v>
      </c>
      <c r="M398" s="27">
        <f t="shared" si="79"/>
        <v>17.8185517229685</v>
      </c>
      <c r="N398" s="21"/>
      <c r="O398" s="22">
        <f t="shared" si="80"/>
        <v>20.9611545916538</v>
      </c>
      <c r="P398" s="22"/>
      <c r="Q398" s="31">
        <f t="shared" si="81"/>
        <v>0.0325161246080779</v>
      </c>
      <c r="R398" s="10">
        <f t="shared" si="91"/>
        <v>1.00208240867966</v>
      </c>
      <c r="S398" s="10">
        <f t="shared" si="92"/>
        <v>6.24307788319316</v>
      </c>
      <c r="T398" s="12">
        <f t="shared" si="82"/>
        <v>0.0428228507686028</v>
      </c>
      <c r="U398" s="12">
        <f t="shared" si="83"/>
        <v>0.0116437072259019</v>
      </c>
      <c r="V398" s="12">
        <f t="shared" si="84"/>
        <v>0.0311791435427009</v>
      </c>
      <c r="Y398" s="30"/>
      <c r="Z398" s="30"/>
    </row>
    <row r="399" spans="1:26">
      <c r="A399" s="14">
        <v>1903.07</v>
      </c>
      <c r="B399" s="15">
        <v>6.85</v>
      </c>
      <c r="C399" s="16">
        <v>0.3417</v>
      </c>
      <c r="D399" s="15">
        <v>0.5717</v>
      </c>
      <c r="E399" s="15">
        <v>8.18251405</v>
      </c>
      <c r="F399" s="16">
        <f t="shared" si="89"/>
        <v>1903.54166666664</v>
      </c>
      <c r="G399" s="10">
        <f>G393*6/12+G405*6/12</f>
        <v>3.35</v>
      </c>
      <c r="H399" s="16">
        <f t="shared" si="85"/>
        <v>264.279369003956</v>
      </c>
      <c r="I399" s="16">
        <f t="shared" si="86"/>
        <v>13.1831037063725</v>
      </c>
      <c r="J399" s="19">
        <f t="shared" si="90"/>
        <v>1370.81857568841</v>
      </c>
      <c r="K399" s="16">
        <f t="shared" si="87"/>
        <v>22.0567175561403</v>
      </c>
      <c r="L399" s="19">
        <f t="shared" si="88"/>
        <v>114.408318207455</v>
      </c>
      <c r="M399" s="27">
        <f t="shared" si="79"/>
        <v>16.9181784147667</v>
      </c>
      <c r="N399" s="21"/>
      <c r="O399" s="22">
        <f t="shared" si="80"/>
        <v>19.9104045655508</v>
      </c>
      <c r="P399" s="22"/>
      <c r="Q399" s="31">
        <f t="shared" si="81"/>
        <v>0.0380459524443538</v>
      </c>
      <c r="R399" s="10">
        <f t="shared" si="91"/>
        <v>1.00208962889531</v>
      </c>
      <c r="S399" s="10">
        <f t="shared" si="92"/>
        <v>6.25607852276493</v>
      </c>
      <c r="T399" s="12">
        <f t="shared" si="82"/>
        <v>0.048160533868105</v>
      </c>
      <c r="U399" s="12">
        <f t="shared" si="83"/>
        <v>0.0109668881036569</v>
      </c>
      <c r="V399" s="12">
        <f t="shared" si="84"/>
        <v>0.0371936457644482</v>
      </c>
      <c r="Y399" s="30"/>
      <c r="Z399" s="30"/>
    </row>
    <row r="400" spans="1:26">
      <c r="A400" s="14">
        <v>1903.08</v>
      </c>
      <c r="B400" s="15">
        <v>6.63</v>
      </c>
      <c r="C400" s="16">
        <v>0.3433</v>
      </c>
      <c r="D400" s="15">
        <v>0.5633</v>
      </c>
      <c r="E400" s="15">
        <v>8.18251405</v>
      </c>
      <c r="F400" s="16">
        <f t="shared" si="89"/>
        <v>1903.62499999997</v>
      </c>
      <c r="G400" s="10">
        <f>G393*5/12+G405*7/12</f>
        <v>3.35833333333333</v>
      </c>
      <c r="H400" s="16">
        <f t="shared" si="85"/>
        <v>255.791564452004</v>
      </c>
      <c r="I400" s="16">
        <f t="shared" si="86"/>
        <v>13.2448331940231</v>
      </c>
      <c r="J400" s="19">
        <f t="shared" si="90"/>
        <v>1332.51737103168</v>
      </c>
      <c r="K400" s="16">
        <f t="shared" si="87"/>
        <v>21.7326377459749</v>
      </c>
      <c r="L400" s="19">
        <f t="shared" si="88"/>
        <v>113.213730784637</v>
      </c>
      <c r="M400" s="27">
        <f t="shared" si="79"/>
        <v>16.2991187909035</v>
      </c>
      <c r="N400" s="21"/>
      <c r="O400" s="22">
        <f t="shared" si="80"/>
        <v>19.1940174492661</v>
      </c>
      <c r="P400" s="22"/>
      <c r="Q400" s="31">
        <f t="shared" si="81"/>
        <v>0.0442933462477049</v>
      </c>
      <c r="R400" s="10">
        <f t="shared" si="91"/>
        <v>1.00209684896127</v>
      </c>
      <c r="S400" s="10">
        <f t="shared" si="92"/>
        <v>6.26915140521741</v>
      </c>
      <c r="T400" s="12">
        <f t="shared" si="82"/>
        <v>0.0544094727600963</v>
      </c>
      <c r="U400" s="12">
        <f t="shared" si="83"/>
        <v>0.0113141924532669</v>
      </c>
      <c r="V400" s="12">
        <f t="shared" si="84"/>
        <v>0.0430952803068294</v>
      </c>
      <c r="Y400" s="30"/>
      <c r="Z400" s="30"/>
    </row>
    <row r="401" spans="1:26">
      <c r="A401" s="14">
        <v>1903.09</v>
      </c>
      <c r="B401" s="15">
        <v>6.47</v>
      </c>
      <c r="C401" s="16">
        <v>0.345</v>
      </c>
      <c r="D401" s="15">
        <v>0.555</v>
      </c>
      <c r="E401" s="15">
        <v>8.277679339</v>
      </c>
      <c r="F401" s="16">
        <f t="shared" si="89"/>
        <v>1903.7083333333</v>
      </c>
      <c r="G401" s="10">
        <f>G393*4/12+G405*8/12</f>
        <v>3.36666666666667</v>
      </c>
      <c r="H401" s="16">
        <f t="shared" si="85"/>
        <v>246.748846669718</v>
      </c>
      <c r="I401" s="16">
        <f t="shared" si="86"/>
        <v>13.1573959970715</v>
      </c>
      <c r="J401" s="19">
        <f t="shared" si="90"/>
        <v>1291.12218146807</v>
      </c>
      <c r="K401" s="16">
        <f t="shared" si="87"/>
        <v>21.1662457344194</v>
      </c>
      <c r="L401" s="19">
        <f t="shared" si="88"/>
        <v>110.753139214031</v>
      </c>
      <c r="M401" s="27">
        <f t="shared" si="79"/>
        <v>15.6543591151969</v>
      </c>
      <c r="N401" s="21"/>
      <c r="O401" s="22">
        <f t="shared" si="80"/>
        <v>18.4493262014992</v>
      </c>
      <c r="P401" s="22"/>
      <c r="Q401" s="31">
        <f t="shared" si="81"/>
        <v>0.043822618555606</v>
      </c>
      <c r="R401" s="10">
        <f t="shared" si="91"/>
        <v>1.00210406887763</v>
      </c>
      <c r="S401" s="10">
        <f t="shared" si="92"/>
        <v>6.21007172303417</v>
      </c>
      <c r="T401" s="12">
        <f t="shared" si="82"/>
        <v>0.0581708250992692</v>
      </c>
      <c r="U401" s="12">
        <f t="shared" si="83"/>
        <v>0.0118121439665027</v>
      </c>
      <c r="V401" s="12">
        <f t="shared" si="84"/>
        <v>0.0463586811327665</v>
      </c>
      <c r="Y401" s="30"/>
      <c r="Z401" s="30"/>
    </row>
    <row r="402" spans="1:26">
      <c r="A402" s="14">
        <v>1903.1</v>
      </c>
      <c r="B402" s="15">
        <v>6.26</v>
      </c>
      <c r="C402" s="16">
        <v>0.3467</v>
      </c>
      <c r="D402" s="15">
        <v>0.5467</v>
      </c>
      <c r="E402" s="15">
        <v>8.18251405</v>
      </c>
      <c r="F402" s="16">
        <f t="shared" si="89"/>
        <v>1903.79166666664</v>
      </c>
      <c r="G402" s="10">
        <f>G393*3/12+G405*9/12</f>
        <v>3.375</v>
      </c>
      <c r="H402" s="16">
        <f t="shared" si="85"/>
        <v>241.516620432812</v>
      </c>
      <c r="I402" s="16">
        <f t="shared" si="86"/>
        <v>13.3760083552805</v>
      </c>
      <c r="J402" s="19">
        <f t="shared" si="90"/>
        <v>1269.57690712361</v>
      </c>
      <c r="K402" s="16">
        <f t="shared" si="87"/>
        <v>21.0921943116004</v>
      </c>
      <c r="L402" s="19">
        <f t="shared" si="88"/>
        <v>110.875031170044</v>
      </c>
      <c r="M402" s="27">
        <f t="shared" si="79"/>
        <v>15.2529438257788</v>
      </c>
      <c r="N402" s="21"/>
      <c r="O402" s="22">
        <f t="shared" si="80"/>
        <v>17.9966850851698</v>
      </c>
      <c r="P402" s="22"/>
      <c r="Q402" s="31">
        <f t="shared" si="81"/>
        <v>0.0429265110725216</v>
      </c>
      <c r="R402" s="10">
        <f t="shared" si="91"/>
        <v>1.0021112886445</v>
      </c>
      <c r="S402" s="10">
        <f t="shared" si="92"/>
        <v>6.29551525415122</v>
      </c>
      <c r="T402" s="12">
        <f t="shared" si="82"/>
        <v>0.0570597158212733</v>
      </c>
      <c r="U402" s="12">
        <f t="shared" si="83"/>
        <v>0.0109849667387736</v>
      </c>
      <c r="V402" s="12">
        <f t="shared" si="84"/>
        <v>0.0460747490824998</v>
      </c>
      <c r="Y402" s="30"/>
      <c r="Z402" s="30"/>
    </row>
    <row r="403" spans="1:26">
      <c r="A403" s="14">
        <v>1903.11</v>
      </c>
      <c r="B403" s="15">
        <v>6.28</v>
      </c>
      <c r="C403" s="16">
        <v>0.3483</v>
      </c>
      <c r="D403" s="15">
        <v>0.5383</v>
      </c>
      <c r="E403" s="15">
        <v>8.087381157</v>
      </c>
      <c r="F403" s="16">
        <f t="shared" si="89"/>
        <v>1903.87499999997</v>
      </c>
      <c r="G403" s="10">
        <f>G393*2/12+G405*10/12</f>
        <v>3.38333333333333</v>
      </c>
      <c r="H403" s="16">
        <f t="shared" si="85"/>
        <v>245.13830639527</v>
      </c>
      <c r="I403" s="16">
        <f t="shared" si="86"/>
        <v>13.5958076620179</v>
      </c>
      <c r="J403" s="19">
        <f t="shared" si="90"/>
        <v>1294.57071143718</v>
      </c>
      <c r="K403" s="16">
        <f t="shared" si="87"/>
        <v>21.0124124733398</v>
      </c>
      <c r="L403" s="19">
        <f t="shared" si="88"/>
        <v>110.966148720802</v>
      </c>
      <c r="M403" s="27">
        <f t="shared" si="79"/>
        <v>15.4078775342979</v>
      </c>
      <c r="N403" s="21"/>
      <c r="O403" s="22">
        <f t="shared" si="80"/>
        <v>18.2017333181042</v>
      </c>
      <c r="P403" s="22"/>
      <c r="Q403" s="31">
        <f t="shared" si="81"/>
        <v>0.0436635306827503</v>
      </c>
      <c r="R403" s="10">
        <f t="shared" si="91"/>
        <v>1.00211850826196</v>
      </c>
      <c r="S403" s="10">
        <f t="shared" si="92"/>
        <v>6.38301820190432</v>
      </c>
      <c r="T403" s="12">
        <f t="shared" si="82"/>
        <v>0.0517621945010964</v>
      </c>
      <c r="U403" s="12">
        <f t="shared" si="83"/>
        <v>0.00913804951029462</v>
      </c>
      <c r="V403" s="12">
        <f t="shared" si="84"/>
        <v>0.0426241449908018</v>
      </c>
      <c r="Y403" s="30"/>
      <c r="Z403" s="30"/>
    </row>
    <row r="404" spans="1:26">
      <c r="A404" s="14">
        <v>1903.12</v>
      </c>
      <c r="B404" s="15">
        <v>6.57</v>
      </c>
      <c r="C404" s="16">
        <v>0.35</v>
      </c>
      <c r="D404" s="15">
        <v>0.53</v>
      </c>
      <c r="E404" s="15">
        <v>8.087381157</v>
      </c>
      <c r="F404" s="16">
        <f t="shared" si="89"/>
        <v>1903.9583333333</v>
      </c>
      <c r="G404" s="10">
        <f>G393*1/12+G405*11/12</f>
        <v>3.39166666666667</v>
      </c>
      <c r="H404" s="16">
        <f t="shared" si="85"/>
        <v>256.458387423077</v>
      </c>
      <c r="I404" s="16">
        <f t="shared" si="86"/>
        <v>13.6621667576982</v>
      </c>
      <c r="J404" s="19">
        <f t="shared" si="90"/>
        <v>1360.36431314637</v>
      </c>
      <c r="K404" s="16">
        <f t="shared" si="87"/>
        <v>20.6884239473715</v>
      </c>
      <c r="L404" s="19">
        <f t="shared" si="88"/>
        <v>109.740195733269</v>
      </c>
      <c r="M404" s="27">
        <f t="shared" si="79"/>
        <v>16.0428941400501</v>
      </c>
      <c r="N404" s="21"/>
      <c r="O404" s="22">
        <f t="shared" si="80"/>
        <v>18.9720731717952</v>
      </c>
      <c r="P404" s="22"/>
      <c r="Q404" s="31">
        <f t="shared" si="81"/>
        <v>0.0423713950434659</v>
      </c>
      <c r="R404" s="10">
        <f t="shared" si="91"/>
        <v>1.0021257277301</v>
      </c>
      <c r="S404" s="10">
        <f t="shared" si="92"/>
        <v>6.39654067870129</v>
      </c>
      <c r="T404" s="12">
        <f t="shared" si="82"/>
        <v>0.0479927933574105</v>
      </c>
      <c r="U404" s="12">
        <f t="shared" si="83"/>
        <v>0.0104795692797621</v>
      </c>
      <c r="V404" s="12">
        <f t="shared" si="84"/>
        <v>0.0375132240776483</v>
      </c>
      <c r="Y404" s="30"/>
      <c r="Z404" s="30"/>
    </row>
    <row r="405" spans="1:26">
      <c r="A405" s="14">
        <v>1904.01</v>
      </c>
      <c r="B405" s="15">
        <v>6.68</v>
      </c>
      <c r="C405" s="16">
        <v>0.3467</v>
      </c>
      <c r="D405" s="15">
        <v>0.5267</v>
      </c>
      <c r="E405" s="15">
        <v>8.277679339</v>
      </c>
      <c r="F405" s="16">
        <f t="shared" si="89"/>
        <v>1904.04166666664</v>
      </c>
      <c r="G405" s="10">
        <v>3.4</v>
      </c>
      <c r="H405" s="16">
        <f t="shared" si="85"/>
        <v>254.757696407065</v>
      </c>
      <c r="I405" s="16">
        <f t="shared" si="86"/>
        <v>13.2222295425643</v>
      </c>
      <c r="J405" s="19">
        <f t="shared" si="90"/>
        <v>1357.18781887546</v>
      </c>
      <c r="K405" s="16">
        <f t="shared" si="87"/>
        <v>20.0869578888625</v>
      </c>
      <c r="L405" s="19">
        <f t="shared" si="88"/>
        <v>107.010602425405</v>
      </c>
      <c r="M405" s="27">
        <f t="shared" si="79"/>
        <v>15.8618339140336</v>
      </c>
      <c r="N405" s="21"/>
      <c r="O405" s="22">
        <f t="shared" si="80"/>
        <v>18.777066213619</v>
      </c>
      <c r="P405" s="22"/>
      <c r="Q405" s="31">
        <f t="shared" si="81"/>
        <v>0.0481489554392365</v>
      </c>
      <c r="R405" s="10">
        <f t="shared" si="91"/>
        <v>1.00227298033552</v>
      </c>
      <c r="S405" s="10">
        <f t="shared" si="92"/>
        <v>6.26277329806567</v>
      </c>
      <c r="T405" s="12">
        <f t="shared" si="82"/>
        <v>0.0529594991790301</v>
      </c>
      <c r="U405" s="12">
        <f t="shared" si="83"/>
        <v>0.0131677002369357</v>
      </c>
      <c r="V405" s="12">
        <f t="shared" si="84"/>
        <v>0.0397917989420944</v>
      </c>
      <c r="Y405" s="30"/>
      <c r="Z405" s="30"/>
    </row>
    <row r="406" spans="1:26">
      <c r="A406" s="14">
        <v>1904.02</v>
      </c>
      <c r="B406" s="15">
        <v>6.5</v>
      </c>
      <c r="C406" s="16">
        <v>0.3433</v>
      </c>
      <c r="D406" s="15">
        <v>0.5233</v>
      </c>
      <c r="E406" s="15">
        <v>8.467928926</v>
      </c>
      <c r="F406" s="16">
        <f t="shared" si="89"/>
        <v>1904.12499999997</v>
      </c>
      <c r="G406" s="10">
        <f>G405*11/12+G417*1/12</f>
        <v>3.40666666666667</v>
      </c>
      <c r="H406" s="16">
        <f t="shared" si="85"/>
        <v>242.323538368347</v>
      </c>
      <c r="I406" s="16">
        <f t="shared" si="86"/>
        <v>12.7984108802852</v>
      </c>
      <c r="J406" s="19">
        <f t="shared" si="90"/>
        <v>1296.6283116781</v>
      </c>
      <c r="K406" s="16">
        <f t="shared" si="87"/>
        <v>19.5089088658702</v>
      </c>
      <c r="L406" s="19">
        <f t="shared" si="88"/>
        <v>104.388553154023</v>
      </c>
      <c r="M406" s="27">
        <f t="shared" si="79"/>
        <v>15.0214983803314</v>
      </c>
      <c r="N406" s="21"/>
      <c r="O406" s="22">
        <f t="shared" si="80"/>
        <v>17.8030355061204</v>
      </c>
      <c r="P406" s="22"/>
      <c r="Q406" s="31">
        <f t="shared" si="81"/>
        <v>0.0553570231091606</v>
      </c>
      <c r="R406" s="10">
        <f t="shared" si="91"/>
        <v>1.00227871174393</v>
      </c>
      <c r="S406" s="10">
        <f t="shared" si="92"/>
        <v>6.13598244419539</v>
      </c>
      <c r="T406" s="12">
        <f t="shared" si="82"/>
        <v>0.0607126747871842</v>
      </c>
      <c r="U406" s="12">
        <f t="shared" si="83"/>
        <v>0.0165598635409627</v>
      </c>
      <c r="V406" s="12">
        <f t="shared" si="84"/>
        <v>0.0441528112462215</v>
      </c>
      <c r="Y406" s="30"/>
      <c r="Z406" s="30"/>
    </row>
    <row r="407" spans="1:26">
      <c r="A407" s="14">
        <v>1904.03</v>
      </c>
      <c r="B407" s="15">
        <v>6.48</v>
      </c>
      <c r="C407" s="16">
        <v>0.34</v>
      </c>
      <c r="D407" s="15">
        <v>0.52</v>
      </c>
      <c r="E407" s="15">
        <v>8.372844628</v>
      </c>
      <c r="F407" s="16">
        <f t="shared" si="89"/>
        <v>1904.2083333333</v>
      </c>
      <c r="G407" s="10">
        <f>G405*10/12+G417*2/12</f>
        <v>3.41333333333333</v>
      </c>
      <c r="H407" s="16">
        <f t="shared" si="85"/>
        <v>244.321352047905</v>
      </c>
      <c r="I407" s="16">
        <f t="shared" si="86"/>
        <v>12.8193302000444</v>
      </c>
      <c r="J407" s="19">
        <f t="shared" si="90"/>
        <v>1313.03439702163</v>
      </c>
      <c r="K407" s="16">
        <f t="shared" si="87"/>
        <v>19.6060344235973</v>
      </c>
      <c r="L407" s="19">
        <f t="shared" si="88"/>
        <v>105.366957785686</v>
      </c>
      <c r="M407" s="27">
        <f t="shared" si="79"/>
        <v>15.0819301762589</v>
      </c>
      <c r="N407" s="21"/>
      <c r="O407" s="22">
        <f t="shared" si="80"/>
        <v>17.8965473238072</v>
      </c>
      <c r="P407" s="22"/>
      <c r="Q407" s="31">
        <f t="shared" si="81"/>
        <v>0.0567927220660921</v>
      </c>
      <c r="R407" s="10">
        <f t="shared" si="91"/>
        <v>1.00228444307601</v>
      </c>
      <c r="S407" s="10">
        <f t="shared" si="92"/>
        <v>6.21980524779575</v>
      </c>
      <c r="T407" s="12">
        <f t="shared" si="82"/>
        <v>0.0578552517973394</v>
      </c>
      <c r="U407" s="12">
        <f t="shared" si="83"/>
        <v>0.0154787093720754</v>
      </c>
      <c r="V407" s="12">
        <f t="shared" si="84"/>
        <v>0.042376542425264</v>
      </c>
      <c r="Y407" s="30"/>
      <c r="Z407" s="30"/>
    </row>
    <row r="408" spans="1:26">
      <c r="A408" s="14">
        <v>1904.04</v>
      </c>
      <c r="B408" s="15">
        <v>6.64</v>
      </c>
      <c r="C408" s="16">
        <v>0.3367</v>
      </c>
      <c r="D408" s="15">
        <v>0.5167</v>
      </c>
      <c r="E408" s="15">
        <v>8.277679339</v>
      </c>
      <c r="F408" s="16">
        <f t="shared" si="89"/>
        <v>1904.29166666664</v>
      </c>
      <c r="G408" s="10">
        <f>G405*9/12+G417*3/12</f>
        <v>3.42</v>
      </c>
      <c r="H408" s="16">
        <f t="shared" si="85"/>
        <v>253.232201218999</v>
      </c>
      <c r="I408" s="16">
        <f t="shared" si="86"/>
        <v>12.8408557455477</v>
      </c>
      <c r="J408" s="19">
        <f t="shared" si="90"/>
        <v>1366.67396555938</v>
      </c>
      <c r="K408" s="16">
        <f t="shared" si="87"/>
        <v>19.7055840918459</v>
      </c>
      <c r="L408" s="19">
        <f t="shared" si="88"/>
        <v>106.349463554899</v>
      </c>
      <c r="M408" s="27">
        <f t="shared" si="79"/>
        <v>15.5654906116915</v>
      </c>
      <c r="N408" s="21"/>
      <c r="O408" s="22">
        <f t="shared" si="80"/>
        <v>18.4903270587397</v>
      </c>
      <c r="P408" s="22"/>
      <c r="Q408" s="31">
        <f t="shared" si="81"/>
        <v>0.0534956482419627</v>
      </c>
      <c r="R408" s="10">
        <f t="shared" si="91"/>
        <v>1.0022901743318</v>
      </c>
      <c r="S408" s="10">
        <f t="shared" si="92"/>
        <v>6.305684095536</v>
      </c>
      <c r="T408" s="12">
        <f t="shared" si="82"/>
        <v>0.0526308367769461</v>
      </c>
      <c r="U408" s="12">
        <f t="shared" si="83"/>
        <v>0.0154149922830733</v>
      </c>
      <c r="V408" s="12">
        <f t="shared" si="84"/>
        <v>0.0372158444938728</v>
      </c>
      <c r="Y408" s="30"/>
      <c r="Z408" s="30"/>
    </row>
    <row r="409" spans="1:26">
      <c r="A409" s="14">
        <v>1904.05</v>
      </c>
      <c r="B409" s="15">
        <v>6.5</v>
      </c>
      <c r="C409" s="16">
        <v>0.3333</v>
      </c>
      <c r="D409" s="15">
        <v>0.5133</v>
      </c>
      <c r="E409" s="15">
        <v>8.087381157</v>
      </c>
      <c r="F409" s="16">
        <f t="shared" si="89"/>
        <v>1904.37499999997</v>
      </c>
      <c r="G409" s="10">
        <f>G405*8/12+G417*4/12</f>
        <v>3.42666666666667</v>
      </c>
      <c r="H409" s="16">
        <f t="shared" si="85"/>
        <v>253.725954071538</v>
      </c>
      <c r="I409" s="16">
        <f t="shared" si="86"/>
        <v>13.0102862295451</v>
      </c>
      <c r="J409" s="19">
        <f t="shared" si="90"/>
        <v>1375.18999991363</v>
      </c>
      <c r="K409" s="16">
        <f t="shared" si="87"/>
        <v>20.0365434192185</v>
      </c>
      <c r="L409" s="19">
        <f t="shared" si="88"/>
        <v>108.597696454718</v>
      </c>
      <c r="M409" s="27">
        <f t="shared" si="79"/>
        <v>15.5258208962546</v>
      </c>
      <c r="N409" s="21"/>
      <c r="O409" s="22">
        <f t="shared" si="80"/>
        <v>18.4647832837708</v>
      </c>
      <c r="P409" s="22"/>
      <c r="Q409" s="31">
        <f t="shared" si="81"/>
        <v>0.0512155871344386</v>
      </c>
      <c r="R409" s="10">
        <f t="shared" si="91"/>
        <v>1.00229590551135</v>
      </c>
      <c r="S409" s="10">
        <f t="shared" si="92"/>
        <v>6.46883940136595</v>
      </c>
      <c r="T409" s="12">
        <f t="shared" si="82"/>
        <v>0.0520420263979038</v>
      </c>
      <c r="U409" s="12">
        <f t="shared" si="83"/>
        <v>0.0120940475982241</v>
      </c>
      <c r="V409" s="12">
        <f t="shared" si="84"/>
        <v>0.0399479787996797</v>
      </c>
      <c r="Y409" s="30"/>
      <c r="Z409" s="30"/>
    </row>
    <row r="410" spans="1:26">
      <c r="A410" s="14">
        <v>1904.06</v>
      </c>
      <c r="B410" s="15">
        <v>6.51</v>
      </c>
      <c r="C410" s="16">
        <v>0.33</v>
      </c>
      <c r="D410" s="15">
        <v>0.51</v>
      </c>
      <c r="E410" s="15">
        <v>8.087381157</v>
      </c>
      <c r="F410" s="16">
        <f t="shared" si="89"/>
        <v>1904.4583333333</v>
      </c>
      <c r="G410" s="10">
        <f>G405*7/12+G417*5/12</f>
        <v>3.43333333333333</v>
      </c>
      <c r="H410" s="16">
        <f t="shared" si="85"/>
        <v>254.116301693186</v>
      </c>
      <c r="I410" s="16">
        <f t="shared" si="86"/>
        <v>12.8814715144011</v>
      </c>
      <c r="J410" s="19">
        <f t="shared" si="90"/>
        <v>1383.12378837467</v>
      </c>
      <c r="K410" s="16">
        <f t="shared" si="87"/>
        <v>19.9077287040745</v>
      </c>
      <c r="L410" s="19">
        <f t="shared" si="88"/>
        <v>108.355319826587</v>
      </c>
      <c r="M410" s="27">
        <f t="shared" si="79"/>
        <v>15.4744336386526</v>
      </c>
      <c r="N410" s="21"/>
      <c r="O410" s="22">
        <f t="shared" si="80"/>
        <v>18.4246643760789</v>
      </c>
      <c r="P410" s="22"/>
      <c r="Q410" s="31">
        <f t="shared" si="81"/>
        <v>0.0513628083135553</v>
      </c>
      <c r="R410" s="10">
        <f t="shared" si="91"/>
        <v>1.00230163661468</v>
      </c>
      <c r="S410" s="10">
        <f t="shared" si="92"/>
        <v>6.48369124539957</v>
      </c>
      <c r="T410" s="12">
        <f t="shared" si="82"/>
        <v>0.051404819076633</v>
      </c>
      <c r="U410" s="12">
        <f t="shared" si="83"/>
        <v>0.0121599529164644</v>
      </c>
      <c r="V410" s="12">
        <f t="shared" si="84"/>
        <v>0.0392448661601685</v>
      </c>
      <c r="Y410" s="30"/>
      <c r="Z410" s="30"/>
    </row>
    <row r="411" spans="1:26">
      <c r="A411" s="14">
        <v>1904.07</v>
      </c>
      <c r="B411" s="15">
        <v>6.78</v>
      </c>
      <c r="C411" s="16">
        <v>0.3267</v>
      </c>
      <c r="D411" s="15">
        <v>0.5067</v>
      </c>
      <c r="E411" s="15">
        <v>8.087381157</v>
      </c>
      <c r="F411" s="16">
        <f t="shared" si="89"/>
        <v>1904.54166666664</v>
      </c>
      <c r="G411" s="10">
        <f>G405*6/12+G417*6/12</f>
        <v>3.44</v>
      </c>
      <c r="H411" s="16">
        <f t="shared" si="85"/>
        <v>264.655687477696</v>
      </c>
      <c r="I411" s="16">
        <f t="shared" si="86"/>
        <v>12.7526567992571</v>
      </c>
      <c r="J411" s="19">
        <f t="shared" si="90"/>
        <v>1446.27263138537</v>
      </c>
      <c r="K411" s="16">
        <f t="shared" si="87"/>
        <v>19.7789139889305</v>
      </c>
      <c r="L411" s="19">
        <f t="shared" si="88"/>
        <v>108.086481168579</v>
      </c>
      <c r="M411" s="27">
        <f t="shared" si="79"/>
        <v>16.0364016296241</v>
      </c>
      <c r="N411" s="21"/>
      <c r="O411" s="22">
        <f t="shared" si="80"/>
        <v>19.112780970977</v>
      </c>
      <c r="P411" s="22"/>
      <c r="Q411" s="31">
        <f t="shared" si="81"/>
        <v>0.0490315500476062</v>
      </c>
      <c r="R411" s="10">
        <f t="shared" si="91"/>
        <v>1.00230736764184</v>
      </c>
      <c r="S411" s="10">
        <f t="shared" si="92"/>
        <v>6.49861434656828</v>
      </c>
      <c r="T411" s="12">
        <f t="shared" si="82"/>
        <v>0.0402334991380253</v>
      </c>
      <c r="U411" s="12">
        <f t="shared" si="83"/>
        <v>0.0112090513604182</v>
      </c>
      <c r="V411" s="12">
        <f t="shared" si="84"/>
        <v>0.0290244477776072</v>
      </c>
      <c r="Y411" s="30"/>
      <c r="Z411" s="30"/>
    </row>
    <row r="412" spans="1:26">
      <c r="A412" s="14">
        <v>1904.08</v>
      </c>
      <c r="B412" s="15">
        <v>7.01</v>
      </c>
      <c r="C412" s="16">
        <v>0.3233</v>
      </c>
      <c r="D412" s="15">
        <v>0.5033</v>
      </c>
      <c r="E412" s="15">
        <v>8.18251405</v>
      </c>
      <c r="F412" s="16">
        <f t="shared" si="89"/>
        <v>1904.62499999997</v>
      </c>
      <c r="G412" s="10">
        <f>G405*5/12+G417*7/12</f>
        <v>3.44666666666667</v>
      </c>
      <c r="H412" s="16">
        <f t="shared" si="85"/>
        <v>270.452317769011</v>
      </c>
      <c r="I412" s="16">
        <f t="shared" si="86"/>
        <v>12.4732145983911</v>
      </c>
      <c r="J412" s="19">
        <f t="shared" si="90"/>
        <v>1483.6298995416</v>
      </c>
      <c r="K412" s="16">
        <f t="shared" si="87"/>
        <v>19.417781959079</v>
      </c>
      <c r="L412" s="19">
        <f t="shared" si="88"/>
        <v>106.520817181068</v>
      </c>
      <c r="M412" s="27">
        <f t="shared" si="79"/>
        <v>16.304651978851</v>
      </c>
      <c r="N412" s="21"/>
      <c r="O412" s="22">
        <f t="shared" si="80"/>
        <v>19.4497534279537</v>
      </c>
      <c r="P412" s="22"/>
      <c r="Q412" s="31">
        <f t="shared" si="81"/>
        <v>0.0462169579479007</v>
      </c>
      <c r="R412" s="10">
        <f t="shared" si="91"/>
        <v>1.00231309859287</v>
      </c>
      <c r="S412" s="10">
        <f t="shared" si="92"/>
        <v>6.43787944443591</v>
      </c>
      <c r="T412" s="12">
        <f t="shared" si="82"/>
        <v>0.0360247472800432</v>
      </c>
      <c r="U412" s="12">
        <f t="shared" si="83"/>
        <v>0.0104552722789841</v>
      </c>
      <c r="V412" s="12">
        <f t="shared" si="84"/>
        <v>0.0255694750010591</v>
      </c>
      <c r="Y412" s="30"/>
      <c r="Z412" s="30"/>
    </row>
    <row r="413" spans="1:26">
      <c r="A413" s="14">
        <v>1904.09</v>
      </c>
      <c r="B413" s="15">
        <v>7.32</v>
      </c>
      <c r="C413" s="16">
        <v>0.32</v>
      </c>
      <c r="D413" s="15">
        <v>0.5</v>
      </c>
      <c r="E413" s="15">
        <v>8.277679339</v>
      </c>
      <c r="F413" s="16">
        <f t="shared" si="89"/>
        <v>1904.7083333333</v>
      </c>
      <c r="G413" s="10">
        <f>G405*4/12+G417*8/12</f>
        <v>3.45333333333333</v>
      </c>
      <c r="H413" s="16">
        <f t="shared" si="85"/>
        <v>279.165619416126</v>
      </c>
      <c r="I413" s="16">
        <f t="shared" si="86"/>
        <v>12.2039615045301</v>
      </c>
      <c r="J413" s="19">
        <f t="shared" si="90"/>
        <v>1537.00774379483</v>
      </c>
      <c r="K413" s="16">
        <f t="shared" si="87"/>
        <v>19.0686898508283</v>
      </c>
      <c r="L413" s="19">
        <f t="shared" si="88"/>
        <v>104.986867745548</v>
      </c>
      <c r="M413" s="27">
        <f t="shared" si="79"/>
        <v>16.7426000491637</v>
      </c>
      <c r="N413" s="21"/>
      <c r="O413" s="22">
        <f t="shared" si="80"/>
        <v>19.9882353767121</v>
      </c>
      <c r="P413" s="22"/>
      <c r="Q413" s="31">
        <f t="shared" si="81"/>
        <v>0.0442990892280698</v>
      </c>
      <c r="R413" s="10">
        <f t="shared" si="91"/>
        <v>1.0023188294678</v>
      </c>
      <c r="S413" s="10">
        <f t="shared" si="92"/>
        <v>6.37858587435719</v>
      </c>
      <c r="T413" s="12">
        <f t="shared" si="82"/>
        <v>0.0328555524956093</v>
      </c>
      <c r="U413" s="12">
        <f t="shared" si="83"/>
        <v>0.011690229927998</v>
      </c>
      <c r="V413" s="12">
        <f t="shared" si="84"/>
        <v>0.0211653225676114</v>
      </c>
      <c r="Y413" s="30"/>
      <c r="Z413" s="30"/>
    </row>
    <row r="414" spans="1:26">
      <c r="A414" s="14">
        <v>1904.1</v>
      </c>
      <c r="B414" s="15">
        <v>7.75</v>
      </c>
      <c r="C414" s="16">
        <v>0.3167</v>
      </c>
      <c r="D414" s="15">
        <v>0.4967</v>
      </c>
      <c r="E414" s="15">
        <v>8.277679339</v>
      </c>
      <c r="F414" s="16">
        <f t="shared" si="89"/>
        <v>1904.79166666664</v>
      </c>
      <c r="G414" s="10">
        <f>G405*3/12+G417*9/12</f>
        <v>3.46</v>
      </c>
      <c r="H414" s="16">
        <f t="shared" si="85"/>
        <v>295.564692687838</v>
      </c>
      <c r="I414" s="16">
        <f t="shared" si="86"/>
        <v>12.0781081515146</v>
      </c>
      <c r="J414" s="19">
        <f t="shared" si="90"/>
        <v>1632.83800689184</v>
      </c>
      <c r="K414" s="16">
        <f t="shared" si="87"/>
        <v>18.9428364978128</v>
      </c>
      <c r="L414" s="19">
        <f t="shared" si="88"/>
        <v>104.649114583636</v>
      </c>
      <c r="M414" s="27">
        <f t="shared" si="79"/>
        <v>17.6331973708214</v>
      </c>
      <c r="N414" s="21"/>
      <c r="O414" s="22">
        <f t="shared" si="80"/>
        <v>21.0654604766133</v>
      </c>
      <c r="P414" s="22"/>
      <c r="Q414" s="31">
        <f t="shared" si="81"/>
        <v>0.0440906924906588</v>
      </c>
      <c r="R414" s="10">
        <f t="shared" si="91"/>
        <v>1.00232456026667</v>
      </c>
      <c r="S414" s="10">
        <f t="shared" si="92"/>
        <v>6.39337672724555</v>
      </c>
      <c r="T414" s="12">
        <f t="shared" si="82"/>
        <v>0.0281179122456037</v>
      </c>
      <c r="U414" s="12">
        <f t="shared" si="83"/>
        <v>0.0127534073517315</v>
      </c>
      <c r="V414" s="12">
        <f t="shared" si="84"/>
        <v>0.0153645048938722</v>
      </c>
      <c r="Y414" s="30"/>
      <c r="Z414" s="30"/>
    </row>
    <row r="415" spans="1:26">
      <c r="A415" s="14">
        <v>1904.11</v>
      </c>
      <c r="B415" s="15">
        <v>8.17</v>
      </c>
      <c r="C415" s="16">
        <v>0.3133</v>
      </c>
      <c r="D415" s="15">
        <v>0.4933</v>
      </c>
      <c r="E415" s="15">
        <v>8.467928926</v>
      </c>
      <c r="F415" s="16">
        <f t="shared" si="89"/>
        <v>1904.87499999997</v>
      </c>
      <c r="G415" s="10">
        <f>G405*2/12+G417*10/12</f>
        <v>3.46666666666667</v>
      </c>
      <c r="H415" s="16">
        <f t="shared" si="85"/>
        <v>304.582047456831</v>
      </c>
      <c r="I415" s="16">
        <f t="shared" si="86"/>
        <v>11.6799945493543</v>
      </c>
      <c r="J415" s="19">
        <f t="shared" si="90"/>
        <v>1688.03125192547</v>
      </c>
      <c r="K415" s="16">
        <f t="shared" si="87"/>
        <v>18.3904925349394</v>
      </c>
      <c r="L415" s="19">
        <f t="shared" si="88"/>
        <v>101.922376569747</v>
      </c>
      <c r="M415" s="27">
        <f t="shared" si="79"/>
        <v>18.0762002237701</v>
      </c>
      <c r="N415" s="21"/>
      <c r="O415" s="22">
        <f t="shared" si="80"/>
        <v>21.6053654638267</v>
      </c>
      <c r="P415" s="22"/>
      <c r="Q415" s="31">
        <f t="shared" si="81"/>
        <v>0.0449590901317153</v>
      </c>
      <c r="R415" s="10">
        <f t="shared" si="91"/>
        <v>1.00233029098952</v>
      </c>
      <c r="S415" s="10">
        <f t="shared" si="92"/>
        <v>6.26426414688728</v>
      </c>
      <c r="T415" s="12">
        <f t="shared" si="82"/>
        <v>0.0241678158054779</v>
      </c>
      <c r="U415" s="12">
        <f t="shared" si="83"/>
        <v>0.0141237892992239</v>
      </c>
      <c r="V415" s="12">
        <f t="shared" si="84"/>
        <v>0.010044026506254</v>
      </c>
      <c r="Y415" s="30"/>
      <c r="Z415" s="30"/>
    </row>
    <row r="416" spans="1:26">
      <c r="A416" s="14">
        <v>1904.12</v>
      </c>
      <c r="B416" s="15">
        <v>8.25</v>
      </c>
      <c r="C416" s="16">
        <v>0.31</v>
      </c>
      <c r="D416" s="15">
        <v>0.49</v>
      </c>
      <c r="E416" s="15">
        <v>8.467928926</v>
      </c>
      <c r="F416" s="16">
        <f t="shared" si="89"/>
        <v>1904.9583333333</v>
      </c>
      <c r="G416" s="10">
        <f>G405*1/12+G417*11/12</f>
        <v>3.47333333333333</v>
      </c>
      <c r="H416" s="16">
        <f t="shared" si="85"/>
        <v>307.56449100598</v>
      </c>
      <c r="I416" s="16">
        <f t="shared" si="86"/>
        <v>11.556968752952</v>
      </c>
      <c r="J416" s="19">
        <f t="shared" si="90"/>
        <v>1709.89783383026</v>
      </c>
      <c r="K416" s="16">
        <f t="shared" si="87"/>
        <v>18.267466738537</v>
      </c>
      <c r="L416" s="19">
        <f t="shared" si="88"/>
        <v>101.557568312343</v>
      </c>
      <c r="M416" s="27">
        <f t="shared" si="79"/>
        <v>18.1596791187032</v>
      </c>
      <c r="N416" s="21"/>
      <c r="O416" s="22">
        <f t="shared" si="80"/>
        <v>21.7167982300782</v>
      </c>
      <c r="P416" s="22"/>
      <c r="Q416" s="31">
        <f t="shared" si="81"/>
        <v>0.0461129478955936</v>
      </c>
      <c r="R416" s="10">
        <f t="shared" si="91"/>
        <v>1.00233602163638</v>
      </c>
      <c r="S416" s="10">
        <f t="shared" si="92"/>
        <v>6.27886170518474</v>
      </c>
      <c r="T416" s="12">
        <f t="shared" si="82"/>
        <v>0.0198562552235335</v>
      </c>
      <c r="U416" s="12">
        <f t="shared" si="83"/>
        <v>0.0151895216704603</v>
      </c>
      <c r="V416" s="12">
        <f t="shared" si="84"/>
        <v>0.00466673355307323</v>
      </c>
      <c r="Y416" s="30"/>
      <c r="Z416" s="30"/>
    </row>
    <row r="417" spans="1:26">
      <c r="A417" s="14">
        <v>1905.01</v>
      </c>
      <c r="B417" s="15">
        <v>8.43</v>
      </c>
      <c r="C417" s="16">
        <v>0.3117</v>
      </c>
      <c r="D417" s="15">
        <v>0.505</v>
      </c>
      <c r="E417" s="15">
        <v>8.467928926</v>
      </c>
      <c r="F417" s="16">
        <f t="shared" si="89"/>
        <v>1905.04166666664</v>
      </c>
      <c r="G417" s="10">
        <v>3.48</v>
      </c>
      <c r="H417" s="16">
        <f t="shared" si="85"/>
        <v>314.274988991564</v>
      </c>
      <c r="I417" s="16">
        <f t="shared" si="86"/>
        <v>11.6203456783714</v>
      </c>
      <c r="J417" s="19">
        <f t="shared" si="90"/>
        <v>1752.58828308156</v>
      </c>
      <c r="K417" s="16">
        <f t="shared" si="87"/>
        <v>18.8266749040024</v>
      </c>
      <c r="L417" s="19">
        <f t="shared" si="88"/>
        <v>104.988977812122</v>
      </c>
      <c r="M417" s="27">
        <f t="shared" si="79"/>
        <v>18.4598520324558</v>
      </c>
      <c r="N417" s="21"/>
      <c r="O417" s="22">
        <f t="shared" si="80"/>
        <v>22.0876898016653</v>
      </c>
      <c r="P417" s="22"/>
      <c r="Q417" s="31">
        <f t="shared" si="81"/>
        <v>0.0451508440653342</v>
      </c>
      <c r="R417" s="10">
        <f t="shared" si="91"/>
        <v>1.00324908264452</v>
      </c>
      <c r="S417" s="10">
        <f t="shared" si="92"/>
        <v>6.29352926197992</v>
      </c>
      <c r="T417" s="12">
        <f t="shared" si="82"/>
        <v>0.0196063689808486</v>
      </c>
      <c r="U417" s="12">
        <f t="shared" si="83"/>
        <v>0.0152556199397422</v>
      </c>
      <c r="V417" s="12">
        <f t="shared" si="84"/>
        <v>0.00435074904110633</v>
      </c>
      <c r="Y417" s="30"/>
      <c r="Z417" s="30"/>
    </row>
    <row r="418" spans="1:26">
      <c r="A418" s="14">
        <v>1905.02</v>
      </c>
      <c r="B418" s="15">
        <v>8.8</v>
      </c>
      <c r="C418" s="16">
        <v>0.3133</v>
      </c>
      <c r="D418" s="15">
        <v>0.52</v>
      </c>
      <c r="E418" s="15">
        <v>8.467928926</v>
      </c>
      <c r="F418" s="16">
        <f t="shared" si="89"/>
        <v>1905.12499999997</v>
      </c>
      <c r="G418" s="10">
        <f>G417*11/12+G429*1/12</f>
        <v>3.47583333333333</v>
      </c>
      <c r="H418" s="16">
        <f t="shared" si="85"/>
        <v>328.068790406378</v>
      </c>
      <c r="I418" s="16">
        <f t="shared" si="86"/>
        <v>11.6799945493543</v>
      </c>
      <c r="J418" s="19">
        <f t="shared" si="90"/>
        <v>1834.93879599152</v>
      </c>
      <c r="K418" s="16">
        <f t="shared" si="87"/>
        <v>19.3858830694678</v>
      </c>
      <c r="L418" s="19">
        <f t="shared" si="88"/>
        <v>108.428201581317</v>
      </c>
      <c r="M418" s="27">
        <f t="shared" si="79"/>
        <v>19.1689963758298</v>
      </c>
      <c r="N418" s="21"/>
      <c r="O418" s="22">
        <f t="shared" si="80"/>
        <v>22.9441841721809</v>
      </c>
      <c r="P418" s="22"/>
      <c r="Q418" s="31">
        <f t="shared" si="81"/>
        <v>0.0431884676563597</v>
      </c>
      <c r="R418" s="10">
        <f t="shared" si="91"/>
        <v>1.00324567883032</v>
      </c>
      <c r="S418" s="10">
        <f t="shared" si="92"/>
        <v>6.31397745867777</v>
      </c>
      <c r="T418" s="12">
        <f t="shared" si="82"/>
        <v>0.0150613567918998</v>
      </c>
      <c r="U418" s="12">
        <f t="shared" si="83"/>
        <v>0.0164247752748836</v>
      </c>
      <c r="V418" s="12">
        <f t="shared" si="84"/>
        <v>-0.00136341848298382</v>
      </c>
      <c r="Y418" s="30"/>
      <c r="Z418" s="30"/>
    </row>
    <row r="419" spans="1:26">
      <c r="A419" s="14">
        <v>1905.03</v>
      </c>
      <c r="B419" s="15">
        <v>9.05</v>
      </c>
      <c r="C419" s="16">
        <v>0.315</v>
      </c>
      <c r="D419" s="15">
        <v>0.535</v>
      </c>
      <c r="E419" s="15">
        <v>8.372844628</v>
      </c>
      <c r="F419" s="16">
        <f t="shared" si="89"/>
        <v>1905.2083333333</v>
      </c>
      <c r="G419" s="10">
        <f>G417*10/12+G429*2/12</f>
        <v>3.47166666666667</v>
      </c>
      <c r="H419" s="16">
        <f t="shared" si="85"/>
        <v>341.2204067953</v>
      </c>
      <c r="I419" s="16">
        <f t="shared" si="86"/>
        <v>11.8767323912176</v>
      </c>
      <c r="J419" s="19">
        <f t="shared" si="90"/>
        <v>1914.03349092651</v>
      </c>
      <c r="K419" s="16">
        <f t="shared" si="87"/>
        <v>20.1715931088934</v>
      </c>
      <c r="L419" s="19">
        <f t="shared" si="88"/>
        <v>113.150046148694</v>
      </c>
      <c r="M419" s="27">
        <f t="shared" si="79"/>
        <v>19.8315060742184</v>
      </c>
      <c r="N419" s="21"/>
      <c r="O419" s="22">
        <f t="shared" si="80"/>
        <v>23.7420933246707</v>
      </c>
      <c r="P419" s="22"/>
      <c r="Q419" s="31">
        <f t="shared" si="81"/>
        <v>0.0403296918235847</v>
      </c>
      <c r="R419" s="10">
        <f t="shared" si="91"/>
        <v>1.00324227503468</v>
      </c>
      <c r="S419" s="10">
        <f t="shared" si="92"/>
        <v>6.40640657050218</v>
      </c>
      <c r="T419" s="12">
        <f t="shared" si="82"/>
        <v>0.014849064026413</v>
      </c>
      <c r="U419" s="12">
        <f t="shared" si="83"/>
        <v>0.0164560995317147</v>
      </c>
      <c r="V419" s="12">
        <f t="shared" si="84"/>
        <v>-0.00160703550530172</v>
      </c>
      <c r="Y419" s="30"/>
      <c r="Z419" s="30"/>
    </row>
    <row r="420" spans="1:26">
      <c r="A420" s="14">
        <v>1905.04</v>
      </c>
      <c r="B420" s="15">
        <v>8.94</v>
      </c>
      <c r="C420" s="16">
        <v>0.3167</v>
      </c>
      <c r="D420" s="15">
        <v>0.55</v>
      </c>
      <c r="E420" s="15">
        <v>8.372844628</v>
      </c>
      <c r="F420" s="16">
        <f t="shared" si="89"/>
        <v>1905.29166666664</v>
      </c>
      <c r="G420" s="10">
        <f>G417*9/12+G429*3/12</f>
        <v>3.4675</v>
      </c>
      <c r="H420" s="16">
        <f t="shared" si="85"/>
        <v>337.072976436462</v>
      </c>
      <c r="I420" s="16">
        <f t="shared" si="86"/>
        <v>11.9408290422178</v>
      </c>
      <c r="J420" s="19">
        <f t="shared" si="90"/>
        <v>1896.35071190767</v>
      </c>
      <c r="K420" s="16">
        <f t="shared" si="87"/>
        <v>20.7371517941895</v>
      </c>
      <c r="L420" s="19">
        <f t="shared" si="88"/>
        <v>116.665871537944</v>
      </c>
      <c r="M420" s="27">
        <f t="shared" si="79"/>
        <v>19.4829275247113</v>
      </c>
      <c r="N420" s="21"/>
      <c r="O420" s="22">
        <f t="shared" si="80"/>
        <v>23.3286397900562</v>
      </c>
      <c r="P420" s="22"/>
      <c r="Q420" s="31">
        <f t="shared" si="81"/>
        <v>0.036922139219511</v>
      </c>
      <c r="R420" s="10">
        <f t="shared" si="91"/>
        <v>1.00323887125759</v>
      </c>
      <c r="S420" s="10">
        <f t="shared" si="92"/>
        <v>6.42717790258771</v>
      </c>
      <c r="T420" s="12">
        <f t="shared" si="82"/>
        <v>0.0226068826571411</v>
      </c>
      <c r="U420" s="12">
        <f t="shared" si="83"/>
        <v>0.0155915625418919</v>
      </c>
      <c r="V420" s="12">
        <f t="shared" si="84"/>
        <v>0.00701532011524919</v>
      </c>
      <c r="Y420" s="30"/>
      <c r="Z420" s="30"/>
    </row>
    <row r="421" spans="1:26">
      <c r="A421" s="14">
        <v>1905.05</v>
      </c>
      <c r="B421" s="15">
        <v>8.5</v>
      </c>
      <c r="C421" s="16">
        <v>0.3183</v>
      </c>
      <c r="D421" s="15">
        <v>0.565</v>
      </c>
      <c r="E421" s="15">
        <v>8.277679339</v>
      </c>
      <c r="F421" s="16">
        <f t="shared" si="89"/>
        <v>1905.37499999997</v>
      </c>
      <c r="G421" s="10">
        <f>G417*8/12+G429*4/12</f>
        <v>3.46333333333333</v>
      </c>
      <c r="H421" s="16">
        <f t="shared" si="85"/>
        <v>324.16772746408</v>
      </c>
      <c r="I421" s="16">
        <f t="shared" si="86"/>
        <v>12.1391279590373</v>
      </c>
      <c r="J421" s="19">
        <f t="shared" si="90"/>
        <v>1829.4377801177</v>
      </c>
      <c r="K421" s="16">
        <f t="shared" si="87"/>
        <v>21.5476195314359</v>
      </c>
      <c r="L421" s="19">
        <f t="shared" si="88"/>
        <v>121.603805384294</v>
      </c>
      <c r="M421" s="27">
        <f t="shared" si="79"/>
        <v>18.6294875098451</v>
      </c>
      <c r="N421" s="21"/>
      <c r="O421" s="22">
        <f t="shared" si="80"/>
        <v>22.3134294294861</v>
      </c>
      <c r="P421" s="22"/>
      <c r="Q421" s="31">
        <f t="shared" si="81"/>
        <v>0.0367447857108643</v>
      </c>
      <c r="R421" s="10">
        <f t="shared" si="91"/>
        <v>1.00323546749907</v>
      </c>
      <c r="S421" s="10">
        <f t="shared" si="92"/>
        <v>6.52212481431146</v>
      </c>
      <c r="T421" s="12">
        <f t="shared" si="82"/>
        <v>0.0233015470760807</v>
      </c>
      <c r="U421" s="12">
        <f t="shared" si="83"/>
        <v>0.0135777294602673</v>
      </c>
      <c r="V421" s="12">
        <f t="shared" si="84"/>
        <v>0.00972381761581342</v>
      </c>
      <c r="Y421" s="30"/>
      <c r="Z421" s="30"/>
    </row>
    <row r="422" spans="1:26">
      <c r="A422" s="14">
        <v>1905.06</v>
      </c>
      <c r="B422" s="15">
        <v>8.6</v>
      </c>
      <c r="C422" s="16">
        <v>0.32</v>
      </c>
      <c r="D422" s="15">
        <v>0.58</v>
      </c>
      <c r="E422" s="15">
        <v>8.277679339</v>
      </c>
      <c r="F422" s="16">
        <f t="shared" si="89"/>
        <v>1905.4583333333</v>
      </c>
      <c r="G422" s="10">
        <f>G417*7/12+G429*5/12</f>
        <v>3.45916666666667</v>
      </c>
      <c r="H422" s="16">
        <f t="shared" si="85"/>
        <v>327.981465434246</v>
      </c>
      <c r="I422" s="16">
        <f t="shared" si="86"/>
        <v>12.2039615045301</v>
      </c>
      <c r="J422" s="19">
        <f t="shared" si="90"/>
        <v>1856.69999017436</v>
      </c>
      <c r="K422" s="16">
        <f t="shared" si="87"/>
        <v>22.1196802269608</v>
      </c>
      <c r="L422" s="19">
        <f t="shared" si="88"/>
        <v>125.219301662922</v>
      </c>
      <c r="M422" s="27">
        <f t="shared" si="79"/>
        <v>18.7358623861835</v>
      </c>
      <c r="N422" s="21"/>
      <c r="O422" s="22">
        <f t="shared" si="80"/>
        <v>22.4452965425369</v>
      </c>
      <c r="P422" s="22"/>
      <c r="Q422" s="31">
        <f t="shared" si="81"/>
        <v>0.0350980496875417</v>
      </c>
      <c r="R422" s="10">
        <f t="shared" si="91"/>
        <v>1.00323206375912</v>
      </c>
      <c r="S422" s="10">
        <f t="shared" si="92"/>
        <v>6.54322693717306</v>
      </c>
      <c r="T422" s="12">
        <f t="shared" si="82"/>
        <v>0.0233896081355573</v>
      </c>
      <c r="U422" s="12">
        <f t="shared" si="83"/>
        <v>0.0137321814165718</v>
      </c>
      <c r="V422" s="12">
        <f t="shared" si="84"/>
        <v>0.00965742671898551</v>
      </c>
      <c r="Y422" s="30"/>
      <c r="Z422" s="30"/>
    </row>
    <row r="423" spans="1:26">
      <c r="A423" s="14">
        <v>1905.07</v>
      </c>
      <c r="B423" s="15">
        <v>8.87</v>
      </c>
      <c r="C423" s="16">
        <v>0.3217</v>
      </c>
      <c r="D423" s="15">
        <v>0.595</v>
      </c>
      <c r="E423" s="15">
        <v>8.277679339</v>
      </c>
      <c r="F423" s="16">
        <f t="shared" si="89"/>
        <v>1905.54166666664</v>
      </c>
      <c r="G423" s="10">
        <f>G417*6/12+G429*6/12</f>
        <v>3.455</v>
      </c>
      <c r="H423" s="16">
        <f t="shared" si="85"/>
        <v>338.278557953693</v>
      </c>
      <c r="I423" s="16">
        <f t="shared" si="86"/>
        <v>12.2687950500229</v>
      </c>
      <c r="J423" s="19">
        <f t="shared" si="90"/>
        <v>1920.77952849804</v>
      </c>
      <c r="K423" s="16">
        <f t="shared" si="87"/>
        <v>22.6917409224856</v>
      </c>
      <c r="L423" s="19">
        <f t="shared" si="88"/>
        <v>128.845977390793</v>
      </c>
      <c r="M423" s="27">
        <f t="shared" si="79"/>
        <v>19.205883309548</v>
      </c>
      <c r="N423" s="21"/>
      <c r="O423" s="22">
        <f t="shared" si="80"/>
        <v>23.0098417544848</v>
      </c>
      <c r="P423" s="22"/>
      <c r="Q423" s="31">
        <f t="shared" si="81"/>
        <v>0.0352171558664946</v>
      </c>
      <c r="R423" s="10">
        <f t="shared" si="91"/>
        <v>1.00322866003775</v>
      </c>
      <c r="S423" s="10">
        <f t="shared" si="92"/>
        <v>6.56437506382441</v>
      </c>
      <c r="T423" s="12">
        <f t="shared" si="82"/>
        <v>0.0199926292114554</v>
      </c>
      <c r="U423" s="12">
        <f t="shared" si="83"/>
        <v>0.013885764849201</v>
      </c>
      <c r="V423" s="12">
        <f t="shared" si="84"/>
        <v>0.00610686436225438</v>
      </c>
      <c r="Y423" s="30"/>
      <c r="Z423" s="30"/>
    </row>
    <row r="424" spans="1:26">
      <c r="A424" s="14">
        <v>1905.08</v>
      </c>
      <c r="B424" s="15">
        <v>9.2</v>
      </c>
      <c r="C424" s="16">
        <v>0.3233</v>
      </c>
      <c r="D424" s="15">
        <v>0.61</v>
      </c>
      <c r="E424" s="15">
        <v>8.372844628</v>
      </c>
      <c r="F424" s="16">
        <f t="shared" si="89"/>
        <v>1905.62499999997</v>
      </c>
      <c r="G424" s="10">
        <f>G417*5/12+G429*7/12</f>
        <v>3.45083333333333</v>
      </c>
      <c r="H424" s="16">
        <f t="shared" si="85"/>
        <v>346.875993648261</v>
      </c>
      <c r="I424" s="16">
        <f t="shared" si="86"/>
        <v>12.1896748637481</v>
      </c>
      <c r="J424" s="19">
        <f t="shared" si="90"/>
        <v>1975.3644788996</v>
      </c>
      <c r="K424" s="16">
        <f t="shared" si="87"/>
        <v>22.9993865353738</v>
      </c>
      <c r="L424" s="19">
        <f t="shared" si="88"/>
        <v>130.975253492256</v>
      </c>
      <c r="M424" s="27">
        <f t="shared" si="79"/>
        <v>19.5733084308037</v>
      </c>
      <c r="N424" s="21"/>
      <c r="O424" s="22">
        <f t="shared" si="80"/>
        <v>23.4474985177437</v>
      </c>
      <c r="P424" s="22"/>
      <c r="Q424" s="31">
        <f t="shared" si="81"/>
        <v>0.0368518004888577</v>
      </c>
      <c r="R424" s="10">
        <f t="shared" si="91"/>
        <v>1.00322525633496</v>
      </c>
      <c r="S424" s="10">
        <f t="shared" si="92"/>
        <v>6.51071798394742</v>
      </c>
      <c r="T424" s="12">
        <f t="shared" si="82"/>
        <v>0.0218096693926377</v>
      </c>
      <c r="U424" s="12">
        <f t="shared" si="83"/>
        <v>0.0151982927031664</v>
      </c>
      <c r="V424" s="12">
        <f t="shared" si="84"/>
        <v>0.00661137668947132</v>
      </c>
      <c r="Y424" s="30"/>
      <c r="Z424" s="30"/>
    </row>
    <row r="425" spans="1:26">
      <c r="A425" s="14">
        <v>1905.09</v>
      </c>
      <c r="B425" s="15">
        <v>9.23</v>
      </c>
      <c r="C425" s="16">
        <v>0.325</v>
      </c>
      <c r="D425" s="15">
        <v>0.625</v>
      </c>
      <c r="E425" s="15">
        <v>8.277679339</v>
      </c>
      <c r="F425" s="16">
        <f t="shared" si="89"/>
        <v>1905.7083333333</v>
      </c>
      <c r="G425" s="10">
        <f>G417*4/12+G429*8/12</f>
        <v>3.44666666666667</v>
      </c>
      <c r="H425" s="16">
        <f t="shared" si="85"/>
        <v>352.00801464629</v>
      </c>
      <c r="I425" s="16">
        <f t="shared" si="86"/>
        <v>12.3946484030384</v>
      </c>
      <c r="J425" s="19">
        <f t="shared" si="90"/>
        <v>2010.47195598878</v>
      </c>
      <c r="K425" s="16">
        <f t="shared" si="87"/>
        <v>23.8358623135353</v>
      </c>
      <c r="L425" s="19">
        <f t="shared" si="88"/>
        <v>136.137050107582</v>
      </c>
      <c r="M425" s="27">
        <f t="shared" si="79"/>
        <v>19.7434924196978</v>
      </c>
      <c r="N425" s="21"/>
      <c r="O425" s="22">
        <f t="shared" si="80"/>
        <v>23.6476924250986</v>
      </c>
      <c r="P425" s="22"/>
      <c r="Q425" s="31">
        <f t="shared" si="81"/>
        <v>0.0352874766114822</v>
      </c>
      <c r="R425" s="10">
        <f t="shared" si="91"/>
        <v>1.00322185265075</v>
      </c>
      <c r="S425" s="10">
        <f t="shared" si="92"/>
        <v>6.60680934804502</v>
      </c>
      <c r="T425" s="12">
        <f t="shared" si="82"/>
        <v>0.0241565876506278</v>
      </c>
      <c r="U425" s="12">
        <f t="shared" si="83"/>
        <v>0.0141903248661219</v>
      </c>
      <c r="V425" s="12">
        <f t="shared" si="84"/>
        <v>0.00996626278450585</v>
      </c>
      <c r="Y425" s="30"/>
      <c r="Z425" s="30"/>
    </row>
    <row r="426" spans="1:26">
      <c r="A426" s="14">
        <v>1905.1</v>
      </c>
      <c r="B426" s="15">
        <v>9.36</v>
      </c>
      <c r="C426" s="16">
        <v>0.3267</v>
      </c>
      <c r="D426" s="15">
        <v>0.64</v>
      </c>
      <c r="E426" s="15">
        <v>8.277679339</v>
      </c>
      <c r="F426" s="16">
        <f t="shared" si="89"/>
        <v>1905.79166666664</v>
      </c>
      <c r="G426" s="10">
        <f>G417*3/12+G429*9/12</f>
        <v>3.4425</v>
      </c>
      <c r="H426" s="16">
        <f t="shared" si="85"/>
        <v>356.965874007505</v>
      </c>
      <c r="I426" s="16">
        <f t="shared" si="86"/>
        <v>12.4594819485312</v>
      </c>
      <c r="J426" s="19">
        <f t="shared" si="90"/>
        <v>2044.71859231384</v>
      </c>
      <c r="K426" s="16">
        <f t="shared" si="87"/>
        <v>24.4079230090602</v>
      </c>
      <c r="L426" s="19">
        <f t="shared" si="88"/>
        <v>139.809818277869</v>
      </c>
      <c r="M426" s="27">
        <f t="shared" si="79"/>
        <v>19.8973948143295</v>
      </c>
      <c r="N426" s="21"/>
      <c r="O426" s="22">
        <f t="shared" si="80"/>
        <v>23.8256456015549</v>
      </c>
      <c r="P426" s="22"/>
      <c r="Q426" s="31">
        <f t="shared" si="81"/>
        <v>0.0349373786853821</v>
      </c>
      <c r="R426" s="10">
        <f t="shared" si="91"/>
        <v>1.00321844898514</v>
      </c>
      <c r="S426" s="10">
        <f t="shared" si="92"/>
        <v>6.62809551425604</v>
      </c>
      <c r="T426" s="12">
        <f t="shared" si="82"/>
        <v>0.0273466813017305</v>
      </c>
      <c r="U426" s="12">
        <f t="shared" si="83"/>
        <v>0.0133424338362325</v>
      </c>
      <c r="V426" s="12">
        <f t="shared" si="84"/>
        <v>0.014004247465498</v>
      </c>
      <c r="Y426" s="30"/>
      <c r="Z426" s="30"/>
    </row>
    <row r="427" spans="1:26">
      <c r="A427" s="14">
        <v>1905.11</v>
      </c>
      <c r="B427" s="15">
        <v>9.31</v>
      </c>
      <c r="C427" s="16">
        <v>0.3283</v>
      </c>
      <c r="D427" s="15">
        <v>0.655</v>
      </c>
      <c r="E427" s="15">
        <v>8.372844628</v>
      </c>
      <c r="F427" s="16">
        <f t="shared" si="89"/>
        <v>1905.87499999997</v>
      </c>
      <c r="G427" s="10">
        <f>G417*2/12+G429*10/12</f>
        <v>3.43833333333333</v>
      </c>
      <c r="H427" s="16">
        <f t="shared" si="85"/>
        <v>351.023424007099</v>
      </c>
      <c r="I427" s="16">
        <f t="shared" si="86"/>
        <v>12.3781944255135</v>
      </c>
      <c r="J427" s="19">
        <f t="shared" si="90"/>
        <v>2016.58851497554</v>
      </c>
      <c r="K427" s="16">
        <f t="shared" si="87"/>
        <v>24.696062591262</v>
      </c>
      <c r="L427" s="19">
        <f t="shared" si="88"/>
        <v>141.875991118043</v>
      </c>
      <c r="M427" s="27">
        <f t="shared" si="79"/>
        <v>19.443525693265</v>
      </c>
      <c r="N427" s="21"/>
      <c r="O427" s="22">
        <f t="shared" si="80"/>
        <v>23.275233759234</v>
      </c>
      <c r="P427" s="22"/>
      <c r="Q427" s="31">
        <f t="shared" si="81"/>
        <v>0.03731781877908</v>
      </c>
      <c r="R427" s="10">
        <f t="shared" si="91"/>
        <v>1.00321504533813</v>
      </c>
      <c r="S427" s="10">
        <f t="shared" si="92"/>
        <v>6.57385067401371</v>
      </c>
      <c r="T427" s="12">
        <f t="shared" si="82"/>
        <v>0.0316997530113887</v>
      </c>
      <c r="U427" s="12">
        <f t="shared" si="83"/>
        <v>0.0136621517541862</v>
      </c>
      <c r="V427" s="12">
        <f t="shared" si="84"/>
        <v>0.0180376012572026</v>
      </c>
      <c r="Y427" s="30"/>
      <c r="Z427" s="30"/>
    </row>
    <row r="428" spans="1:26">
      <c r="A428" s="14">
        <v>1905.12</v>
      </c>
      <c r="B428" s="15">
        <v>9.54</v>
      </c>
      <c r="C428" s="16">
        <v>0.33</v>
      </c>
      <c r="D428" s="15">
        <v>0.67</v>
      </c>
      <c r="E428" s="15">
        <v>8.467928926</v>
      </c>
      <c r="F428" s="16">
        <f t="shared" si="89"/>
        <v>1905.9583333333</v>
      </c>
      <c r="G428" s="10">
        <f>G417*1/12+G429*11/12</f>
        <v>3.43416666666667</v>
      </c>
      <c r="H428" s="16">
        <f t="shared" si="85"/>
        <v>355.656393236005</v>
      </c>
      <c r="I428" s="16">
        <f t="shared" si="86"/>
        <v>12.3025796402392</v>
      </c>
      <c r="J428" s="19">
        <f t="shared" si="90"/>
        <v>2049.09412141319</v>
      </c>
      <c r="K428" s="16">
        <f t="shared" si="87"/>
        <v>24.977964724122</v>
      </c>
      <c r="L428" s="19">
        <f t="shared" si="88"/>
        <v>143.909125927341</v>
      </c>
      <c r="M428" s="27">
        <f t="shared" si="79"/>
        <v>19.5779608090961</v>
      </c>
      <c r="N428" s="21"/>
      <c r="O428" s="22">
        <f t="shared" si="80"/>
        <v>23.4270969723622</v>
      </c>
      <c r="P428" s="22"/>
      <c r="Q428" s="31">
        <f t="shared" si="81"/>
        <v>0.0395886106206984</v>
      </c>
      <c r="R428" s="10">
        <f t="shared" si="91"/>
        <v>1.00321164170973</v>
      </c>
      <c r="S428" s="10">
        <f t="shared" si="92"/>
        <v>6.52093242204215</v>
      </c>
      <c r="T428" s="12">
        <f t="shared" si="82"/>
        <v>0.0306576563873526</v>
      </c>
      <c r="U428" s="12">
        <f t="shared" si="83"/>
        <v>0.0149567358409932</v>
      </c>
      <c r="V428" s="12">
        <f t="shared" si="84"/>
        <v>0.0157009205463594</v>
      </c>
      <c r="Y428" s="30"/>
      <c r="Z428" s="30"/>
    </row>
    <row r="429" spans="1:26">
      <c r="A429" s="14">
        <v>1906.01</v>
      </c>
      <c r="B429" s="15">
        <v>9.87</v>
      </c>
      <c r="C429" s="16">
        <v>0.3358</v>
      </c>
      <c r="D429" s="15">
        <v>0.6775</v>
      </c>
      <c r="E429" s="15">
        <v>8.467928926</v>
      </c>
      <c r="F429" s="16">
        <f t="shared" si="89"/>
        <v>1906.04166666663</v>
      </c>
      <c r="G429" s="10">
        <v>3.43</v>
      </c>
      <c r="H429" s="16">
        <f t="shared" si="85"/>
        <v>367.958972876245</v>
      </c>
      <c r="I429" s="16">
        <f t="shared" si="86"/>
        <v>12.5188067975525</v>
      </c>
      <c r="J429" s="19">
        <f t="shared" si="90"/>
        <v>2125.98526857223</v>
      </c>
      <c r="K429" s="16">
        <f t="shared" si="87"/>
        <v>25.2575688068547</v>
      </c>
      <c r="L429" s="19">
        <f t="shared" si="88"/>
        <v>145.932626084872</v>
      </c>
      <c r="M429" s="27">
        <f t="shared" si="79"/>
        <v>20.1324022608079</v>
      </c>
      <c r="N429" s="21"/>
      <c r="O429" s="22">
        <f t="shared" si="80"/>
        <v>24.0789974734075</v>
      </c>
      <c r="P429" s="22"/>
      <c r="Q429" s="31">
        <f t="shared" si="81"/>
        <v>0.0396755669241759</v>
      </c>
      <c r="R429" s="10">
        <f t="shared" si="91"/>
        <v>1.00118069938062</v>
      </c>
      <c r="S429" s="10">
        <f t="shared" si="92"/>
        <v>6.54187532059509</v>
      </c>
      <c r="T429" s="12">
        <f t="shared" si="82"/>
        <v>0.0246439259310323</v>
      </c>
      <c r="U429" s="12">
        <f t="shared" si="83"/>
        <v>0.0141248358279804</v>
      </c>
      <c r="V429" s="12">
        <f t="shared" si="84"/>
        <v>0.0105190901030519</v>
      </c>
      <c r="Y429" s="30"/>
      <c r="Z429" s="30"/>
    </row>
    <row r="430" spans="1:26">
      <c r="A430" s="14">
        <v>1906.02</v>
      </c>
      <c r="B430" s="15">
        <v>9.8</v>
      </c>
      <c r="C430" s="16">
        <v>0.3417</v>
      </c>
      <c r="D430" s="15">
        <v>0.685</v>
      </c>
      <c r="E430" s="15">
        <v>8.467928926</v>
      </c>
      <c r="F430" s="16">
        <f t="shared" si="89"/>
        <v>1906.12499999997</v>
      </c>
      <c r="G430" s="10">
        <f>G429*11/12+G441*1/12</f>
        <v>3.45</v>
      </c>
      <c r="H430" s="16">
        <f t="shared" si="85"/>
        <v>365.349334770739</v>
      </c>
      <c r="I430" s="16">
        <f t="shared" si="86"/>
        <v>12.7387620093022</v>
      </c>
      <c r="J430" s="19">
        <f t="shared" si="90"/>
        <v>2117.04083713581</v>
      </c>
      <c r="K430" s="16">
        <f t="shared" si="87"/>
        <v>25.5371728895874</v>
      </c>
      <c r="L430" s="19">
        <f t="shared" si="88"/>
        <v>147.976834024289</v>
      </c>
      <c r="M430" s="27">
        <f t="shared" si="79"/>
        <v>19.8667525636759</v>
      </c>
      <c r="N430" s="21"/>
      <c r="O430" s="22">
        <f t="shared" si="80"/>
        <v>23.7516133176967</v>
      </c>
      <c r="P430" s="22"/>
      <c r="Q430" s="31">
        <f t="shared" si="81"/>
        <v>0.0416145817529528</v>
      </c>
      <c r="R430" s="10">
        <f t="shared" si="91"/>
        <v>1.00119894357945</v>
      </c>
      <c r="S430" s="10">
        <f t="shared" si="92"/>
        <v>6.5495993087342</v>
      </c>
      <c r="T430" s="12">
        <f t="shared" si="82"/>
        <v>0.0240567351479999</v>
      </c>
      <c r="U430" s="12">
        <f t="shared" si="83"/>
        <v>0.0142232255388157</v>
      </c>
      <c r="V430" s="12">
        <f t="shared" si="84"/>
        <v>0.00983350960918417</v>
      </c>
      <c r="Y430" s="30"/>
      <c r="Z430" s="30"/>
    </row>
    <row r="431" spans="1:26">
      <c r="A431" s="14">
        <v>1906.03</v>
      </c>
      <c r="B431" s="15">
        <v>9.56</v>
      </c>
      <c r="C431" s="16">
        <v>0.3475</v>
      </c>
      <c r="D431" s="15">
        <v>0.6925</v>
      </c>
      <c r="E431" s="15">
        <v>8.467928926</v>
      </c>
      <c r="F431" s="16">
        <f t="shared" si="89"/>
        <v>1906.2083333333</v>
      </c>
      <c r="G431" s="10">
        <f>G429*10/12+G441*2/12</f>
        <v>3.47</v>
      </c>
      <c r="H431" s="16">
        <f t="shared" si="85"/>
        <v>356.402004123293</v>
      </c>
      <c r="I431" s="16">
        <f t="shared" si="86"/>
        <v>12.9549891666155</v>
      </c>
      <c r="J431" s="19">
        <f t="shared" si="90"/>
        <v>2071.45065074086</v>
      </c>
      <c r="K431" s="16">
        <f t="shared" si="87"/>
        <v>25.8167769723201</v>
      </c>
      <c r="L431" s="19">
        <f t="shared" si="88"/>
        <v>150.050164815695</v>
      </c>
      <c r="M431" s="27">
        <f t="shared" si="79"/>
        <v>19.2594530208541</v>
      </c>
      <c r="N431" s="21"/>
      <c r="O431" s="22">
        <f t="shared" si="80"/>
        <v>23.0190773364088</v>
      </c>
      <c r="P431" s="22"/>
      <c r="Q431" s="31">
        <f t="shared" si="81"/>
        <v>0.043001783462785</v>
      </c>
      <c r="R431" s="10">
        <f t="shared" si="91"/>
        <v>1.00121718572622</v>
      </c>
      <c r="S431" s="10">
        <f t="shared" si="92"/>
        <v>6.5574519087734</v>
      </c>
      <c r="T431" s="12">
        <f t="shared" si="82"/>
        <v>0.0254020697082338</v>
      </c>
      <c r="U431" s="12">
        <f t="shared" si="83"/>
        <v>0.0133509425758609</v>
      </c>
      <c r="V431" s="12">
        <f t="shared" si="84"/>
        <v>0.0120511271323729</v>
      </c>
      <c r="Y431" s="30"/>
      <c r="Z431" s="30"/>
    </row>
    <row r="432" spans="1:26">
      <c r="A432" s="14">
        <v>1906.04</v>
      </c>
      <c r="B432" s="15">
        <v>9.43</v>
      </c>
      <c r="C432" s="16">
        <v>0.3533</v>
      </c>
      <c r="D432" s="15">
        <v>0.7</v>
      </c>
      <c r="E432" s="15">
        <v>8.467928926</v>
      </c>
      <c r="F432" s="16">
        <f t="shared" si="89"/>
        <v>1906.29166666663</v>
      </c>
      <c r="G432" s="10">
        <f>G429*9/12+G441*3/12</f>
        <v>3.49</v>
      </c>
      <c r="H432" s="16">
        <f t="shared" si="85"/>
        <v>351.555533355926</v>
      </c>
      <c r="I432" s="16">
        <f t="shared" si="86"/>
        <v>13.1712163239288</v>
      </c>
      <c r="J432" s="19">
        <f t="shared" si="90"/>
        <v>2049.66177783073</v>
      </c>
      <c r="K432" s="16">
        <f t="shared" si="87"/>
        <v>26.0963810550528</v>
      </c>
      <c r="L432" s="19">
        <f t="shared" si="88"/>
        <v>152.148806413734</v>
      </c>
      <c r="M432" s="27">
        <f t="shared" si="79"/>
        <v>18.8762049961159</v>
      </c>
      <c r="N432" s="21"/>
      <c r="O432" s="22">
        <f t="shared" si="80"/>
        <v>22.5571151230581</v>
      </c>
      <c r="P432" s="22"/>
      <c r="Q432" s="31">
        <f t="shared" si="81"/>
        <v>0.0453546414847521</v>
      </c>
      <c r="R432" s="10">
        <f t="shared" si="91"/>
        <v>1.00123542582398</v>
      </c>
      <c r="S432" s="10">
        <f t="shared" si="92"/>
        <v>6.56543354563714</v>
      </c>
      <c r="T432" s="12">
        <f t="shared" si="82"/>
        <v>0.0248351542595497</v>
      </c>
      <c r="U432" s="12">
        <f t="shared" si="83"/>
        <v>0.0124880979367252</v>
      </c>
      <c r="V432" s="12">
        <f t="shared" si="84"/>
        <v>0.0123470563228245</v>
      </c>
      <c r="Y432" s="30"/>
      <c r="Z432" s="30"/>
    </row>
    <row r="433" spans="1:26">
      <c r="A433" s="14">
        <v>1906.05</v>
      </c>
      <c r="B433" s="15">
        <v>9.18</v>
      </c>
      <c r="C433" s="16">
        <v>0.3592</v>
      </c>
      <c r="D433" s="15">
        <v>0.7075</v>
      </c>
      <c r="E433" s="15">
        <v>8.563094215</v>
      </c>
      <c r="F433" s="16">
        <f t="shared" si="89"/>
        <v>1906.37499999997</v>
      </c>
      <c r="G433" s="10">
        <f>G429*8/12+G441*4/12</f>
        <v>3.51</v>
      </c>
      <c r="H433" s="16">
        <f t="shared" si="85"/>
        <v>338.431990497491</v>
      </c>
      <c r="I433" s="16">
        <f t="shared" si="86"/>
        <v>13.2423497806861</v>
      </c>
      <c r="J433" s="19">
        <f t="shared" si="90"/>
        <v>1979.58191751593</v>
      </c>
      <c r="K433" s="16">
        <f t="shared" si="87"/>
        <v>26.0828576554439</v>
      </c>
      <c r="L433" s="19">
        <f t="shared" si="88"/>
        <v>152.56581771705</v>
      </c>
      <c r="M433" s="27">
        <f t="shared" si="79"/>
        <v>18.0540444609264</v>
      </c>
      <c r="N433" s="21"/>
      <c r="O433" s="22">
        <f t="shared" si="80"/>
        <v>21.5738721186332</v>
      </c>
      <c r="P433" s="22"/>
      <c r="Q433" s="31">
        <f t="shared" si="81"/>
        <v>0.0502406402910344</v>
      </c>
      <c r="R433" s="10">
        <f t="shared" si="91"/>
        <v>1.0012536638758</v>
      </c>
      <c r="S433" s="10">
        <f t="shared" si="92"/>
        <v>6.50049006884637</v>
      </c>
      <c r="T433" s="12">
        <f t="shared" si="82"/>
        <v>0.0301322117233065</v>
      </c>
      <c r="U433" s="12">
        <f t="shared" si="83"/>
        <v>0.012765694718925</v>
      </c>
      <c r="V433" s="12">
        <f t="shared" si="84"/>
        <v>0.0173665170043815</v>
      </c>
      <c r="Y433" s="30"/>
      <c r="Z433" s="30"/>
    </row>
    <row r="434" spans="1:26">
      <c r="A434" s="14">
        <v>1906.06</v>
      </c>
      <c r="B434" s="15">
        <v>9.3</v>
      </c>
      <c r="C434" s="16">
        <v>0.365</v>
      </c>
      <c r="D434" s="15">
        <v>0.715</v>
      </c>
      <c r="E434" s="15">
        <v>8.563094215</v>
      </c>
      <c r="F434" s="16">
        <f t="shared" si="89"/>
        <v>1906.4583333333</v>
      </c>
      <c r="G434" s="10">
        <f>G429*7/12+G441*5/12</f>
        <v>3.53</v>
      </c>
      <c r="H434" s="16">
        <f t="shared" si="85"/>
        <v>342.855938085694</v>
      </c>
      <c r="I434" s="16">
        <f t="shared" si="86"/>
        <v>13.4561739141159</v>
      </c>
      <c r="J434" s="19">
        <f t="shared" si="90"/>
        <v>2012.01787758416</v>
      </c>
      <c r="K434" s="16">
        <f t="shared" si="87"/>
        <v>26.3593543797065</v>
      </c>
      <c r="L434" s="19">
        <f t="shared" si="88"/>
        <v>154.687395964804</v>
      </c>
      <c r="M434" s="27">
        <f t="shared" si="79"/>
        <v>18.1726663764975</v>
      </c>
      <c r="N434" s="21"/>
      <c r="O434" s="22">
        <f t="shared" si="80"/>
        <v>21.7155763267516</v>
      </c>
      <c r="P434" s="22"/>
      <c r="Q434" s="31">
        <f t="shared" si="81"/>
        <v>0.0512290054120751</v>
      </c>
      <c r="R434" s="10">
        <f t="shared" si="91"/>
        <v>1.00127189988472</v>
      </c>
      <c r="S434" s="10">
        <f t="shared" si="92"/>
        <v>6.50863949842067</v>
      </c>
      <c r="T434" s="12">
        <f t="shared" si="82"/>
        <v>0.0289486952738944</v>
      </c>
      <c r="U434" s="12">
        <f t="shared" si="83"/>
        <v>0.0119202029254113</v>
      </c>
      <c r="V434" s="12">
        <f t="shared" si="84"/>
        <v>0.0170284923484831</v>
      </c>
      <c r="Y434" s="30"/>
      <c r="Z434" s="30"/>
    </row>
    <row r="435" spans="1:26">
      <c r="A435" s="14">
        <v>1906.07</v>
      </c>
      <c r="B435" s="15">
        <v>9.06</v>
      </c>
      <c r="C435" s="16">
        <v>0.3708</v>
      </c>
      <c r="D435" s="15">
        <v>0.7225</v>
      </c>
      <c r="E435" s="15">
        <v>8.277679339</v>
      </c>
      <c r="F435" s="16">
        <f t="shared" si="89"/>
        <v>1906.54166666663</v>
      </c>
      <c r="G435" s="10">
        <f>G429*6/12+G441*6/12</f>
        <v>3.55</v>
      </c>
      <c r="H435" s="16">
        <f t="shared" si="85"/>
        <v>345.524660097008</v>
      </c>
      <c r="I435" s="16">
        <f t="shared" si="86"/>
        <v>14.1413403933742</v>
      </c>
      <c r="J435" s="19">
        <f t="shared" si="90"/>
        <v>2034.59461612336</v>
      </c>
      <c r="K435" s="16">
        <f t="shared" si="87"/>
        <v>27.5542568344468</v>
      </c>
      <c r="L435" s="19">
        <f t="shared" si="88"/>
        <v>162.251060722862</v>
      </c>
      <c r="M435" s="27">
        <f t="shared" si="79"/>
        <v>18.1952001435137</v>
      </c>
      <c r="N435" s="21"/>
      <c r="O435" s="22">
        <f t="shared" si="80"/>
        <v>21.7454495047262</v>
      </c>
      <c r="P435" s="22"/>
      <c r="Q435" s="31">
        <f t="shared" si="81"/>
        <v>0.0474700962429746</v>
      </c>
      <c r="R435" s="10">
        <f t="shared" si="91"/>
        <v>1.0012901338538</v>
      </c>
      <c r="S435" s="10">
        <f t="shared" si="92"/>
        <v>6.74162155089599</v>
      </c>
      <c r="T435" s="12">
        <f t="shared" si="82"/>
        <v>0.0268324274060963</v>
      </c>
      <c r="U435" s="12">
        <f t="shared" si="83"/>
        <v>0.00859108273246756</v>
      </c>
      <c r="V435" s="12">
        <f t="shared" si="84"/>
        <v>0.0182413446736287</v>
      </c>
      <c r="Y435" s="30"/>
      <c r="Z435" s="30"/>
    </row>
    <row r="436" spans="1:26">
      <c r="A436" s="14">
        <v>1906.08</v>
      </c>
      <c r="B436" s="15">
        <v>9.73</v>
      </c>
      <c r="C436" s="16">
        <v>0.3767</v>
      </c>
      <c r="D436" s="15">
        <v>0.73</v>
      </c>
      <c r="E436" s="15">
        <v>8.467928926</v>
      </c>
      <c r="F436" s="16">
        <f t="shared" si="89"/>
        <v>1906.62499999997</v>
      </c>
      <c r="G436" s="10">
        <f>G429*5/12+G441*7/12</f>
        <v>3.57</v>
      </c>
      <c r="H436" s="16">
        <f t="shared" si="85"/>
        <v>362.739696665234</v>
      </c>
      <c r="I436" s="16">
        <f t="shared" si="86"/>
        <v>14.0435810620548</v>
      </c>
      <c r="J436" s="19">
        <f t="shared" si="90"/>
        <v>2142.85520619501</v>
      </c>
      <c r="K436" s="16">
        <f t="shared" si="87"/>
        <v>27.2147973859836</v>
      </c>
      <c r="L436" s="19">
        <f t="shared" si="88"/>
        <v>160.769198409287</v>
      </c>
      <c r="M436" s="27">
        <f t="shared" si="79"/>
        <v>18.9672514775493</v>
      </c>
      <c r="N436" s="21"/>
      <c r="O436" s="22">
        <f t="shared" si="80"/>
        <v>22.6656094523164</v>
      </c>
      <c r="P436" s="22"/>
      <c r="Q436" s="31">
        <f t="shared" si="81"/>
        <v>0.0473716342919441</v>
      </c>
      <c r="R436" s="10">
        <f t="shared" si="91"/>
        <v>1.00130836578607</v>
      </c>
      <c r="S436" s="10">
        <f t="shared" si="92"/>
        <v>6.5986592243811</v>
      </c>
      <c r="T436" s="12">
        <f t="shared" si="82"/>
        <v>0.0218250457497944</v>
      </c>
      <c r="U436" s="12">
        <f t="shared" si="83"/>
        <v>0.0100492902159039</v>
      </c>
      <c r="V436" s="12">
        <f t="shared" si="84"/>
        <v>0.0117757555338904</v>
      </c>
      <c r="Y436" s="30"/>
      <c r="Z436" s="30"/>
    </row>
    <row r="437" spans="1:26">
      <c r="A437" s="14">
        <v>1906.09</v>
      </c>
      <c r="B437" s="15">
        <v>10.03</v>
      </c>
      <c r="C437" s="16">
        <v>0.3825</v>
      </c>
      <c r="D437" s="15">
        <v>0.7375</v>
      </c>
      <c r="E437" s="15">
        <v>8.563094215</v>
      </c>
      <c r="F437" s="16">
        <f t="shared" si="89"/>
        <v>1906.7083333333</v>
      </c>
      <c r="G437" s="10">
        <f>G429*4/12+G441*8/12</f>
        <v>3.59</v>
      </c>
      <c r="H437" s="16">
        <f t="shared" si="85"/>
        <v>369.768285913925</v>
      </c>
      <c r="I437" s="16">
        <f t="shared" si="86"/>
        <v>14.1013329373955</v>
      </c>
      <c r="J437" s="19">
        <f t="shared" si="90"/>
        <v>2191.31789753256</v>
      </c>
      <c r="K437" s="16">
        <f t="shared" si="87"/>
        <v>27.1888445524945</v>
      </c>
      <c r="L437" s="19">
        <f t="shared" si="88"/>
        <v>161.126315995042</v>
      </c>
      <c r="M437" s="27">
        <f t="shared" si="79"/>
        <v>19.2009936820013</v>
      </c>
      <c r="N437" s="21"/>
      <c r="O437" s="22">
        <f t="shared" si="80"/>
        <v>22.9428764223247</v>
      </c>
      <c r="P437" s="22"/>
      <c r="Q437" s="31">
        <f t="shared" si="81"/>
        <v>0.047681945197023</v>
      </c>
      <c r="R437" s="10">
        <f t="shared" si="91"/>
        <v>1.00132659568458</v>
      </c>
      <c r="S437" s="10">
        <f t="shared" si="92"/>
        <v>6.53386304524113</v>
      </c>
      <c r="T437" s="12">
        <f t="shared" si="82"/>
        <v>0.0222371346091379</v>
      </c>
      <c r="U437" s="12">
        <f t="shared" si="83"/>
        <v>0.00943629608967211</v>
      </c>
      <c r="V437" s="12">
        <f t="shared" si="84"/>
        <v>0.0128008385194658</v>
      </c>
      <c r="Y437" s="30"/>
      <c r="Z437" s="30"/>
    </row>
    <row r="438" spans="1:26">
      <c r="A438" s="14">
        <v>1906.1</v>
      </c>
      <c r="B438" s="15">
        <v>9.73</v>
      </c>
      <c r="C438" s="16">
        <v>0.3883</v>
      </c>
      <c r="D438" s="15">
        <v>0.745</v>
      </c>
      <c r="E438" s="15">
        <v>8.753424793</v>
      </c>
      <c r="F438" s="16">
        <f t="shared" si="89"/>
        <v>1906.79166666663</v>
      </c>
      <c r="G438" s="10">
        <f>G429*3/12+G441*9/12</f>
        <v>3.61</v>
      </c>
      <c r="H438" s="16">
        <f t="shared" si="85"/>
        <v>350.908820563165</v>
      </c>
      <c r="I438" s="16">
        <f t="shared" si="86"/>
        <v>14.0038946582402</v>
      </c>
      <c r="J438" s="19">
        <f t="shared" si="90"/>
        <v>2086.46889698832</v>
      </c>
      <c r="K438" s="16">
        <f t="shared" si="87"/>
        <v>26.8681471037573</v>
      </c>
      <c r="L438" s="19">
        <f t="shared" si="88"/>
        <v>159.755326645046</v>
      </c>
      <c r="M438" s="27">
        <f t="shared" si="79"/>
        <v>18.0953809088691</v>
      </c>
      <c r="N438" s="21"/>
      <c r="O438" s="22">
        <f t="shared" si="80"/>
        <v>21.6239630859739</v>
      </c>
      <c r="P438" s="22"/>
      <c r="Q438" s="31">
        <f t="shared" si="81"/>
        <v>0.0498526245063331</v>
      </c>
      <c r="R438" s="10">
        <f t="shared" si="91"/>
        <v>1.00134482355236</v>
      </c>
      <c r="S438" s="10">
        <f t="shared" si="92"/>
        <v>6.40027295718757</v>
      </c>
      <c r="T438" s="12">
        <f t="shared" si="82"/>
        <v>0.0290245657226189</v>
      </c>
      <c r="U438" s="12">
        <f t="shared" si="83"/>
        <v>0.00994687787199733</v>
      </c>
      <c r="V438" s="12">
        <f t="shared" si="84"/>
        <v>0.0190776878506216</v>
      </c>
      <c r="Y438" s="30"/>
      <c r="Z438" s="30"/>
    </row>
    <row r="439" spans="1:26">
      <c r="A439" s="14">
        <v>1906.11</v>
      </c>
      <c r="B439" s="15">
        <v>9.93</v>
      </c>
      <c r="C439" s="16">
        <v>0.3942</v>
      </c>
      <c r="D439" s="15">
        <v>0.7525</v>
      </c>
      <c r="E439" s="15">
        <v>8.848509091</v>
      </c>
      <c r="F439" s="16">
        <f t="shared" si="89"/>
        <v>1906.87499999997</v>
      </c>
      <c r="G439" s="10">
        <f>G429*2/12+G441*10/12</f>
        <v>3.63</v>
      </c>
      <c r="H439" s="16">
        <f t="shared" si="85"/>
        <v>354.273441747205</v>
      </c>
      <c r="I439" s="16">
        <f t="shared" si="86"/>
        <v>14.063906418605</v>
      </c>
      <c r="J439" s="19">
        <f t="shared" si="90"/>
        <v>2113.44314833801</v>
      </c>
      <c r="K439" s="16">
        <f t="shared" si="87"/>
        <v>26.8470055301885</v>
      </c>
      <c r="L439" s="19">
        <f t="shared" si="88"/>
        <v>160.157700818162</v>
      </c>
      <c r="M439" s="27">
        <f t="shared" si="79"/>
        <v>18.141851654008</v>
      </c>
      <c r="N439" s="21"/>
      <c r="O439" s="22">
        <f t="shared" si="80"/>
        <v>21.6832477827706</v>
      </c>
      <c r="P439" s="22"/>
      <c r="Q439" s="31">
        <f t="shared" si="81"/>
        <v>0.0476386254271034</v>
      </c>
      <c r="R439" s="10">
        <f t="shared" si="91"/>
        <v>1.00136304939245</v>
      </c>
      <c r="S439" s="10">
        <f t="shared" si="92"/>
        <v>6.34001165816249</v>
      </c>
      <c r="T439" s="12">
        <f t="shared" si="82"/>
        <v>0.0287022662164758</v>
      </c>
      <c r="U439" s="12">
        <f t="shared" si="83"/>
        <v>0.00935984031680825</v>
      </c>
      <c r="V439" s="12">
        <f t="shared" si="84"/>
        <v>0.0193424258996675</v>
      </c>
      <c r="Y439" s="30"/>
      <c r="Z439" s="30"/>
    </row>
    <row r="440" spans="1:26">
      <c r="A440" s="14">
        <v>1906.12</v>
      </c>
      <c r="B440" s="15">
        <v>9.84</v>
      </c>
      <c r="C440" s="16">
        <v>0.4</v>
      </c>
      <c r="D440" s="15">
        <v>0.76</v>
      </c>
      <c r="E440" s="15">
        <v>8.94367438</v>
      </c>
      <c r="F440" s="16">
        <f t="shared" si="89"/>
        <v>1906.9583333333</v>
      </c>
      <c r="G440" s="10">
        <f>G429*1/12+G441*11/12</f>
        <v>3.65</v>
      </c>
      <c r="H440" s="16">
        <f t="shared" si="85"/>
        <v>347.327018853296</v>
      </c>
      <c r="I440" s="16">
        <f t="shared" si="86"/>
        <v>14.1189845062315</v>
      </c>
      <c r="J440" s="19">
        <f t="shared" si="90"/>
        <v>2079.02275669099</v>
      </c>
      <c r="K440" s="16">
        <f t="shared" si="87"/>
        <v>26.8260705618399</v>
      </c>
      <c r="L440" s="19">
        <f t="shared" si="88"/>
        <v>160.574928362312</v>
      </c>
      <c r="M440" s="27">
        <f t="shared" si="79"/>
        <v>17.6600036677687</v>
      </c>
      <c r="N440" s="21"/>
      <c r="O440" s="22">
        <f t="shared" si="80"/>
        <v>21.1139636219001</v>
      </c>
      <c r="P440" s="22"/>
      <c r="Q440" s="31">
        <f t="shared" si="81"/>
        <v>0.05004375945683</v>
      </c>
      <c r="R440" s="10">
        <f t="shared" si="91"/>
        <v>1.00138127320785</v>
      </c>
      <c r="S440" s="10">
        <f t="shared" si="92"/>
        <v>6.28110047419105</v>
      </c>
      <c r="T440" s="12">
        <f t="shared" si="82"/>
        <v>0.0257774882235779</v>
      </c>
      <c r="U440" s="12">
        <f t="shared" si="83"/>
        <v>0.00965872460750261</v>
      </c>
      <c r="V440" s="12">
        <f t="shared" si="84"/>
        <v>0.0161187636160753</v>
      </c>
      <c r="Y440" s="30"/>
      <c r="Z440" s="30"/>
    </row>
    <row r="441" spans="1:26">
      <c r="A441" s="14">
        <v>1907.01</v>
      </c>
      <c r="B441" s="15">
        <v>9.56</v>
      </c>
      <c r="C441" s="16">
        <v>0.4033</v>
      </c>
      <c r="D441" s="15">
        <v>0.7517</v>
      </c>
      <c r="E441" s="15">
        <v>8.848509091</v>
      </c>
      <c r="F441" s="16">
        <f t="shared" si="89"/>
        <v>1907.04166666663</v>
      </c>
      <c r="G441" s="10">
        <v>3.67</v>
      </c>
      <c r="H441" s="16">
        <f t="shared" si="85"/>
        <v>341.072920755617</v>
      </c>
      <c r="I441" s="16">
        <f t="shared" si="86"/>
        <v>14.3885678808306</v>
      </c>
      <c r="J441" s="19">
        <f t="shared" si="90"/>
        <v>2048.76434019738</v>
      </c>
      <c r="K441" s="16">
        <f t="shared" si="87"/>
        <v>26.8184638631796</v>
      </c>
      <c r="L441" s="19">
        <f t="shared" si="88"/>
        <v>161.093740013218</v>
      </c>
      <c r="M441" s="27">
        <f t="shared" si="79"/>
        <v>17.218913853706</v>
      </c>
      <c r="N441" s="21"/>
      <c r="O441" s="22">
        <f t="shared" si="80"/>
        <v>20.5963898147531</v>
      </c>
      <c r="P441" s="22"/>
      <c r="Q441" s="31">
        <f t="shared" si="81"/>
        <v>0.0531797293214333</v>
      </c>
      <c r="R441" s="10">
        <f t="shared" si="91"/>
        <v>1.0016757521839</v>
      </c>
      <c r="S441" s="10">
        <f t="shared" si="92"/>
        <v>6.35742263205855</v>
      </c>
      <c r="T441" s="12">
        <f t="shared" si="82"/>
        <v>0.0244741703107372</v>
      </c>
      <c r="U441" s="12">
        <f t="shared" si="83"/>
        <v>0.00780619459994303</v>
      </c>
      <c r="V441" s="12">
        <f t="shared" si="84"/>
        <v>0.0166679757107941</v>
      </c>
      <c r="Y441" s="30"/>
      <c r="Z441" s="30"/>
    </row>
    <row r="442" spans="1:26">
      <c r="A442" s="14">
        <v>1907.02</v>
      </c>
      <c r="B442" s="15">
        <v>9.26</v>
      </c>
      <c r="C442" s="16">
        <v>0.4067</v>
      </c>
      <c r="D442" s="15">
        <v>0.7433</v>
      </c>
      <c r="E442" s="15">
        <v>9.038839669</v>
      </c>
      <c r="F442" s="16">
        <f t="shared" si="89"/>
        <v>1907.12499999997</v>
      </c>
      <c r="G442" s="10">
        <f>G441*11/12+G453*1/12</f>
        <v>3.68666666666667</v>
      </c>
      <c r="H442" s="16">
        <f t="shared" si="85"/>
        <v>323.41320866945</v>
      </c>
      <c r="I442" s="16">
        <f t="shared" si="86"/>
        <v>14.2043360654282</v>
      </c>
      <c r="J442" s="19">
        <f t="shared" si="90"/>
        <v>1949.79583553981</v>
      </c>
      <c r="K442" s="16">
        <f t="shared" si="87"/>
        <v>25.9603712747303</v>
      </c>
      <c r="L442" s="19">
        <f t="shared" si="88"/>
        <v>156.510069606559</v>
      </c>
      <c r="M442" s="27">
        <f t="shared" si="79"/>
        <v>16.2170712887661</v>
      </c>
      <c r="N442" s="21"/>
      <c r="O442" s="22">
        <f t="shared" si="80"/>
        <v>19.4092521509812</v>
      </c>
      <c r="P442" s="22"/>
      <c r="Q442" s="31">
        <f t="shared" si="81"/>
        <v>0.058799011605751</v>
      </c>
      <c r="R442" s="10">
        <f t="shared" si="91"/>
        <v>1.00169071997055</v>
      </c>
      <c r="S442" s="10">
        <f t="shared" si="92"/>
        <v>6.23398370799894</v>
      </c>
      <c r="T442" s="12">
        <f t="shared" si="82"/>
        <v>0.0215552450069292</v>
      </c>
      <c r="U442" s="12">
        <f t="shared" si="83"/>
        <v>0.00735533381258469</v>
      </c>
      <c r="V442" s="12">
        <f t="shared" si="84"/>
        <v>0.0141999111943445</v>
      </c>
      <c r="Y442" s="30"/>
      <c r="Z442" s="30"/>
    </row>
    <row r="443" spans="1:26">
      <c r="A443" s="14">
        <v>1907.03</v>
      </c>
      <c r="B443" s="15">
        <v>8.35</v>
      </c>
      <c r="C443" s="16">
        <v>0.41</v>
      </c>
      <c r="D443" s="15">
        <v>0.735</v>
      </c>
      <c r="E443" s="15">
        <v>8.94367438</v>
      </c>
      <c r="F443" s="16">
        <f t="shared" si="89"/>
        <v>1907.2083333333</v>
      </c>
      <c r="G443" s="10">
        <f>G441*10/12+G453*2/12</f>
        <v>3.70333333333333</v>
      </c>
      <c r="H443" s="16">
        <f t="shared" si="85"/>
        <v>294.733801567584</v>
      </c>
      <c r="I443" s="16">
        <f t="shared" si="86"/>
        <v>14.4719591188873</v>
      </c>
      <c r="J443" s="19">
        <f t="shared" si="90"/>
        <v>1784.16394431874</v>
      </c>
      <c r="K443" s="16">
        <f t="shared" si="87"/>
        <v>25.9436340302005</v>
      </c>
      <c r="L443" s="19">
        <f t="shared" si="88"/>
        <v>157.049161565781</v>
      </c>
      <c r="M443" s="27">
        <f t="shared" si="79"/>
        <v>14.6875452559786</v>
      </c>
      <c r="N443" s="21"/>
      <c r="O443" s="22">
        <f t="shared" si="80"/>
        <v>17.5972547657505</v>
      </c>
      <c r="P443" s="22"/>
      <c r="Q443" s="31">
        <f t="shared" si="81"/>
        <v>0.0639599861306817</v>
      </c>
      <c r="R443" s="10">
        <f t="shared" si="91"/>
        <v>1.00170568659017</v>
      </c>
      <c r="S443" s="10">
        <f t="shared" si="92"/>
        <v>6.31096856743512</v>
      </c>
      <c r="T443" s="12">
        <f t="shared" si="82"/>
        <v>0.0343635446095194</v>
      </c>
      <c r="U443" s="12">
        <f t="shared" si="83"/>
        <v>0.00624670788907045</v>
      </c>
      <c r="V443" s="12">
        <f t="shared" si="84"/>
        <v>0.028116836720449</v>
      </c>
      <c r="Y443" s="30"/>
      <c r="Z443" s="30"/>
    </row>
    <row r="444" spans="1:26">
      <c r="A444" s="14">
        <v>1907.04</v>
      </c>
      <c r="B444" s="15">
        <v>8.39</v>
      </c>
      <c r="C444" s="16">
        <v>0.4133</v>
      </c>
      <c r="D444" s="15">
        <v>0.7267</v>
      </c>
      <c r="E444" s="15">
        <v>8.94367438</v>
      </c>
      <c r="F444" s="16">
        <f t="shared" si="89"/>
        <v>1907.29166666663</v>
      </c>
      <c r="G444" s="10">
        <f>G441*9/12+G453*3/12</f>
        <v>3.72</v>
      </c>
      <c r="H444" s="16">
        <f t="shared" si="85"/>
        <v>296.145700018207</v>
      </c>
      <c r="I444" s="16">
        <f t="shared" si="86"/>
        <v>14.5884407410637</v>
      </c>
      <c r="J444" s="19">
        <f t="shared" si="90"/>
        <v>1800.07006858481</v>
      </c>
      <c r="K444" s="16">
        <f t="shared" si="87"/>
        <v>25.6506651016962</v>
      </c>
      <c r="L444" s="19">
        <f t="shared" si="88"/>
        <v>155.913101172894</v>
      </c>
      <c r="M444" s="27">
        <f t="shared" si="79"/>
        <v>14.6697099056027</v>
      </c>
      <c r="N444" s="21"/>
      <c r="O444" s="22">
        <f t="shared" si="80"/>
        <v>17.59427766958</v>
      </c>
      <c r="P444" s="22"/>
      <c r="Q444" s="31">
        <f t="shared" si="81"/>
        <v>0.0654075495452477</v>
      </c>
      <c r="R444" s="10">
        <f t="shared" si="91"/>
        <v>1.0017206520442</v>
      </c>
      <c r="S444" s="10">
        <f t="shared" si="92"/>
        <v>6.32173310189156</v>
      </c>
      <c r="T444" s="12">
        <f t="shared" si="82"/>
        <v>0.0274205072833784</v>
      </c>
      <c r="U444" s="12">
        <f t="shared" si="83"/>
        <v>0.00130757219068145</v>
      </c>
      <c r="V444" s="12">
        <f t="shared" si="84"/>
        <v>0.026112935092697</v>
      </c>
      <c r="Y444" s="30"/>
      <c r="Z444" s="30"/>
    </row>
    <row r="445" spans="1:26">
      <c r="A445" s="14">
        <v>1907.05</v>
      </c>
      <c r="B445" s="15">
        <v>8.1</v>
      </c>
      <c r="C445" s="16">
        <v>0.4167</v>
      </c>
      <c r="D445" s="15">
        <v>0.7183</v>
      </c>
      <c r="E445" s="15">
        <v>9.134004959</v>
      </c>
      <c r="F445" s="16">
        <f t="shared" si="89"/>
        <v>1907.37499999997</v>
      </c>
      <c r="G445" s="10">
        <f>G441*8/12+G453*4/12</f>
        <v>3.73666666666667</v>
      </c>
      <c r="H445" s="16">
        <f t="shared" si="85"/>
        <v>279.951774876193</v>
      </c>
      <c r="I445" s="16">
        <f t="shared" si="86"/>
        <v>14.4019635297419</v>
      </c>
      <c r="J445" s="19">
        <f t="shared" si="90"/>
        <v>1708.93310013936</v>
      </c>
      <c r="K445" s="16">
        <f t="shared" si="87"/>
        <v>24.8258469004407</v>
      </c>
      <c r="L445" s="19">
        <f t="shared" si="88"/>
        <v>151.546499485198</v>
      </c>
      <c r="M445" s="27">
        <f t="shared" si="79"/>
        <v>13.7901071534242</v>
      </c>
      <c r="N445" s="21"/>
      <c r="O445" s="22">
        <f t="shared" si="80"/>
        <v>16.5593439317807</v>
      </c>
      <c r="P445" s="22"/>
      <c r="Q445" s="31">
        <f t="shared" si="81"/>
        <v>0.0733295082211956</v>
      </c>
      <c r="R445" s="10">
        <f t="shared" si="91"/>
        <v>1.00173561633409</v>
      </c>
      <c r="S445" s="10">
        <f t="shared" si="92"/>
        <v>6.20065431095937</v>
      </c>
      <c r="T445" s="12">
        <f t="shared" si="82"/>
        <v>0.0281993541065266</v>
      </c>
      <c r="U445" s="12">
        <f t="shared" si="83"/>
        <v>0.00179889260079857</v>
      </c>
      <c r="V445" s="12">
        <f t="shared" si="84"/>
        <v>0.0264004615057281</v>
      </c>
      <c r="Y445" s="30"/>
      <c r="Z445" s="30"/>
    </row>
    <row r="446" spans="1:26">
      <c r="A446" s="14">
        <v>1907.06</v>
      </c>
      <c r="B446" s="15">
        <v>7.84</v>
      </c>
      <c r="C446" s="16">
        <v>0.42</v>
      </c>
      <c r="D446" s="15">
        <v>0.71</v>
      </c>
      <c r="E446" s="15">
        <v>9.229089256</v>
      </c>
      <c r="F446" s="16">
        <f t="shared" si="89"/>
        <v>1907.4583333333</v>
      </c>
      <c r="G446" s="10">
        <f>G441*7/12+G453*5/12</f>
        <v>3.75333333333333</v>
      </c>
      <c r="H446" s="16">
        <f t="shared" si="85"/>
        <v>268.173997601221</v>
      </c>
      <c r="I446" s="16">
        <f t="shared" si="86"/>
        <v>14.3664641572083</v>
      </c>
      <c r="J446" s="19">
        <f t="shared" si="90"/>
        <v>1644.3452274778</v>
      </c>
      <c r="K446" s="16">
        <f t="shared" si="87"/>
        <v>24.2861655990902</v>
      </c>
      <c r="L446" s="19">
        <f t="shared" si="88"/>
        <v>148.913917284341</v>
      </c>
      <c r="M446" s="27">
        <f t="shared" si="79"/>
        <v>13.1442699526732</v>
      </c>
      <c r="N446" s="21"/>
      <c r="O446" s="22">
        <f t="shared" si="80"/>
        <v>15.8060561112549</v>
      </c>
      <c r="P446" s="22"/>
      <c r="Q446" s="31">
        <f t="shared" si="81"/>
        <v>0.0778015755574024</v>
      </c>
      <c r="R446" s="10">
        <f t="shared" si="91"/>
        <v>1.00175057946129</v>
      </c>
      <c r="S446" s="10">
        <f t="shared" si="92"/>
        <v>6.1474220715976</v>
      </c>
      <c r="T446" s="12">
        <f t="shared" si="82"/>
        <v>0.0332375072197726</v>
      </c>
      <c r="U446" s="12">
        <f t="shared" si="83"/>
        <v>0.00124402417960767</v>
      </c>
      <c r="V446" s="12">
        <f t="shared" si="84"/>
        <v>0.0319934830401649</v>
      </c>
      <c r="Y446" s="30"/>
      <c r="Z446" s="30"/>
    </row>
    <row r="447" spans="1:26">
      <c r="A447" s="14">
        <v>1907.07</v>
      </c>
      <c r="B447" s="15">
        <v>8.14</v>
      </c>
      <c r="C447" s="16">
        <v>0.4233</v>
      </c>
      <c r="D447" s="15">
        <v>0.7017</v>
      </c>
      <c r="E447" s="15">
        <v>9.229089256</v>
      </c>
      <c r="F447" s="16">
        <f t="shared" si="89"/>
        <v>1907.54166666663</v>
      </c>
      <c r="G447" s="10">
        <f>G441*6/12+G453*6/12</f>
        <v>3.77</v>
      </c>
      <c r="H447" s="16">
        <f t="shared" si="85"/>
        <v>278.435757713513</v>
      </c>
      <c r="I447" s="16">
        <f t="shared" si="86"/>
        <v>14.4793435184435</v>
      </c>
      <c r="J447" s="19">
        <f t="shared" si="90"/>
        <v>1714.66510581231</v>
      </c>
      <c r="K447" s="16">
        <f t="shared" si="87"/>
        <v>24.0022569026501</v>
      </c>
      <c r="L447" s="19">
        <f t="shared" si="88"/>
        <v>147.810872819226</v>
      </c>
      <c r="M447" s="27">
        <f t="shared" si="79"/>
        <v>13.5850073579618</v>
      </c>
      <c r="N447" s="21"/>
      <c r="O447" s="22">
        <f t="shared" si="80"/>
        <v>16.3570980507672</v>
      </c>
      <c r="P447" s="22"/>
      <c r="Q447" s="31">
        <f t="shared" si="81"/>
        <v>0.0751666906208552</v>
      </c>
      <c r="R447" s="10">
        <f t="shared" si="91"/>
        <v>1.00176554142725</v>
      </c>
      <c r="S447" s="10">
        <f t="shared" si="92"/>
        <v>6.15818362241603</v>
      </c>
      <c r="T447" s="12">
        <f t="shared" si="82"/>
        <v>0.0282480819508388</v>
      </c>
      <c r="U447" s="12">
        <f t="shared" si="83"/>
        <v>0.0027594135998712</v>
      </c>
      <c r="V447" s="12">
        <f t="shared" si="84"/>
        <v>0.0254886683509676</v>
      </c>
      <c r="Y447" s="30"/>
      <c r="Z447" s="30"/>
    </row>
    <row r="448" spans="1:26">
      <c r="A448" s="14">
        <v>1907.08</v>
      </c>
      <c r="B448" s="15">
        <v>7.53</v>
      </c>
      <c r="C448" s="16">
        <v>0.4267</v>
      </c>
      <c r="D448" s="15">
        <v>0.6933</v>
      </c>
      <c r="E448" s="15">
        <v>9.229089256</v>
      </c>
      <c r="F448" s="16">
        <f t="shared" si="89"/>
        <v>1907.62499999997</v>
      </c>
      <c r="G448" s="10">
        <f>G441*5/12+G453*7/12</f>
        <v>3.78666666666667</v>
      </c>
      <c r="H448" s="16">
        <f t="shared" si="85"/>
        <v>257.57017881852</v>
      </c>
      <c r="I448" s="16">
        <f t="shared" si="86"/>
        <v>14.5956434663828</v>
      </c>
      <c r="J448" s="19">
        <f t="shared" si="90"/>
        <v>1593.66079608774</v>
      </c>
      <c r="K448" s="16">
        <f t="shared" si="87"/>
        <v>23.714927619506</v>
      </c>
      <c r="L448" s="19">
        <f t="shared" si="88"/>
        <v>146.731079671664</v>
      </c>
      <c r="M448" s="27">
        <f t="shared" si="79"/>
        <v>12.5134716044466</v>
      </c>
      <c r="N448" s="21"/>
      <c r="O448" s="22">
        <f t="shared" si="80"/>
        <v>15.092007281741</v>
      </c>
      <c r="P448" s="22"/>
      <c r="Q448" s="31">
        <f t="shared" si="81"/>
        <v>0.0766938793947507</v>
      </c>
      <c r="R448" s="10">
        <f t="shared" si="91"/>
        <v>1.00178050223339</v>
      </c>
      <c r="S448" s="10">
        <f t="shared" si="92"/>
        <v>6.16905615071799</v>
      </c>
      <c r="T448" s="12">
        <f t="shared" si="82"/>
        <v>0.0317451764317709</v>
      </c>
      <c r="U448" s="12">
        <f t="shared" si="83"/>
        <v>0.00116898270461552</v>
      </c>
      <c r="V448" s="12">
        <f t="shared" si="84"/>
        <v>0.0305761937271554</v>
      </c>
      <c r="Y448" s="30"/>
      <c r="Z448" s="30"/>
    </row>
    <row r="449" spans="1:26">
      <c r="A449" s="14">
        <v>1907.09</v>
      </c>
      <c r="B449" s="15">
        <v>7.45</v>
      </c>
      <c r="C449" s="16">
        <v>0.43</v>
      </c>
      <c r="D449" s="15">
        <v>0.685</v>
      </c>
      <c r="E449" s="15">
        <v>9.229089256</v>
      </c>
      <c r="F449" s="16">
        <f t="shared" si="89"/>
        <v>1907.7083333333</v>
      </c>
      <c r="G449" s="10">
        <f>G441*4/12+G453*8/12</f>
        <v>3.80333333333333</v>
      </c>
      <c r="H449" s="16">
        <f t="shared" si="85"/>
        <v>254.833709455242</v>
      </c>
      <c r="I449" s="16">
        <f t="shared" si="86"/>
        <v>14.708522827618</v>
      </c>
      <c r="J449" s="19">
        <f t="shared" si="90"/>
        <v>1584.3132947384</v>
      </c>
      <c r="K449" s="16">
        <f t="shared" si="87"/>
        <v>23.4310189230659</v>
      </c>
      <c r="L449" s="19">
        <f t="shared" si="88"/>
        <v>145.671759314873</v>
      </c>
      <c r="M449" s="27">
        <f t="shared" ref="M449:M512" si="93">H449/AVERAGE(K329:K448)</f>
        <v>12.3285696577366</v>
      </c>
      <c r="N449" s="21"/>
      <c r="O449" s="22">
        <f t="shared" ref="O449:O512" si="94">J449/AVERAGE(L329:L448)</f>
        <v>14.8955479323714</v>
      </c>
      <c r="P449" s="22"/>
      <c r="Q449" s="31">
        <f t="shared" ref="Q449:Q512" si="95">1/M449-(G449/100-(((E449/E329)^(1/10))-1))</f>
        <v>0.0747736532991324</v>
      </c>
      <c r="R449" s="10">
        <f t="shared" si="91"/>
        <v>1.00179546188118</v>
      </c>
      <c r="S449" s="10">
        <f t="shared" si="92"/>
        <v>6.18004016897227</v>
      </c>
      <c r="T449" s="12">
        <f t="shared" si="82"/>
        <v>0.0256279954236374</v>
      </c>
      <c r="U449" s="12">
        <f t="shared" si="83"/>
        <v>-0.00114824182655648</v>
      </c>
      <c r="V449" s="12">
        <f t="shared" si="84"/>
        <v>0.0267762372501938</v>
      </c>
      <c r="Y449" s="30"/>
      <c r="Z449" s="30"/>
    </row>
    <row r="450" spans="1:26">
      <c r="A450" s="14">
        <v>1907.1</v>
      </c>
      <c r="B450" s="15">
        <v>6.64</v>
      </c>
      <c r="C450" s="16">
        <v>0.4333</v>
      </c>
      <c r="D450" s="15">
        <v>0.6767</v>
      </c>
      <c r="E450" s="15">
        <v>9.324254545</v>
      </c>
      <c r="F450" s="16">
        <f t="shared" si="89"/>
        <v>1907.79166666663</v>
      </c>
      <c r="G450" s="10">
        <f>G441*3/12+G453*9/12</f>
        <v>3.82</v>
      </c>
      <c r="H450" s="16">
        <f t="shared" si="85"/>
        <v>224.808851998152</v>
      </c>
      <c r="I450" s="16">
        <f t="shared" si="86"/>
        <v>14.6701318630722</v>
      </c>
      <c r="J450" s="19">
        <f t="shared" si="90"/>
        <v>1405.24773654653</v>
      </c>
      <c r="K450" s="16">
        <f t="shared" si="87"/>
        <v>22.9108659860165</v>
      </c>
      <c r="L450" s="19">
        <f t="shared" si="88"/>
        <v>143.212521584494</v>
      </c>
      <c r="M450" s="27">
        <f t="shared" si="93"/>
        <v>10.8318401530506</v>
      </c>
      <c r="N450" s="21"/>
      <c r="O450" s="22">
        <f t="shared" si="94"/>
        <v>13.1189263706092</v>
      </c>
      <c r="P450" s="22"/>
      <c r="Q450" s="31">
        <f t="shared" si="95"/>
        <v>0.0883399314815621</v>
      </c>
      <c r="R450" s="10">
        <f t="shared" si="91"/>
        <v>1.00181042037203</v>
      </c>
      <c r="S450" s="10">
        <f t="shared" si="92"/>
        <v>6.12794816666007</v>
      </c>
      <c r="T450" s="12">
        <f t="shared" ref="T450:T513" si="96">(($J570/$J450)^(1/10)-1)</f>
        <v>0.0314419327102931</v>
      </c>
      <c r="U450" s="12">
        <f t="shared" ref="U450:U513" si="97">(($S570/$S450)^(1/10)-1)</f>
        <v>-0.00164881408246698</v>
      </c>
      <c r="V450" s="12">
        <f t="shared" ref="V450:V513" si="98">T450-U450</f>
        <v>0.03309074679276</v>
      </c>
      <c r="Y450" s="30"/>
      <c r="Z450" s="30"/>
    </row>
    <row r="451" spans="1:26">
      <c r="A451" s="14">
        <v>1907.11</v>
      </c>
      <c r="B451" s="15">
        <v>6.25</v>
      </c>
      <c r="C451" s="16">
        <v>0.4367</v>
      </c>
      <c r="D451" s="15">
        <v>0.6683</v>
      </c>
      <c r="E451" s="15">
        <v>8.94367438</v>
      </c>
      <c r="F451" s="16">
        <f t="shared" si="89"/>
        <v>1907.87499999997</v>
      </c>
      <c r="G451" s="10">
        <f>G441*2/12+G453*10/12</f>
        <v>3.83666666666667</v>
      </c>
      <c r="H451" s="16">
        <f t="shared" si="85"/>
        <v>220.609132909868</v>
      </c>
      <c r="I451" s="16">
        <f t="shared" si="86"/>
        <v>15.4144013346783</v>
      </c>
      <c r="J451" s="19">
        <f t="shared" si="90"/>
        <v>1387.02533119617</v>
      </c>
      <c r="K451" s="16">
        <f t="shared" si="87"/>
        <v>23.5892933637864</v>
      </c>
      <c r="L451" s="19">
        <f t="shared" si="88"/>
        <v>148.311844614144</v>
      </c>
      <c r="M451" s="27">
        <f t="shared" si="93"/>
        <v>10.5911775591898</v>
      </c>
      <c r="N451" s="21"/>
      <c r="O451" s="22">
        <f t="shared" si="94"/>
        <v>12.8632566249267</v>
      </c>
      <c r="P451" s="22"/>
      <c r="Q451" s="31">
        <f t="shared" si="95"/>
        <v>0.0859701704449005</v>
      </c>
      <c r="R451" s="10">
        <f t="shared" si="91"/>
        <v>1.0018253777074</v>
      </c>
      <c r="S451" s="10">
        <f t="shared" si="92"/>
        <v>6.40027698960322</v>
      </c>
      <c r="T451" s="12">
        <f t="shared" si="96"/>
        <v>0.0246617965767031</v>
      </c>
      <c r="U451" s="12">
        <f t="shared" si="97"/>
        <v>-0.00583375634984429</v>
      </c>
      <c r="V451" s="12">
        <f t="shared" si="98"/>
        <v>0.0304955529265474</v>
      </c>
      <c r="Y451" s="30"/>
      <c r="Z451" s="30"/>
    </row>
    <row r="452" spans="1:26">
      <c r="A452" s="14">
        <v>1907.12</v>
      </c>
      <c r="B452" s="15">
        <v>6.57</v>
      </c>
      <c r="C452" s="16">
        <v>0.44</v>
      </c>
      <c r="D452" s="15">
        <v>0.66</v>
      </c>
      <c r="E452" s="15">
        <v>8.753424793</v>
      </c>
      <c r="F452" s="16">
        <f t="shared" si="89"/>
        <v>1907.9583333333</v>
      </c>
      <c r="G452" s="10">
        <f>G441*1/12+G453*11/12</f>
        <v>3.85333333333333</v>
      </c>
      <c r="H452" s="16">
        <f t="shared" si="85"/>
        <v>236.944599290853</v>
      </c>
      <c r="I452" s="16">
        <f t="shared" si="86"/>
        <v>15.86843587336</v>
      </c>
      <c r="J452" s="19">
        <f t="shared" si="90"/>
        <v>1498.04460566822</v>
      </c>
      <c r="K452" s="16">
        <f t="shared" si="87"/>
        <v>23.80265381004</v>
      </c>
      <c r="L452" s="19">
        <f t="shared" si="88"/>
        <v>150.488499199548</v>
      </c>
      <c r="M452" s="27">
        <f t="shared" si="93"/>
        <v>11.3333062358112</v>
      </c>
      <c r="N452" s="21"/>
      <c r="O452" s="22">
        <f t="shared" si="94"/>
        <v>13.7982140880416</v>
      </c>
      <c r="P452" s="22"/>
      <c r="Q452" s="31">
        <f t="shared" si="95"/>
        <v>0.0774087028930902</v>
      </c>
      <c r="R452" s="10">
        <f t="shared" si="91"/>
        <v>1.00184033388871</v>
      </c>
      <c r="S452" s="10">
        <f t="shared" si="92"/>
        <v>6.55131939229559</v>
      </c>
      <c r="T452" s="12">
        <f t="shared" si="96"/>
        <v>0.0126448186245878</v>
      </c>
      <c r="U452" s="12">
        <f t="shared" si="97"/>
        <v>-0.00945883661364644</v>
      </c>
      <c r="V452" s="12">
        <f t="shared" si="98"/>
        <v>0.0221036552382342</v>
      </c>
      <c r="Y452" s="30"/>
      <c r="Z452" s="30"/>
    </row>
    <row r="453" spans="1:26">
      <c r="A453" s="14">
        <v>1908.01</v>
      </c>
      <c r="B453" s="15">
        <v>6.85</v>
      </c>
      <c r="C453" s="16">
        <v>0.4367</v>
      </c>
      <c r="D453" s="15">
        <v>0.6533</v>
      </c>
      <c r="E453" s="15">
        <v>8.658259504</v>
      </c>
      <c r="F453" s="16">
        <f t="shared" si="89"/>
        <v>1908.04166666663</v>
      </c>
      <c r="G453" s="10">
        <v>3.87</v>
      </c>
      <c r="H453" s="16">
        <f t="shared" si="85"/>
        <v>249.758008408153</v>
      </c>
      <c r="I453" s="16">
        <f t="shared" si="86"/>
        <v>15.9225287988088</v>
      </c>
      <c r="J453" s="19">
        <f t="shared" si="90"/>
        <v>1587.44432190186</v>
      </c>
      <c r="K453" s="16">
        <f t="shared" si="87"/>
        <v>23.819986407744</v>
      </c>
      <c r="L453" s="19">
        <f t="shared" si="88"/>
        <v>151.398157007078</v>
      </c>
      <c r="M453" s="27">
        <f t="shared" si="93"/>
        <v>11.902968628267</v>
      </c>
      <c r="N453" s="21"/>
      <c r="O453" s="22">
        <f t="shared" si="94"/>
        <v>14.5223523585954</v>
      </c>
      <c r="P453" s="22"/>
      <c r="Q453" s="31">
        <f t="shared" si="95"/>
        <v>0.0718963826040648</v>
      </c>
      <c r="R453" s="10">
        <f t="shared" si="91"/>
        <v>1.00397925024978</v>
      </c>
      <c r="S453" s="10">
        <f t="shared" si="92"/>
        <v>6.63551586116331</v>
      </c>
      <c r="T453" s="12">
        <f t="shared" si="96"/>
        <v>0.0113038369935403</v>
      </c>
      <c r="U453" s="12">
        <f t="shared" si="97"/>
        <v>-0.0127127321325256</v>
      </c>
      <c r="V453" s="12">
        <f t="shared" si="98"/>
        <v>0.0240165691260659</v>
      </c>
      <c r="Y453" s="30"/>
      <c r="Z453" s="30"/>
    </row>
    <row r="454" spans="1:26">
      <c r="A454" s="14">
        <v>1908.02</v>
      </c>
      <c r="B454" s="15">
        <v>6.6</v>
      </c>
      <c r="C454" s="16">
        <v>0.4333</v>
      </c>
      <c r="D454" s="15">
        <v>0.6467</v>
      </c>
      <c r="E454" s="15">
        <v>8.563094215</v>
      </c>
      <c r="F454" s="16">
        <f t="shared" si="89"/>
        <v>1908.12499999997</v>
      </c>
      <c r="G454" s="10">
        <f>G453*11/12+G465*1/12</f>
        <v>3.86083333333333</v>
      </c>
      <c r="H454" s="16">
        <f t="shared" si="85"/>
        <v>243.317117351137</v>
      </c>
      <c r="I454" s="16">
        <f t="shared" si="86"/>
        <v>15.9741374164012</v>
      </c>
      <c r="J454" s="19">
        <f t="shared" si="90"/>
        <v>1554.96734611545</v>
      </c>
      <c r="K454" s="16">
        <f t="shared" si="87"/>
        <v>23.8413908774213</v>
      </c>
      <c r="L454" s="19">
        <f t="shared" si="88"/>
        <v>152.363239808009</v>
      </c>
      <c r="M454" s="27">
        <f t="shared" si="93"/>
        <v>11.5548462951448</v>
      </c>
      <c r="N454" s="21"/>
      <c r="O454" s="22">
        <f t="shared" si="94"/>
        <v>14.1292145757245</v>
      </c>
      <c r="P454" s="22"/>
      <c r="Q454" s="31">
        <f t="shared" si="95"/>
        <v>0.0719316167294562</v>
      </c>
      <c r="R454" s="10">
        <f t="shared" si="91"/>
        <v>1.00397193433024</v>
      </c>
      <c r="S454" s="10">
        <f t="shared" si="92"/>
        <v>6.73595697754525</v>
      </c>
      <c r="T454" s="12">
        <f t="shared" si="96"/>
        <v>0.016484496270796</v>
      </c>
      <c r="U454" s="12">
        <f t="shared" si="97"/>
        <v>-0.0144761434995159</v>
      </c>
      <c r="V454" s="12">
        <f t="shared" si="98"/>
        <v>0.0309606397703118</v>
      </c>
      <c r="Y454" s="30"/>
      <c r="Z454" s="30"/>
    </row>
    <row r="455" spans="1:26">
      <c r="A455" s="14">
        <v>1908.03</v>
      </c>
      <c r="B455" s="15">
        <v>6.87</v>
      </c>
      <c r="C455" s="16">
        <v>0.43</v>
      </c>
      <c r="D455" s="15">
        <v>0.64</v>
      </c>
      <c r="E455" s="15">
        <v>8.563094215</v>
      </c>
      <c r="F455" s="16">
        <f t="shared" si="89"/>
        <v>1908.2083333333</v>
      </c>
      <c r="G455" s="10">
        <f>G453*10/12+G465*2/12</f>
        <v>3.85166666666667</v>
      </c>
      <c r="H455" s="16">
        <f t="shared" si="85"/>
        <v>253.270999424593</v>
      </c>
      <c r="I455" s="16">
        <f t="shared" si="86"/>
        <v>15.8524788577256</v>
      </c>
      <c r="J455" s="19">
        <f t="shared" si="90"/>
        <v>1627.0220198559</v>
      </c>
      <c r="K455" s="16">
        <f t="shared" si="87"/>
        <v>23.59438713708</v>
      </c>
      <c r="L455" s="19">
        <f t="shared" si="88"/>
        <v>151.571192533883</v>
      </c>
      <c r="M455" s="27">
        <f t="shared" si="93"/>
        <v>11.9846626644643</v>
      </c>
      <c r="N455" s="21"/>
      <c r="O455" s="22">
        <f t="shared" si="94"/>
        <v>14.683723501046</v>
      </c>
      <c r="P455" s="22"/>
      <c r="Q455" s="31">
        <f t="shared" si="95"/>
        <v>0.0689194888603646</v>
      </c>
      <c r="R455" s="10">
        <f t="shared" si="91"/>
        <v>1.00396461860274</v>
      </c>
      <c r="S455" s="10">
        <f t="shared" si="92"/>
        <v>6.76271175631142</v>
      </c>
      <c r="T455" s="12">
        <f t="shared" si="96"/>
        <v>0.0113087886733561</v>
      </c>
      <c r="U455" s="12">
        <f t="shared" si="97"/>
        <v>-0.0137453549896355</v>
      </c>
      <c r="V455" s="12">
        <f t="shared" si="98"/>
        <v>0.0250541436629915</v>
      </c>
      <c r="Y455" s="30"/>
      <c r="Z455" s="30"/>
    </row>
    <row r="456" spans="1:26">
      <c r="A456" s="14">
        <v>1908.04</v>
      </c>
      <c r="B456" s="15">
        <v>7.24</v>
      </c>
      <c r="C456" s="16">
        <v>0.4267</v>
      </c>
      <c r="D456" s="15">
        <v>0.6333</v>
      </c>
      <c r="E456" s="15">
        <v>8.658259504</v>
      </c>
      <c r="F456" s="16">
        <f t="shared" si="89"/>
        <v>1908.29166666663</v>
      </c>
      <c r="G456" s="10">
        <f>G453*9/12+G465*3/12</f>
        <v>3.8425</v>
      </c>
      <c r="H456" s="16">
        <f t="shared" si="85"/>
        <v>263.977807427011</v>
      </c>
      <c r="I456" s="16">
        <f t="shared" si="86"/>
        <v>15.557918567556</v>
      </c>
      <c r="J456" s="19">
        <f t="shared" si="90"/>
        <v>1704.13165907391</v>
      </c>
      <c r="K456" s="16">
        <f t="shared" si="87"/>
        <v>23.0907659452384</v>
      </c>
      <c r="L456" s="19">
        <f t="shared" si="88"/>
        <v>149.064444708771</v>
      </c>
      <c r="M456" s="27">
        <f t="shared" si="93"/>
        <v>12.4488891583704</v>
      </c>
      <c r="N456" s="21"/>
      <c r="O456" s="22">
        <f t="shared" si="94"/>
        <v>15.277960676657</v>
      </c>
      <c r="P456" s="22"/>
      <c r="Q456" s="31">
        <f t="shared" si="95"/>
        <v>0.0670319877769843</v>
      </c>
      <c r="R456" s="10">
        <f t="shared" si="91"/>
        <v>1.0039573030674</v>
      </c>
      <c r="S456" s="10">
        <f t="shared" si="92"/>
        <v>6.71489782854781</v>
      </c>
      <c r="T456" s="12">
        <f t="shared" si="96"/>
        <v>0.00499111267843522</v>
      </c>
      <c r="U456" s="12">
        <f t="shared" si="97"/>
        <v>-0.0140249114599827</v>
      </c>
      <c r="V456" s="12">
        <f t="shared" si="98"/>
        <v>0.019016024138418</v>
      </c>
      <c r="Y456" s="30"/>
      <c r="Z456" s="30"/>
    </row>
    <row r="457" spans="1:26">
      <c r="A457" s="14">
        <v>1908.05</v>
      </c>
      <c r="B457" s="15">
        <v>7.63</v>
      </c>
      <c r="C457" s="16">
        <v>0.4233</v>
      </c>
      <c r="D457" s="15">
        <v>0.6267</v>
      </c>
      <c r="E457" s="15">
        <v>8.658259504</v>
      </c>
      <c r="F457" s="16">
        <f t="shared" si="89"/>
        <v>1908.37499999997</v>
      </c>
      <c r="G457" s="10">
        <f>G453*8/12+G465*4/12</f>
        <v>3.83333333333333</v>
      </c>
      <c r="H457" s="16">
        <f t="shared" si="85"/>
        <v>278.197606445869</v>
      </c>
      <c r="I457" s="16">
        <f t="shared" si="86"/>
        <v>15.4339510889301</v>
      </c>
      <c r="J457" s="19">
        <f t="shared" si="90"/>
        <v>1804.23174074693</v>
      </c>
      <c r="K457" s="16">
        <f t="shared" si="87"/>
        <v>22.8501231926116</v>
      </c>
      <c r="L457" s="19">
        <f t="shared" si="88"/>
        <v>148.192926857942</v>
      </c>
      <c r="M457" s="27">
        <f t="shared" si="93"/>
        <v>13.0784513554383</v>
      </c>
      <c r="N457" s="21"/>
      <c r="O457" s="22">
        <f t="shared" si="94"/>
        <v>16.0731795537108</v>
      </c>
      <c r="P457" s="22"/>
      <c r="Q457" s="31">
        <f t="shared" si="95"/>
        <v>0.0563041712722463</v>
      </c>
      <c r="R457" s="10">
        <f t="shared" si="91"/>
        <v>1.00394998772435</v>
      </c>
      <c r="S457" s="10">
        <f t="shared" si="92"/>
        <v>6.74147071432199</v>
      </c>
      <c r="T457" s="12">
        <f t="shared" si="96"/>
        <v>0.00103512549828122</v>
      </c>
      <c r="U457" s="12">
        <f t="shared" si="97"/>
        <v>-0.0160545720476768</v>
      </c>
      <c r="V457" s="12">
        <f t="shared" si="98"/>
        <v>0.017089697545958</v>
      </c>
      <c r="Y457" s="30"/>
      <c r="Z457" s="30"/>
    </row>
    <row r="458" spans="1:26">
      <c r="A458" s="14">
        <v>1908.06</v>
      </c>
      <c r="B458" s="15">
        <v>7.64</v>
      </c>
      <c r="C458" s="16">
        <v>0.42</v>
      </c>
      <c r="D458" s="15">
        <v>0.62</v>
      </c>
      <c r="E458" s="15">
        <v>8.658259504</v>
      </c>
      <c r="F458" s="16">
        <f t="shared" si="89"/>
        <v>1908.4583333333</v>
      </c>
      <c r="G458" s="10">
        <f>G453*7/12+G465*5/12</f>
        <v>3.82416666666667</v>
      </c>
      <c r="H458" s="16">
        <f t="shared" ref="H458:H521" si="99">B458*$E$1858/E458</f>
        <v>278.562216677122</v>
      </c>
      <c r="I458" s="16">
        <f t="shared" ref="I458:I521" si="100">C458*$E$1858/E458</f>
        <v>15.3136297126167</v>
      </c>
      <c r="J458" s="19">
        <f t="shared" si="90"/>
        <v>1814.87268810389</v>
      </c>
      <c r="K458" s="16">
        <f t="shared" ref="K458:K521" si="101">D458*$E$1858/E458</f>
        <v>22.6058343376722</v>
      </c>
      <c r="L458" s="19">
        <f t="shared" ref="L458:L521" si="102">K458*(J458/H458)</f>
        <v>147.280244322567</v>
      </c>
      <c r="M458" s="27">
        <f t="shared" si="93"/>
        <v>13.05168412923</v>
      </c>
      <c r="N458" s="21"/>
      <c r="O458" s="22">
        <f t="shared" si="94"/>
        <v>16.0634824937065</v>
      </c>
      <c r="P458" s="22"/>
      <c r="Q458" s="31">
        <f t="shared" si="95"/>
        <v>0.0635053334462763</v>
      </c>
      <c r="R458" s="10">
        <f t="shared" si="91"/>
        <v>1.00394267257372</v>
      </c>
      <c r="S458" s="10">
        <f t="shared" si="92"/>
        <v>6.76809944088762</v>
      </c>
      <c r="T458" s="12">
        <f t="shared" si="96"/>
        <v>-8.67904129585595e-5</v>
      </c>
      <c r="U458" s="12">
        <f t="shared" si="97"/>
        <v>-0.0173717945601525</v>
      </c>
      <c r="V458" s="12">
        <f t="shared" si="98"/>
        <v>0.0172850041471939</v>
      </c>
      <c r="Y458" s="30"/>
      <c r="Z458" s="30"/>
    </row>
    <row r="459" spans="1:26">
      <c r="A459" s="14">
        <v>1908.07</v>
      </c>
      <c r="B459" s="15">
        <v>7.92</v>
      </c>
      <c r="C459" s="16">
        <v>0.4167</v>
      </c>
      <c r="D459" s="15">
        <v>0.6133</v>
      </c>
      <c r="E459" s="15">
        <v>8.753424793</v>
      </c>
      <c r="F459" s="16">
        <f t="shared" ref="F459:F522" si="103">F458+1/12</f>
        <v>1908.54166666663</v>
      </c>
      <c r="G459" s="10">
        <f>G453*6/12+G465*6/12</f>
        <v>3.815</v>
      </c>
      <c r="H459" s="16">
        <f t="shared" si="99"/>
        <v>285.63184572048</v>
      </c>
      <c r="I459" s="16">
        <f t="shared" si="100"/>
        <v>15.0281300646116</v>
      </c>
      <c r="J459" s="19">
        <f t="shared" ref="J459:J522" si="104">J458*((H459+(I459/12))/H458)</f>
        <v>1869.0915340046</v>
      </c>
      <c r="K459" s="16">
        <f t="shared" si="101"/>
        <v>22.1184357298447</v>
      </c>
      <c r="L459" s="19">
        <f t="shared" si="102"/>
        <v>144.736595682452</v>
      </c>
      <c r="M459" s="27">
        <f t="shared" si="93"/>
        <v>13.3454871048344</v>
      </c>
      <c r="N459" s="21"/>
      <c r="O459" s="22">
        <f t="shared" si="94"/>
        <v>16.4444187480896</v>
      </c>
      <c r="P459" s="22"/>
      <c r="Q459" s="31">
        <f t="shared" si="95"/>
        <v>0.0644882284368703</v>
      </c>
      <c r="R459" s="10">
        <f t="shared" ref="R459:R522" si="105">((G459/G460+G459/1200+((1+G460/1200)^(-119))*(1-G459/G460)))</f>
        <v>1.00393535761565</v>
      </c>
      <c r="S459" s="10">
        <f t="shared" ref="S459:S522" si="106">S458*R458*E458/E459</f>
        <v>6.72091246107458</v>
      </c>
      <c r="T459" s="12">
        <f t="shared" si="96"/>
        <v>-0.00421855488740952</v>
      </c>
      <c r="U459" s="12">
        <f t="shared" si="97"/>
        <v>-0.0189045440619454</v>
      </c>
      <c r="V459" s="12">
        <f t="shared" si="98"/>
        <v>0.0146859891745359</v>
      </c>
      <c r="Y459" s="30"/>
      <c r="Z459" s="30"/>
    </row>
    <row r="460" spans="1:26">
      <c r="A460" s="14">
        <v>1908.08</v>
      </c>
      <c r="B460" s="15">
        <v>8.26</v>
      </c>
      <c r="C460" s="16">
        <v>0.4133</v>
      </c>
      <c r="D460" s="15">
        <v>0.6067</v>
      </c>
      <c r="E460" s="15">
        <v>8.753424793</v>
      </c>
      <c r="F460" s="16">
        <f t="shared" si="103"/>
        <v>1908.62499999997</v>
      </c>
      <c r="G460" s="10">
        <f>G453*5/12+G465*7/12</f>
        <v>3.80583333333333</v>
      </c>
      <c r="H460" s="16">
        <f t="shared" si="99"/>
        <v>297.893818895349</v>
      </c>
      <c r="I460" s="16">
        <f t="shared" si="100"/>
        <v>14.9055103328629</v>
      </c>
      <c r="J460" s="19">
        <f t="shared" si="104"/>
        <v>1957.45842152294</v>
      </c>
      <c r="K460" s="16">
        <f t="shared" si="101"/>
        <v>21.8804091917443</v>
      </c>
      <c r="L460" s="19">
        <f t="shared" si="102"/>
        <v>143.776032002175</v>
      </c>
      <c r="M460" s="27">
        <f t="shared" si="93"/>
        <v>13.8842328952086</v>
      </c>
      <c r="N460" s="21"/>
      <c r="O460" s="22">
        <f t="shared" si="94"/>
        <v>17.1249175525108</v>
      </c>
      <c r="P460" s="22"/>
      <c r="Q460" s="31">
        <f t="shared" si="95"/>
        <v>0.0616723425733962</v>
      </c>
      <c r="R460" s="10">
        <f t="shared" si="105"/>
        <v>1.00392804285027</v>
      </c>
      <c r="S460" s="10">
        <f t="shared" si="106"/>
        <v>6.74736165511239</v>
      </c>
      <c r="T460" s="12">
        <f t="shared" si="96"/>
        <v>-0.00917568024236837</v>
      </c>
      <c r="U460" s="12">
        <f t="shared" si="97"/>
        <v>-0.0208025871654395</v>
      </c>
      <c r="V460" s="12">
        <f t="shared" si="98"/>
        <v>0.0116269069230711</v>
      </c>
      <c r="Y460" s="30"/>
      <c r="Z460" s="30"/>
    </row>
    <row r="461" spans="1:26">
      <c r="A461" s="14">
        <v>1908.09</v>
      </c>
      <c r="B461" s="15">
        <v>8.17</v>
      </c>
      <c r="C461" s="16">
        <v>0.41</v>
      </c>
      <c r="D461" s="15">
        <v>0.6</v>
      </c>
      <c r="E461" s="15">
        <v>8.753424793</v>
      </c>
      <c r="F461" s="16">
        <f t="shared" si="103"/>
        <v>1908.7083333333</v>
      </c>
      <c r="G461" s="10">
        <f>G453*4/12+G465*8/12</f>
        <v>3.79666666666667</v>
      </c>
      <c r="H461" s="16">
        <f t="shared" si="99"/>
        <v>294.648002466707</v>
      </c>
      <c r="I461" s="16">
        <f t="shared" si="100"/>
        <v>14.7864970638127</v>
      </c>
      <c r="J461" s="19">
        <f t="shared" si="104"/>
        <v>1944.22701370998</v>
      </c>
      <c r="K461" s="16">
        <f t="shared" si="101"/>
        <v>21.6387761909455</v>
      </c>
      <c r="L461" s="19">
        <f t="shared" si="102"/>
        <v>142.782889623744</v>
      </c>
      <c r="M461" s="27">
        <f t="shared" si="93"/>
        <v>13.7014422688251</v>
      </c>
      <c r="N461" s="21"/>
      <c r="O461" s="22">
        <f t="shared" si="94"/>
        <v>16.9162136898568</v>
      </c>
      <c r="P461" s="22"/>
      <c r="Q461" s="31">
        <f t="shared" si="95"/>
        <v>0.0627248816999166</v>
      </c>
      <c r="R461" s="10">
        <f t="shared" si="105"/>
        <v>1.0039207282777</v>
      </c>
      <c r="S461" s="10">
        <f t="shared" si="106"/>
        <v>6.77386558081992</v>
      </c>
      <c r="T461" s="12">
        <f t="shared" si="96"/>
        <v>-0.0102840279997926</v>
      </c>
      <c r="U461" s="12">
        <f t="shared" si="97"/>
        <v>-0.0226596116037151</v>
      </c>
      <c r="V461" s="12">
        <f t="shared" si="98"/>
        <v>0.0123755836039225</v>
      </c>
      <c r="Y461" s="30"/>
      <c r="Z461" s="30"/>
    </row>
    <row r="462" spans="1:26">
      <c r="A462" s="14">
        <v>1908.1</v>
      </c>
      <c r="B462" s="15">
        <v>8.27</v>
      </c>
      <c r="C462" s="16">
        <v>0.4067</v>
      </c>
      <c r="D462" s="15">
        <v>0.5933</v>
      </c>
      <c r="E462" s="15">
        <v>8.848509091</v>
      </c>
      <c r="F462" s="16">
        <f t="shared" si="103"/>
        <v>1908.79166666663</v>
      </c>
      <c r="G462" s="10">
        <f>G453*3/12+G465*9/12</f>
        <v>3.7875</v>
      </c>
      <c r="H462" s="16">
        <f t="shared" si="99"/>
        <v>295.049482703865</v>
      </c>
      <c r="I462" s="16">
        <f t="shared" si="100"/>
        <v>14.5098699656181</v>
      </c>
      <c r="J462" s="19">
        <f t="shared" si="104"/>
        <v>1954.85475299794</v>
      </c>
      <c r="K462" s="16">
        <f t="shared" si="101"/>
        <v>21.1672137954297</v>
      </c>
      <c r="L462" s="19">
        <f t="shared" si="102"/>
        <v>140.243691046394</v>
      </c>
      <c r="M462" s="27">
        <f t="shared" si="93"/>
        <v>13.6908103591787</v>
      </c>
      <c r="N462" s="21"/>
      <c r="O462" s="22">
        <f t="shared" si="94"/>
        <v>16.9185324182248</v>
      </c>
      <c r="P462" s="22"/>
      <c r="Q462" s="31">
        <f t="shared" si="95"/>
        <v>0.0639841557378429</v>
      </c>
      <c r="R462" s="10">
        <f t="shared" si="105"/>
        <v>1.00391341389809</v>
      </c>
      <c r="S462" s="10">
        <f t="shared" si="106"/>
        <v>6.72734807865749</v>
      </c>
      <c r="T462" s="12">
        <f t="shared" si="96"/>
        <v>-0.00796331616879054</v>
      </c>
      <c r="U462" s="12">
        <f t="shared" si="97"/>
        <v>-0.0234227191241622</v>
      </c>
      <c r="V462" s="12">
        <f t="shared" si="98"/>
        <v>0.0154594029553716</v>
      </c>
      <c r="Y462" s="30"/>
      <c r="Z462" s="30"/>
    </row>
    <row r="463" spans="1:26">
      <c r="A463" s="14">
        <v>1908.11</v>
      </c>
      <c r="B463" s="15">
        <v>8.83</v>
      </c>
      <c r="C463" s="16">
        <v>0.4033</v>
      </c>
      <c r="D463" s="15">
        <v>0.5867</v>
      </c>
      <c r="E463" s="15">
        <v>8.94367438</v>
      </c>
      <c r="F463" s="16">
        <f t="shared" si="103"/>
        <v>1908.87499999997</v>
      </c>
      <c r="G463" s="10">
        <f>G453*2/12+G465*10/12</f>
        <v>3.77833333333333</v>
      </c>
      <c r="H463" s="16">
        <f t="shared" si="99"/>
        <v>311.676582975061</v>
      </c>
      <c r="I463" s="16">
        <f t="shared" si="100"/>
        <v>14.235466128408</v>
      </c>
      <c r="J463" s="19">
        <f t="shared" si="104"/>
        <v>2072.87762855017</v>
      </c>
      <c r="K463" s="16">
        <f t="shared" si="101"/>
        <v>20.7090205245151</v>
      </c>
      <c r="L463" s="19">
        <f t="shared" si="102"/>
        <v>137.730159079319</v>
      </c>
      <c r="M463" s="27">
        <f t="shared" si="93"/>
        <v>14.4350140912563</v>
      </c>
      <c r="N463" s="21"/>
      <c r="O463" s="22">
        <f t="shared" si="94"/>
        <v>17.8497888042628</v>
      </c>
      <c r="P463" s="22"/>
      <c r="Q463" s="31">
        <f t="shared" si="95"/>
        <v>0.061411293814186</v>
      </c>
      <c r="R463" s="10">
        <f t="shared" si="105"/>
        <v>1.00390609971156</v>
      </c>
      <c r="S463" s="10">
        <f t="shared" si="106"/>
        <v>6.68181240559747</v>
      </c>
      <c r="T463" s="12">
        <f t="shared" si="96"/>
        <v>-0.012525345121441</v>
      </c>
      <c r="U463" s="12">
        <f t="shared" si="97"/>
        <v>-0.024161052631</v>
      </c>
      <c r="V463" s="12">
        <f t="shared" si="98"/>
        <v>0.011635707509559</v>
      </c>
      <c r="Y463" s="30"/>
      <c r="Z463" s="30"/>
    </row>
    <row r="464" spans="1:26">
      <c r="A464" s="14">
        <v>1908.12</v>
      </c>
      <c r="B464" s="15">
        <v>9.03</v>
      </c>
      <c r="C464" s="16">
        <v>0.4</v>
      </c>
      <c r="D464" s="15">
        <v>0.58</v>
      </c>
      <c r="E464" s="15">
        <v>9.038839669</v>
      </c>
      <c r="F464" s="16">
        <f t="shared" si="103"/>
        <v>1908.9583333333</v>
      </c>
      <c r="G464" s="10">
        <f>G453*1/12+G465*11/12</f>
        <v>3.76916666666667</v>
      </c>
      <c r="H464" s="16">
        <f t="shared" si="99"/>
        <v>315.380267201418</v>
      </c>
      <c r="I464" s="16">
        <f t="shared" si="100"/>
        <v>13.9703329878812</v>
      </c>
      <c r="J464" s="19">
        <f t="shared" si="104"/>
        <v>2105.2525880008</v>
      </c>
      <c r="K464" s="16">
        <f t="shared" si="101"/>
        <v>20.2569828324278</v>
      </c>
      <c r="L464" s="19">
        <f t="shared" si="102"/>
        <v>135.221096460738</v>
      </c>
      <c r="M464" s="27">
        <f t="shared" si="93"/>
        <v>14.5824829089624</v>
      </c>
      <c r="N464" s="21"/>
      <c r="O464" s="22">
        <f t="shared" si="94"/>
        <v>18.0423109986916</v>
      </c>
      <c r="P464" s="22"/>
      <c r="Q464" s="31">
        <f t="shared" si="95"/>
        <v>0.0604315993348001</v>
      </c>
      <c r="R464" s="10">
        <f t="shared" si="105"/>
        <v>1.00389878571824</v>
      </c>
      <c r="S464" s="10">
        <f t="shared" si="106"/>
        <v>6.63728807696436</v>
      </c>
      <c r="T464" s="12">
        <f t="shared" si="96"/>
        <v>-0.0166393661105512</v>
      </c>
      <c r="U464" s="12">
        <f t="shared" si="97"/>
        <v>-0.0242872033420747</v>
      </c>
      <c r="V464" s="12">
        <f t="shared" si="98"/>
        <v>0.00764783723152351</v>
      </c>
      <c r="Y464" s="30"/>
      <c r="Z464" s="30"/>
    </row>
    <row r="465" spans="1:26">
      <c r="A465" s="14">
        <v>1909.01</v>
      </c>
      <c r="B465" s="15">
        <v>9.06</v>
      </c>
      <c r="C465" s="16">
        <v>0.4033</v>
      </c>
      <c r="D465" s="15">
        <v>0.595</v>
      </c>
      <c r="E465" s="15">
        <v>8.94367438</v>
      </c>
      <c r="F465" s="16">
        <f t="shared" si="103"/>
        <v>1909.04166666663</v>
      </c>
      <c r="G465" s="10">
        <v>3.76</v>
      </c>
      <c r="H465" s="16">
        <f t="shared" si="99"/>
        <v>319.794999066145</v>
      </c>
      <c r="I465" s="16">
        <f t="shared" si="100"/>
        <v>14.235466128408</v>
      </c>
      <c r="J465" s="19">
        <f t="shared" si="104"/>
        <v>2142.64098724086</v>
      </c>
      <c r="K465" s="16">
        <f t="shared" si="101"/>
        <v>21.0019894530194</v>
      </c>
      <c r="L465" s="19">
        <f t="shared" si="102"/>
        <v>140.714281170895</v>
      </c>
      <c r="M465" s="27">
        <f t="shared" si="93"/>
        <v>14.7644184564414</v>
      </c>
      <c r="N465" s="21"/>
      <c r="O465" s="22">
        <f t="shared" si="94"/>
        <v>18.2788689750625</v>
      </c>
      <c r="P465" s="22"/>
      <c r="Q465" s="31">
        <f t="shared" si="95"/>
        <v>0.0585891126323558</v>
      </c>
      <c r="R465" s="10">
        <f t="shared" si="105"/>
        <v>1.00210055537263</v>
      </c>
      <c r="S465" s="10">
        <f t="shared" si="106"/>
        <v>6.7340649435135</v>
      </c>
      <c r="T465" s="12">
        <f t="shared" si="96"/>
        <v>-0.0184034106637033</v>
      </c>
      <c r="U465" s="12">
        <f t="shared" si="97"/>
        <v>-0.0252881207519284</v>
      </c>
      <c r="V465" s="12">
        <f t="shared" si="98"/>
        <v>0.00688471008822511</v>
      </c>
      <c r="Y465" s="30"/>
      <c r="Z465" s="30"/>
    </row>
    <row r="466" spans="1:26">
      <c r="A466" s="14">
        <v>1909.02</v>
      </c>
      <c r="B466" s="15">
        <v>8.8</v>
      </c>
      <c r="C466" s="16">
        <v>0.4067</v>
      </c>
      <c r="D466" s="15">
        <v>0.61</v>
      </c>
      <c r="E466" s="15">
        <v>9.038839669</v>
      </c>
      <c r="F466" s="16">
        <f t="shared" si="103"/>
        <v>1909.12499999997</v>
      </c>
      <c r="G466" s="10">
        <f>G465*11/12+G477*1/12</f>
        <v>3.7725</v>
      </c>
      <c r="H466" s="16">
        <f t="shared" si="99"/>
        <v>307.347325733387</v>
      </c>
      <c r="I466" s="16">
        <f t="shared" si="100"/>
        <v>14.2043360654282</v>
      </c>
      <c r="J466" s="19">
        <f t="shared" si="104"/>
        <v>2067.17181971739</v>
      </c>
      <c r="K466" s="16">
        <f t="shared" si="101"/>
        <v>21.3047578065189</v>
      </c>
      <c r="L466" s="19">
        <f t="shared" si="102"/>
        <v>143.292592048592</v>
      </c>
      <c r="M466" s="27">
        <f t="shared" si="93"/>
        <v>14.1671575167014</v>
      </c>
      <c r="N466" s="21"/>
      <c r="O466" s="22">
        <f t="shared" si="94"/>
        <v>17.5510129422144</v>
      </c>
      <c r="P466" s="22"/>
      <c r="Q466" s="31">
        <f t="shared" si="95"/>
        <v>0.0595525764684143</v>
      </c>
      <c r="R466" s="10">
        <f t="shared" si="105"/>
        <v>1.00211157562882</v>
      </c>
      <c r="S466" s="10">
        <f t="shared" si="106"/>
        <v>6.67716178889236</v>
      </c>
      <c r="T466" s="12">
        <f t="shared" si="96"/>
        <v>-0.0121049314607085</v>
      </c>
      <c r="U466" s="12">
        <f t="shared" si="97"/>
        <v>-0.0226076818229316</v>
      </c>
      <c r="V466" s="12">
        <f t="shared" si="98"/>
        <v>0.0105027503622231</v>
      </c>
      <c r="Y466" s="30"/>
      <c r="Z466" s="30"/>
    </row>
    <row r="467" spans="1:26">
      <c r="A467" s="14">
        <v>1909.03</v>
      </c>
      <c r="B467" s="15">
        <v>8.92</v>
      </c>
      <c r="C467" s="16">
        <v>0.41</v>
      </c>
      <c r="D467" s="15">
        <v>0.625</v>
      </c>
      <c r="E467" s="15">
        <v>9.038839669</v>
      </c>
      <c r="F467" s="16">
        <f t="shared" si="103"/>
        <v>1909.2083333333</v>
      </c>
      <c r="G467" s="10">
        <f>G465*10/12+G477*2/12</f>
        <v>3.785</v>
      </c>
      <c r="H467" s="16">
        <f t="shared" si="99"/>
        <v>311.538425629751</v>
      </c>
      <c r="I467" s="16">
        <f t="shared" si="100"/>
        <v>14.3195913125782</v>
      </c>
      <c r="J467" s="19">
        <f t="shared" si="104"/>
        <v>2103.38647754388</v>
      </c>
      <c r="K467" s="16">
        <f t="shared" si="101"/>
        <v>21.8286452935644</v>
      </c>
      <c r="L467" s="19">
        <f t="shared" si="102"/>
        <v>147.378536823422</v>
      </c>
      <c r="M467" s="27">
        <f t="shared" si="93"/>
        <v>14.3360583805862</v>
      </c>
      <c r="N467" s="21"/>
      <c r="O467" s="22">
        <f t="shared" si="94"/>
        <v>17.7709992248369</v>
      </c>
      <c r="P467" s="22"/>
      <c r="Q467" s="31">
        <f t="shared" si="95"/>
        <v>0.0585959670728283</v>
      </c>
      <c r="R467" s="10">
        <f t="shared" si="105"/>
        <v>1.00212259539564</v>
      </c>
      <c r="S467" s="10">
        <f t="shared" si="106"/>
        <v>6.69126112099544</v>
      </c>
      <c r="T467" s="12">
        <f t="shared" si="96"/>
        <v>-0.0115025684898397</v>
      </c>
      <c r="U467" s="12">
        <f t="shared" si="97"/>
        <v>-0.0239471800861882</v>
      </c>
      <c r="V467" s="12">
        <f t="shared" si="98"/>
        <v>0.0124446115963486</v>
      </c>
      <c r="Y467" s="30"/>
      <c r="Z467" s="30"/>
    </row>
    <row r="468" spans="1:26">
      <c r="A468" s="14">
        <v>1909.04</v>
      </c>
      <c r="B468" s="15">
        <v>9.32</v>
      </c>
      <c r="C468" s="16">
        <v>0.4133</v>
      </c>
      <c r="D468" s="15">
        <v>0.64</v>
      </c>
      <c r="E468" s="15">
        <v>9.229089256</v>
      </c>
      <c r="F468" s="16">
        <f t="shared" si="103"/>
        <v>1909.29166666663</v>
      </c>
      <c r="G468" s="10">
        <f>G465*9/12+G477*3/12</f>
        <v>3.7975</v>
      </c>
      <c r="H468" s="16">
        <f t="shared" si="99"/>
        <v>318.79868082186</v>
      </c>
      <c r="I468" s="16">
        <f t="shared" si="100"/>
        <v>14.1372848480338</v>
      </c>
      <c r="J468" s="19">
        <f t="shared" si="104"/>
        <v>2160.35902287361</v>
      </c>
      <c r="K468" s="16">
        <f t="shared" si="101"/>
        <v>21.8917549062221</v>
      </c>
      <c r="L468" s="19">
        <f t="shared" si="102"/>
        <v>148.350834188746</v>
      </c>
      <c r="M468" s="27">
        <f t="shared" si="93"/>
        <v>14.6451986030861</v>
      </c>
      <c r="N468" s="21"/>
      <c r="O468" s="22">
        <f t="shared" si="94"/>
        <v>18.1611445219219</v>
      </c>
      <c r="P468" s="22"/>
      <c r="Q468" s="31">
        <f t="shared" si="95"/>
        <v>0.0577405599034848</v>
      </c>
      <c r="R468" s="10">
        <f t="shared" si="105"/>
        <v>1.00213361467357</v>
      </c>
      <c r="S468" s="10">
        <f t="shared" si="106"/>
        <v>6.56723669789108</v>
      </c>
      <c r="T468" s="12">
        <f t="shared" si="96"/>
        <v>-0.0121575884768015</v>
      </c>
      <c r="U468" s="12">
        <f t="shared" si="97"/>
        <v>-0.023821721065581</v>
      </c>
      <c r="V468" s="12">
        <f t="shared" si="98"/>
        <v>0.0116641325887795</v>
      </c>
      <c r="Y468" s="30"/>
      <c r="Z468" s="30"/>
    </row>
    <row r="469" spans="1:26">
      <c r="A469" s="14">
        <v>1909.05</v>
      </c>
      <c r="B469" s="15">
        <v>9.63</v>
      </c>
      <c r="C469" s="16">
        <v>0.4167</v>
      </c>
      <c r="D469" s="15">
        <v>0.655</v>
      </c>
      <c r="E469" s="15">
        <v>9.324254545</v>
      </c>
      <c r="F469" s="16">
        <f t="shared" si="103"/>
        <v>1909.37499999997</v>
      </c>
      <c r="G469" s="10">
        <f>G465*8/12+G477*4/12</f>
        <v>3.81</v>
      </c>
      <c r="H469" s="16">
        <f t="shared" si="99"/>
        <v>326.040548906958</v>
      </c>
      <c r="I469" s="16">
        <f t="shared" si="100"/>
        <v>14.1081097330768</v>
      </c>
      <c r="J469" s="19">
        <f t="shared" si="104"/>
        <v>2217.40103088846</v>
      </c>
      <c r="K469" s="16">
        <f t="shared" si="101"/>
        <v>22.1761744064442</v>
      </c>
      <c r="L469" s="19">
        <f t="shared" si="102"/>
        <v>150.820111654407</v>
      </c>
      <c r="M469" s="27">
        <f t="shared" si="93"/>
        <v>14.9535097865828</v>
      </c>
      <c r="N469" s="21"/>
      <c r="O469" s="22">
        <f t="shared" si="94"/>
        <v>18.5484051520769</v>
      </c>
      <c r="P469" s="22"/>
      <c r="Q469" s="31">
        <f t="shared" si="95"/>
        <v>0.0572622768879746</v>
      </c>
      <c r="R469" s="10">
        <f t="shared" si="105"/>
        <v>1.00214463346306</v>
      </c>
      <c r="S469" s="10">
        <f t="shared" si="106"/>
        <v>6.51407905243528</v>
      </c>
      <c r="T469" s="12">
        <f t="shared" si="96"/>
        <v>-0.00879261451054769</v>
      </c>
      <c r="U469" s="12">
        <f t="shared" si="97"/>
        <v>-0.0241180358988604</v>
      </c>
      <c r="V469" s="12">
        <f t="shared" si="98"/>
        <v>0.0153254213883127</v>
      </c>
      <c r="Y469" s="30"/>
      <c r="Z469" s="30"/>
    </row>
    <row r="470" spans="1:26">
      <c r="A470" s="14">
        <v>1909.06</v>
      </c>
      <c r="B470" s="15">
        <v>9.8</v>
      </c>
      <c r="C470" s="16">
        <v>0.42</v>
      </c>
      <c r="D470" s="15">
        <v>0.67</v>
      </c>
      <c r="E470" s="15">
        <v>9.419419835</v>
      </c>
      <c r="F470" s="16">
        <f t="shared" si="103"/>
        <v>1909.4583333333</v>
      </c>
      <c r="G470" s="10">
        <f>G465*7/12+G477*5/12</f>
        <v>3.8225</v>
      </c>
      <c r="H470" s="16">
        <f t="shared" si="99"/>
        <v>328.444028846072</v>
      </c>
      <c r="I470" s="16">
        <f t="shared" si="100"/>
        <v>14.0761726648316</v>
      </c>
      <c r="J470" s="19">
        <f t="shared" si="104"/>
        <v>2241.72476067031</v>
      </c>
      <c r="K470" s="16">
        <f t="shared" si="101"/>
        <v>22.4548468700886</v>
      </c>
      <c r="L470" s="19">
        <f t="shared" si="102"/>
        <v>153.260774453991</v>
      </c>
      <c r="M470" s="27">
        <f t="shared" si="93"/>
        <v>15.040444676081</v>
      </c>
      <c r="N470" s="21"/>
      <c r="O470" s="22">
        <f t="shared" si="94"/>
        <v>18.6593732272626</v>
      </c>
      <c r="P470" s="22"/>
      <c r="Q470" s="31">
        <f t="shared" si="95"/>
        <v>0.0564145792080549</v>
      </c>
      <c r="R470" s="10">
        <f t="shared" si="105"/>
        <v>1.00215565176456</v>
      </c>
      <c r="S470" s="10">
        <f t="shared" si="106"/>
        <v>6.46209586384201</v>
      </c>
      <c r="T470" s="12">
        <f t="shared" si="96"/>
        <v>-0.00676267129882835</v>
      </c>
      <c r="U470" s="12">
        <f t="shared" si="97"/>
        <v>-0.0232596614191056</v>
      </c>
      <c r="V470" s="12">
        <f t="shared" si="98"/>
        <v>0.0164969901202773</v>
      </c>
      <c r="Y470" s="30"/>
      <c r="Z470" s="30"/>
    </row>
    <row r="471" spans="1:26">
      <c r="A471" s="14">
        <v>1909.07</v>
      </c>
      <c r="B471" s="15">
        <v>9.94</v>
      </c>
      <c r="C471" s="16">
        <v>0.4233</v>
      </c>
      <c r="D471" s="15">
        <v>0.685</v>
      </c>
      <c r="E471" s="15">
        <v>9.419419835</v>
      </c>
      <c r="F471" s="16">
        <f t="shared" si="103"/>
        <v>1909.54166666663</v>
      </c>
      <c r="G471" s="10">
        <f>G465*6/12+G477*6/12</f>
        <v>3.835</v>
      </c>
      <c r="H471" s="16">
        <f t="shared" si="99"/>
        <v>333.136086401016</v>
      </c>
      <c r="I471" s="16">
        <f t="shared" si="100"/>
        <v>14.186771164341</v>
      </c>
      <c r="J471" s="19">
        <f t="shared" si="104"/>
        <v>2281.81846550975</v>
      </c>
      <c r="K471" s="16">
        <f t="shared" si="101"/>
        <v>22.957567322404</v>
      </c>
      <c r="L471" s="19">
        <f t="shared" si="102"/>
        <v>157.248053206658</v>
      </c>
      <c r="M471" s="27">
        <f t="shared" si="93"/>
        <v>15.2315032404977</v>
      </c>
      <c r="N471" s="21"/>
      <c r="O471" s="22">
        <f t="shared" si="94"/>
        <v>18.8983390790138</v>
      </c>
      <c r="P471" s="22"/>
      <c r="Q471" s="31">
        <f t="shared" si="95"/>
        <v>0.0540946264647907</v>
      </c>
      <c r="R471" s="10">
        <f t="shared" si="105"/>
        <v>1.00216666957853</v>
      </c>
      <c r="S471" s="10">
        <f t="shared" si="106"/>
        <v>6.47602589219365</v>
      </c>
      <c r="T471" s="12">
        <f t="shared" si="96"/>
        <v>-0.0077604300006463</v>
      </c>
      <c r="U471" s="12">
        <f t="shared" si="97"/>
        <v>-0.0262333875515071</v>
      </c>
      <c r="V471" s="12">
        <f t="shared" si="98"/>
        <v>0.0184729575508608</v>
      </c>
      <c r="Y471" s="30"/>
      <c r="Z471" s="30"/>
    </row>
    <row r="472" spans="1:26">
      <c r="A472" s="14">
        <v>1909.08</v>
      </c>
      <c r="B472" s="15">
        <v>10.18</v>
      </c>
      <c r="C472" s="16">
        <v>0.4267</v>
      </c>
      <c r="D472" s="15">
        <v>0.7</v>
      </c>
      <c r="E472" s="15">
        <v>9.514585124</v>
      </c>
      <c r="F472" s="16">
        <f t="shared" si="103"/>
        <v>1909.62499999996</v>
      </c>
      <c r="G472" s="10">
        <f>G465*5/12+G477*7/12</f>
        <v>3.8475</v>
      </c>
      <c r="H472" s="16">
        <f t="shared" si="99"/>
        <v>337.767120491002</v>
      </c>
      <c r="I472" s="16">
        <f t="shared" si="100"/>
        <v>14.1576847066317</v>
      </c>
      <c r="J472" s="19">
        <f t="shared" si="104"/>
        <v>2321.61987152639</v>
      </c>
      <c r="K472" s="16">
        <f t="shared" si="101"/>
        <v>23.2256369689294</v>
      </c>
      <c r="L472" s="19">
        <f t="shared" si="102"/>
        <v>159.639873287669</v>
      </c>
      <c r="M472" s="27">
        <f t="shared" si="93"/>
        <v>15.4175807062548</v>
      </c>
      <c r="N472" s="21"/>
      <c r="O472" s="22">
        <f t="shared" si="94"/>
        <v>19.1289116478157</v>
      </c>
      <c r="P472" s="22"/>
      <c r="Q472" s="31">
        <f t="shared" si="95"/>
        <v>0.0528672983358277</v>
      </c>
      <c r="R472" s="10">
        <f t="shared" si="105"/>
        <v>1.00217768690541</v>
      </c>
      <c r="S472" s="10">
        <f t="shared" si="106"/>
        <v>6.42514346865868</v>
      </c>
      <c r="T472" s="12">
        <f t="shared" si="96"/>
        <v>-0.0175316667463075</v>
      </c>
      <c r="U472" s="12">
        <f t="shared" si="97"/>
        <v>-0.0270461554146894</v>
      </c>
      <c r="V472" s="12">
        <f t="shared" si="98"/>
        <v>0.00951448866838189</v>
      </c>
      <c r="Y472" s="30"/>
      <c r="Z472" s="30"/>
    </row>
    <row r="473" spans="1:26">
      <c r="A473" s="14">
        <v>1909.09</v>
      </c>
      <c r="B473" s="15">
        <v>10.19</v>
      </c>
      <c r="C473" s="16">
        <v>0.43</v>
      </c>
      <c r="D473" s="15">
        <v>0.715</v>
      </c>
      <c r="E473" s="15">
        <v>9.609669421</v>
      </c>
      <c r="F473" s="16">
        <f t="shared" si="103"/>
        <v>1909.7083333333</v>
      </c>
      <c r="G473" s="10">
        <f>G465*4/12+G477*8/12</f>
        <v>3.86</v>
      </c>
      <c r="H473" s="16">
        <f t="shared" si="99"/>
        <v>334.753545524696</v>
      </c>
      <c r="I473" s="16">
        <f t="shared" si="100"/>
        <v>14.1260082998645</v>
      </c>
      <c r="J473" s="19">
        <f t="shared" si="104"/>
        <v>2308.99744578903</v>
      </c>
      <c r="K473" s="16">
        <f t="shared" si="101"/>
        <v>23.4885951962863</v>
      </c>
      <c r="L473" s="19">
        <f t="shared" si="102"/>
        <v>162.015031770281</v>
      </c>
      <c r="M473" s="27">
        <f t="shared" si="93"/>
        <v>15.2544464368212</v>
      </c>
      <c r="N473" s="21"/>
      <c r="O473" s="22">
        <f t="shared" si="94"/>
        <v>18.9258907854768</v>
      </c>
      <c r="P473" s="22"/>
      <c r="Q473" s="31">
        <f t="shared" si="95"/>
        <v>0.0505373940589074</v>
      </c>
      <c r="R473" s="10">
        <f t="shared" si="105"/>
        <v>1.00218870374567</v>
      </c>
      <c r="S473" s="10">
        <f t="shared" si="106"/>
        <v>6.37542244059838</v>
      </c>
      <c r="T473" s="12">
        <f t="shared" si="96"/>
        <v>-0.0155194575404745</v>
      </c>
      <c r="U473" s="12">
        <f t="shared" si="97"/>
        <v>-0.0267513856230018</v>
      </c>
      <c r="V473" s="12">
        <f t="shared" si="98"/>
        <v>0.0112319280825274</v>
      </c>
      <c r="Y473" s="30"/>
      <c r="Z473" s="30"/>
    </row>
    <row r="474" spans="1:26">
      <c r="A474" s="14">
        <v>1909.1</v>
      </c>
      <c r="B474" s="15">
        <v>10.23</v>
      </c>
      <c r="C474" s="16">
        <v>0.4333</v>
      </c>
      <c r="D474" s="15">
        <v>0.73</v>
      </c>
      <c r="E474" s="15">
        <v>9.8</v>
      </c>
      <c r="F474" s="16">
        <f t="shared" si="103"/>
        <v>1909.79166666663</v>
      </c>
      <c r="G474" s="10">
        <f>G465*3/12+G477*9/12</f>
        <v>3.8725</v>
      </c>
      <c r="H474" s="16">
        <f t="shared" si="99"/>
        <v>329.540660204082</v>
      </c>
      <c r="I474" s="16">
        <f t="shared" si="100"/>
        <v>13.9579636428571</v>
      </c>
      <c r="J474" s="19">
        <f t="shared" si="104"/>
        <v>2281.06406868563</v>
      </c>
      <c r="K474" s="16">
        <f t="shared" si="101"/>
        <v>23.5156091836735</v>
      </c>
      <c r="L474" s="19">
        <f t="shared" si="102"/>
        <v>162.773877824097</v>
      </c>
      <c r="M474" s="27">
        <f t="shared" si="93"/>
        <v>14.9888452961218</v>
      </c>
      <c r="N474" s="21"/>
      <c r="O474" s="22">
        <f t="shared" si="94"/>
        <v>18.5959614383166</v>
      </c>
      <c r="P474" s="22"/>
      <c r="Q474" s="31">
        <f t="shared" si="95"/>
        <v>0.0523103042391405</v>
      </c>
      <c r="R474" s="10">
        <f t="shared" si="105"/>
        <v>1.00219972009976</v>
      </c>
      <c r="S474" s="10">
        <f t="shared" si="106"/>
        <v>6.2652851576515</v>
      </c>
      <c r="T474" s="12">
        <f t="shared" si="96"/>
        <v>-0.0105883456518895</v>
      </c>
      <c r="U474" s="12">
        <f t="shared" si="97"/>
        <v>-0.0265912438108483</v>
      </c>
      <c r="V474" s="12">
        <f t="shared" si="98"/>
        <v>0.0160028981589588</v>
      </c>
      <c r="Y474" s="30"/>
      <c r="Z474" s="30"/>
    </row>
    <row r="475" spans="1:26">
      <c r="A475" s="14">
        <v>1909.11</v>
      </c>
      <c r="B475" s="15">
        <v>10.18</v>
      </c>
      <c r="C475" s="16">
        <v>0.4367</v>
      </c>
      <c r="D475" s="15">
        <v>0.745</v>
      </c>
      <c r="E475" s="15">
        <v>9.895165289</v>
      </c>
      <c r="F475" s="16">
        <f t="shared" si="103"/>
        <v>1909.87499999996</v>
      </c>
      <c r="G475" s="10">
        <f>G465*2/12+G477*10/12</f>
        <v>3.885</v>
      </c>
      <c r="H475" s="16">
        <f t="shared" si="99"/>
        <v>324.776183736167</v>
      </c>
      <c r="I475" s="16">
        <f t="shared" si="100"/>
        <v>13.9321964084071</v>
      </c>
      <c r="J475" s="19">
        <f t="shared" si="104"/>
        <v>2256.12109699525</v>
      </c>
      <c r="K475" s="16">
        <f t="shared" si="101"/>
        <v>23.7680016584916</v>
      </c>
      <c r="L475" s="19">
        <f t="shared" si="102"/>
        <v>165.109058670084</v>
      </c>
      <c r="M475" s="27">
        <f t="shared" si="93"/>
        <v>14.7456311768246</v>
      </c>
      <c r="N475" s="21"/>
      <c r="O475" s="22">
        <f t="shared" si="94"/>
        <v>18.2943409149016</v>
      </c>
      <c r="P475" s="22"/>
      <c r="Q475" s="31">
        <f t="shared" si="95"/>
        <v>0.0530187524512904</v>
      </c>
      <c r="R475" s="10">
        <f t="shared" si="105"/>
        <v>1.00221073596813</v>
      </c>
      <c r="S475" s="10">
        <f t="shared" si="106"/>
        <v>6.21867903263547</v>
      </c>
      <c r="T475" s="12">
        <f t="shared" si="96"/>
        <v>-0.0141490022644225</v>
      </c>
      <c r="U475" s="12">
        <f t="shared" si="97"/>
        <v>-0.027896832418933</v>
      </c>
      <c r="V475" s="12">
        <f t="shared" si="98"/>
        <v>0.0137478301545105</v>
      </c>
      <c r="Y475" s="30"/>
      <c r="Z475" s="30"/>
    </row>
    <row r="476" spans="1:26">
      <c r="A476" s="14">
        <v>1909.12</v>
      </c>
      <c r="B476" s="15">
        <v>10.3</v>
      </c>
      <c r="C476" s="16">
        <v>0.44</v>
      </c>
      <c r="D476" s="15">
        <v>0.76</v>
      </c>
      <c r="E476" s="15">
        <v>9.990330579</v>
      </c>
      <c r="F476" s="16">
        <f t="shared" si="103"/>
        <v>1909.9583333333</v>
      </c>
      <c r="G476" s="10">
        <f>G465*1/12+G477*11/12</f>
        <v>3.8975</v>
      </c>
      <c r="H476" s="16">
        <f t="shared" si="99"/>
        <v>325.474384885217</v>
      </c>
      <c r="I476" s="16">
        <f t="shared" si="100"/>
        <v>13.903760131019</v>
      </c>
      <c r="J476" s="19">
        <f t="shared" si="104"/>
        <v>2269.02005253869</v>
      </c>
      <c r="K476" s="16">
        <f t="shared" si="101"/>
        <v>24.015585680851</v>
      </c>
      <c r="L476" s="19">
        <f t="shared" si="102"/>
        <v>167.422838828098</v>
      </c>
      <c r="M476" s="27">
        <f t="shared" si="93"/>
        <v>14.750638489265</v>
      </c>
      <c r="N476" s="21"/>
      <c r="O476" s="22">
        <f t="shared" si="94"/>
        <v>18.2997185459458</v>
      </c>
      <c r="P476" s="22"/>
      <c r="Q476" s="31">
        <f t="shared" si="95"/>
        <v>0.0526095903457118</v>
      </c>
      <c r="R476" s="10">
        <f t="shared" si="105"/>
        <v>1.00222175135123</v>
      </c>
      <c r="S476" s="10">
        <f t="shared" si="106"/>
        <v>6.17305841292773</v>
      </c>
      <c r="T476" s="12">
        <f t="shared" si="96"/>
        <v>-0.019259474915083</v>
      </c>
      <c r="U476" s="12">
        <f t="shared" si="97"/>
        <v>-0.0291616212380605</v>
      </c>
      <c r="V476" s="12">
        <f t="shared" si="98"/>
        <v>0.00990214632297759</v>
      </c>
      <c r="Y476" s="30"/>
      <c r="Z476" s="30"/>
    </row>
    <row r="477" spans="1:26">
      <c r="A477" s="14">
        <v>1910.01</v>
      </c>
      <c r="B477" s="15">
        <v>10.08</v>
      </c>
      <c r="C477" s="16">
        <v>0.4425</v>
      </c>
      <c r="D477" s="15">
        <v>0.7575</v>
      </c>
      <c r="E477" s="15">
        <v>9.895165289</v>
      </c>
      <c r="F477" s="16">
        <f t="shared" si="103"/>
        <v>1910.04166666663</v>
      </c>
      <c r="G477" s="10">
        <v>3.91</v>
      </c>
      <c r="H477" s="16">
        <f t="shared" si="99"/>
        <v>321.58584794308</v>
      </c>
      <c r="I477" s="16">
        <f t="shared" si="100"/>
        <v>14.1172358844061</v>
      </c>
      <c r="J477" s="19">
        <f t="shared" si="104"/>
        <v>2250.11284824393</v>
      </c>
      <c r="K477" s="16">
        <f t="shared" si="101"/>
        <v>24.1667936326273</v>
      </c>
      <c r="L477" s="19">
        <f t="shared" si="102"/>
        <v>169.09330183976</v>
      </c>
      <c r="M477" s="27">
        <f t="shared" si="93"/>
        <v>14.5478850405641</v>
      </c>
      <c r="N477" s="21"/>
      <c r="O477" s="22">
        <f t="shared" si="94"/>
        <v>18.0485007866024</v>
      </c>
      <c r="P477" s="22"/>
      <c r="Q477" s="31">
        <f t="shared" si="95"/>
        <v>0.0524499864021382</v>
      </c>
      <c r="R477" s="10">
        <f t="shared" si="105"/>
        <v>1.00277958649583</v>
      </c>
      <c r="S477" s="10">
        <f t="shared" si="106"/>
        <v>6.2462737929116</v>
      </c>
      <c r="T477" s="12">
        <f t="shared" si="96"/>
        <v>-0.0209980576989496</v>
      </c>
      <c r="U477" s="12">
        <f t="shared" si="97"/>
        <v>-0.0322330481846482</v>
      </c>
      <c r="V477" s="12">
        <f t="shared" si="98"/>
        <v>0.0112349904856986</v>
      </c>
      <c r="Y477" s="30"/>
      <c r="Z477" s="30"/>
    </row>
    <row r="478" spans="1:26">
      <c r="A478" s="14">
        <v>1910.02</v>
      </c>
      <c r="B478" s="15">
        <v>9.72</v>
      </c>
      <c r="C478" s="16">
        <v>0.445</v>
      </c>
      <c r="D478" s="15">
        <v>0.755</v>
      </c>
      <c r="E478" s="15">
        <v>9.895165289</v>
      </c>
      <c r="F478" s="16">
        <f t="shared" si="103"/>
        <v>1910.12499999996</v>
      </c>
      <c r="G478" s="10">
        <f>G477*11/12+G489*1/12</f>
        <v>3.91583333333333</v>
      </c>
      <c r="H478" s="16">
        <f t="shared" si="99"/>
        <v>310.10063908797</v>
      </c>
      <c r="I478" s="16">
        <f t="shared" si="100"/>
        <v>14.1969942792332</v>
      </c>
      <c r="J478" s="19">
        <f t="shared" si="104"/>
        <v>2178.02962001191</v>
      </c>
      <c r="K478" s="16">
        <f t="shared" si="101"/>
        <v>24.0870352378002</v>
      </c>
      <c r="L478" s="19">
        <f t="shared" si="102"/>
        <v>169.178226657304</v>
      </c>
      <c r="M478" s="27">
        <f t="shared" si="93"/>
        <v>14.0020379030327</v>
      </c>
      <c r="N478" s="21"/>
      <c r="O478" s="22">
        <f t="shared" si="94"/>
        <v>17.3741424859135</v>
      </c>
      <c r="P478" s="22"/>
      <c r="Q478" s="31">
        <f t="shared" si="95"/>
        <v>0.0538471690331901</v>
      </c>
      <c r="R478" s="10">
        <f t="shared" si="105"/>
        <v>1.00278457786738</v>
      </c>
      <c r="S478" s="10">
        <f t="shared" si="106"/>
        <v>6.2636358511956</v>
      </c>
      <c r="T478" s="12">
        <f t="shared" si="96"/>
        <v>-0.0267217832322399</v>
      </c>
      <c r="U478" s="12">
        <f t="shared" si="97"/>
        <v>-0.0331742661105914</v>
      </c>
      <c r="V478" s="12">
        <f t="shared" si="98"/>
        <v>0.00645248287835143</v>
      </c>
      <c r="Y478" s="30"/>
      <c r="Z478" s="30"/>
    </row>
    <row r="479" spans="1:26">
      <c r="A479" s="14">
        <v>1910.03</v>
      </c>
      <c r="B479" s="15">
        <v>9.96</v>
      </c>
      <c r="C479" s="16">
        <v>0.4475</v>
      </c>
      <c r="D479" s="15">
        <v>0.7525</v>
      </c>
      <c r="E479" s="15">
        <v>10.08541488</v>
      </c>
      <c r="F479" s="16">
        <f t="shared" si="103"/>
        <v>1910.2083333333</v>
      </c>
      <c r="G479" s="10">
        <f>G477*10/12+G489*2/12</f>
        <v>3.92166666666667</v>
      </c>
      <c r="H479" s="16">
        <f t="shared" si="99"/>
        <v>311.763321332003</v>
      </c>
      <c r="I479" s="16">
        <f t="shared" si="100"/>
        <v>14.0074383831397</v>
      </c>
      <c r="J479" s="19">
        <f t="shared" si="104"/>
        <v>2197.90625050155</v>
      </c>
      <c r="K479" s="16">
        <f t="shared" si="101"/>
        <v>23.5544075604751</v>
      </c>
      <c r="L479" s="19">
        <f t="shared" si="102"/>
        <v>166.056672038395</v>
      </c>
      <c r="M479" s="27">
        <f t="shared" si="93"/>
        <v>14.0500069650778</v>
      </c>
      <c r="N479" s="21"/>
      <c r="O479" s="22">
        <f t="shared" si="94"/>
        <v>17.4357304745636</v>
      </c>
      <c r="P479" s="22"/>
      <c r="Q479" s="31">
        <f t="shared" si="95"/>
        <v>0.0554923693882247</v>
      </c>
      <c r="R479" s="10">
        <f t="shared" si="105"/>
        <v>1.00278956918971</v>
      </c>
      <c r="S479" s="10">
        <f t="shared" si="106"/>
        <v>6.16259223161568</v>
      </c>
      <c r="T479" s="12">
        <f t="shared" si="96"/>
        <v>-0.0214763843419766</v>
      </c>
      <c r="U479" s="12">
        <f t="shared" si="97"/>
        <v>-0.0322628443133006</v>
      </c>
      <c r="V479" s="12">
        <f t="shared" si="98"/>
        <v>0.010786459971324</v>
      </c>
      <c r="Y479" s="30"/>
      <c r="Z479" s="30"/>
    </row>
    <row r="480" spans="1:26">
      <c r="A480" s="14">
        <v>1910.04</v>
      </c>
      <c r="B480" s="15">
        <v>9.72</v>
      </c>
      <c r="C480" s="16">
        <v>0.45</v>
      </c>
      <c r="D480" s="15">
        <v>0.75</v>
      </c>
      <c r="E480" s="15">
        <v>10.18058017</v>
      </c>
      <c r="F480" s="16">
        <f t="shared" si="103"/>
        <v>1910.29166666663</v>
      </c>
      <c r="G480" s="10">
        <f>G477*9/12+G489*3/12</f>
        <v>3.9275</v>
      </c>
      <c r="H480" s="16">
        <f t="shared" si="99"/>
        <v>301.40689712775</v>
      </c>
      <c r="I480" s="16">
        <f t="shared" si="100"/>
        <v>13.9540230151736</v>
      </c>
      <c r="J480" s="19">
        <f t="shared" si="104"/>
        <v>2133.09219047043</v>
      </c>
      <c r="K480" s="16">
        <f t="shared" si="101"/>
        <v>23.2567050252893</v>
      </c>
      <c r="L480" s="19">
        <f t="shared" si="102"/>
        <v>164.590446795557</v>
      </c>
      <c r="M480" s="27">
        <f t="shared" si="93"/>
        <v>13.5598836208201</v>
      </c>
      <c r="N480" s="21"/>
      <c r="O480" s="22">
        <f t="shared" si="94"/>
        <v>16.8322422848029</v>
      </c>
      <c r="P480" s="22"/>
      <c r="Q480" s="31">
        <f t="shared" si="95"/>
        <v>0.0589683635110626</v>
      </c>
      <c r="R480" s="10">
        <f t="shared" si="105"/>
        <v>1.00279456046283</v>
      </c>
      <c r="S480" s="10">
        <f t="shared" si="106"/>
        <v>6.12201627911378</v>
      </c>
      <c r="T480" s="12">
        <f t="shared" si="96"/>
        <v>-0.0217814767359303</v>
      </c>
      <c r="U480" s="12">
        <f t="shared" si="97"/>
        <v>-0.0341987236782867</v>
      </c>
      <c r="V480" s="12">
        <f t="shared" si="98"/>
        <v>0.0124172469423564</v>
      </c>
      <c r="Y480" s="30"/>
      <c r="Z480" s="30"/>
    </row>
    <row r="481" spans="1:26">
      <c r="A481" s="14">
        <v>1910.05</v>
      </c>
      <c r="B481" s="15">
        <v>9.56</v>
      </c>
      <c r="C481" s="16">
        <v>0.4525</v>
      </c>
      <c r="D481" s="15">
        <v>0.7475</v>
      </c>
      <c r="E481" s="15">
        <v>9.990330579</v>
      </c>
      <c r="F481" s="16">
        <f t="shared" si="103"/>
        <v>1910.37499999996</v>
      </c>
      <c r="G481" s="10">
        <f>G477*8/12+G489*4/12</f>
        <v>3.93333333333333</v>
      </c>
      <c r="H481" s="16">
        <f t="shared" si="99"/>
        <v>302.090788301231</v>
      </c>
      <c r="I481" s="16">
        <f t="shared" si="100"/>
        <v>14.2987533165593</v>
      </c>
      <c r="J481" s="19">
        <f t="shared" si="104"/>
        <v>2146.36499946106</v>
      </c>
      <c r="K481" s="16">
        <f t="shared" si="101"/>
        <v>23.6205924953107</v>
      </c>
      <c r="L481" s="19">
        <f t="shared" si="102"/>
        <v>167.825087562462</v>
      </c>
      <c r="M481" s="27">
        <f t="shared" si="93"/>
        <v>13.5687922872515</v>
      </c>
      <c r="N481" s="21"/>
      <c r="O481" s="22">
        <f t="shared" si="94"/>
        <v>16.8499546645545</v>
      </c>
      <c r="P481" s="22"/>
      <c r="Q481" s="31">
        <f t="shared" si="95"/>
        <v>0.0593978792756745</v>
      </c>
      <c r="R481" s="10">
        <f t="shared" si="105"/>
        <v>1.00279955168676</v>
      </c>
      <c r="S481" s="10">
        <f t="shared" si="106"/>
        <v>6.25603426348956</v>
      </c>
      <c r="T481" s="12">
        <f t="shared" si="96"/>
        <v>-0.0296092382705332</v>
      </c>
      <c r="U481" s="12">
        <f t="shared" si="97"/>
        <v>-0.0373752709681793</v>
      </c>
      <c r="V481" s="12">
        <f t="shared" si="98"/>
        <v>0.00776603269764609</v>
      </c>
      <c r="Y481" s="30"/>
      <c r="Z481" s="30"/>
    </row>
    <row r="482" spans="1:26">
      <c r="A482" s="14">
        <v>1910.06</v>
      </c>
      <c r="B482" s="15">
        <v>9.1</v>
      </c>
      <c r="C482" s="16">
        <v>0.455</v>
      </c>
      <c r="D482" s="15">
        <v>0.745</v>
      </c>
      <c r="E482" s="15">
        <v>9.895165289</v>
      </c>
      <c r="F482" s="16">
        <f t="shared" si="103"/>
        <v>1910.4583333333</v>
      </c>
      <c r="G482" s="10">
        <f>G477*7/12+G489*5/12</f>
        <v>3.93916666666667</v>
      </c>
      <c r="H482" s="16">
        <f t="shared" si="99"/>
        <v>290.320557170836</v>
      </c>
      <c r="I482" s="16">
        <f t="shared" si="100"/>
        <v>14.5160278585418</v>
      </c>
      <c r="J482" s="19">
        <f t="shared" si="104"/>
        <v>2071.33185765598</v>
      </c>
      <c r="K482" s="16">
        <f t="shared" si="101"/>
        <v>23.7680016584916</v>
      </c>
      <c r="L482" s="19">
        <f t="shared" si="102"/>
        <v>169.576069665242</v>
      </c>
      <c r="M482" s="27">
        <f t="shared" si="93"/>
        <v>13.0196573023159</v>
      </c>
      <c r="N482" s="21"/>
      <c r="O482" s="22">
        <f t="shared" si="94"/>
        <v>16.1769082724045</v>
      </c>
      <c r="P482" s="22"/>
      <c r="Q482" s="31">
        <f t="shared" si="95"/>
        <v>0.0627246645627964</v>
      </c>
      <c r="R482" s="10">
        <f t="shared" si="105"/>
        <v>1.00280454286153</v>
      </c>
      <c r="S482" s="10">
        <f t="shared" si="106"/>
        <v>6.33388327905043</v>
      </c>
      <c r="T482" s="12">
        <f t="shared" si="96"/>
        <v>-0.0287296720243748</v>
      </c>
      <c r="U482" s="12">
        <f t="shared" si="97"/>
        <v>-0.0396286154632582</v>
      </c>
      <c r="V482" s="12">
        <f t="shared" si="98"/>
        <v>0.0108989434388834</v>
      </c>
      <c r="Y482" s="30"/>
      <c r="Z482" s="30"/>
    </row>
    <row r="483" spans="1:26">
      <c r="A483" s="14">
        <v>1910.07</v>
      </c>
      <c r="B483" s="15">
        <v>8.64</v>
      </c>
      <c r="C483" s="16">
        <v>0.4575</v>
      </c>
      <c r="D483" s="15">
        <v>0.7425</v>
      </c>
      <c r="E483" s="15">
        <v>9.895165289</v>
      </c>
      <c r="F483" s="16">
        <f t="shared" si="103"/>
        <v>1910.54166666663</v>
      </c>
      <c r="G483" s="10">
        <f>G477*6/12+G489*6/12</f>
        <v>3.945</v>
      </c>
      <c r="H483" s="16">
        <f t="shared" si="99"/>
        <v>275.64501252264</v>
      </c>
      <c r="I483" s="16">
        <f t="shared" si="100"/>
        <v>14.595786253369</v>
      </c>
      <c r="J483" s="19">
        <f t="shared" si="104"/>
        <v>1975.30514035393</v>
      </c>
      <c r="K483" s="16">
        <f t="shared" si="101"/>
        <v>23.6882432636644</v>
      </c>
      <c r="L483" s="19">
        <f t="shared" si="102"/>
        <v>169.752785499166</v>
      </c>
      <c r="M483" s="27">
        <f t="shared" si="93"/>
        <v>12.3425812599852</v>
      </c>
      <c r="N483" s="21"/>
      <c r="O483" s="22">
        <f t="shared" si="94"/>
        <v>15.3473324996453</v>
      </c>
      <c r="P483" s="22"/>
      <c r="Q483" s="31">
        <f t="shared" si="95"/>
        <v>0.065622385013548</v>
      </c>
      <c r="R483" s="10">
        <f t="shared" si="105"/>
        <v>1.00280953398715</v>
      </c>
      <c r="S483" s="10">
        <f t="shared" si="106"/>
        <v>6.35164692618644</v>
      </c>
      <c r="T483" s="12">
        <f t="shared" si="96"/>
        <v>-0.0232316196996575</v>
      </c>
      <c r="U483" s="12">
        <f t="shared" si="97"/>
        <v>-0.0391104936629603</v>
      </c>
      <c r="V483" s="12">
        <f t="shared" si="98"/>
        <v>0.0158788739633028</v>
      </c>
      <c r="Y483" s="30"/>
      <c r="Z483" s="30"/>
    </row>
    <row r="484" spans="1:26">
      <c r="A484" s="14">
        <v>1910.08</v>
      </c>
      <c r="B484" s="15">
        <v>8.85</v>
      </c>
      <c r="C484" s="16">
        <v>0.46</v>
      </c>
      <c r="D484" s="15">
        <v>0.74</v>
      </c>
      <c r="E484" s="15">
        <v>9.8</v>
      </c>
      <c r="F484" s="16">
        <f t="shared" si="103"/>
        <v>1910.62499999996</v>
      </c>
      <c r="G484" s="10">
        <f>G477*5/12+G489*7/12</f>
        <v>3.95083333333333</v>
      </c>
      <c r="H484" s="16">
        <f t="shared" si="99"/>
        <v>285.086494897959</v>
      </c>
      <c r="I484" s="16">
        <f t="shared" si="100"/>
        <v>14.8180551020408</v>
      </c>
      <c r="J484" s="19">
        <f t="shared" si="104"/>
        <v>2051.81292903699</v>
      </c>
      <c r="K484" s="16">
        <f t="shared" si="101"/>
        <v>23.8377408163265</v>
      </c>
      <c r="L484" s="19">
        <f t="shared" si="102"/>
        <v>171.564018925127</v>
      </c>
      <c r="M484" s="27">
        <f t="shared" si="93"/>
        <v>12.7450551508863</v>
      </c>
      <c r="N484" s="21"/>
      <c r="O484" s="22">
        <f t="shared" si="94"/>
        <v>15.8589553108485</v>
      </c>
      <c r="P484" s="22"/>
      <c r="Q484" s="31">
        <f t="shared" si="95"/>
        <v>0.0632724933747583</v>
      </c>
      <c r="R484" s="10">
        <f t="shared" si="105"/>
        <v>1.00281452506366</v>
      </c>
      <c r="S484" s="10">
        <f t="shared" si="106"/>
        <v>6.4313445998059</v>
      </c>
      <c r="T484" s="12">
        <f t="shared" si="96"/>
        <v>-0.0279087493737048</v>
      </c>
      <c r="U484" s="12">
        <f t="shared" si="97"/>
        <v>-0.0376421644212837</v>
      </c>
      <c r="V484" s="12">
        <f t="shared" si="98"/>
        <v>0.00973341504757885</v>
      </c>
      <c r="Y484" s="30"/>
      <c r="Z484" s="30"/>
    </row>
    <row r="485" spans="1:26">
      <c r="A485" s="14">
        <v>1910.09</v>
      </c>
      <c r="B485" s="15">
        <v>8.91</v>
      </c>
      <c r="C485" s="16">
        <v>0.4625</v>
      </c>
      <c r="D485" s="15">
        <v>0.7375</v>
      </c>
      <c r="E485" s="15">
        <v>9.704834711</v>
      </c>
      <c r="F485" s="16">
        <f t="shared" si="103"/>
        <v>1910.7083333333</v>
      </c>
      <c r="G485" s="10">
        <f>G477*4/12+G489*8/12</f>
        <v>3.95666666666667</v>
      </c>
      <c r="H485" s="16">
        <f t="shared" si="99"/>
        <v>289.833786330418</v>
      </c>
      <c r="I485" s="16">
        <f t="shared" si="100"/>
        <v>15.0446830727069</v>
      </c>
      <c r="J485" s="19">
        <f t="shared" si="104"/>
        <v>2095.00319034203</v>
      </c>
      <c r="K485" s="16">
        <f t="shared" si="101"/>
        <v>23.9901703051272</v>
      </c>
      <c r="L485" s="19">
        <f t="shared" si="102"/>
        <v>173.407952062541</v>
      </c>
      <c r="M485" s="27">
        <f t="shared" si="93"/>
        <v>12.9371611010709</v>
      </c>
      <c r="N485" s="21"/>
      <c r="O485" s="22">
        <f t="shared" si="94"/>
        <v>16.1087204332808</v>
      </c>
      <c r="P485" s="22"/>
      <c r="Q485" s="31">
        <f t="shared" si="95"/>
        <v>0.0597951059369584</v>
      </c>
      <c r="R485" s="10">
        <f t="shared" si="105"/>
        <v>1.00281951609106</v>
      </c>
      <c r="S485" s="10">
        <f t="shared" si="106"/>
        <v>6.51268883292119</v>
      </c>
      <c r="T485" s="12">
        <f t="shared" si="96"/>
        <v>-0.0245584614559442</v>
      </c>
      <c r="U485" s="12">
        <f t="shared" si="97"/>
        <v>-0.0370900779788784</v>
      </c>
      <c r="V485" s="12">
        <f t="shared" si="98"/>
        <v>0.0125316165229342</v>
      </c>
      <c r="Y485" s="30"/>
      <c r="Z485" s="30"/>
    </row>
    <row r="486" spans="1:26">
      <c r="A486" s="14">
        <v>1910.1</v>
      </c>
      <c r="B486" s="15">
        <v>9.32</v>
      </c>
      <c r="C486" s="16">
        <v>0.465</v>
      </c>
      <c r="D486" s="15">
        <v>0.735</v>
      </c>
      <c r="E486" s="15">
        <v>9.419419835</v>
      </c>
      <c r="F486" s="16">
        <f t="shared" si="103"/>
        <v>1910.79166666663</v>
      </c>
      <c r="G486" s="10">
        <f>G477*3/12+G489*9/12</f>
        <v>3.9625</v>
      </c>
      <c r="H486" s="16">
        <f t="shared" si="99"/>
        <v>312.356974371978</v>
      </c>
      <c r="I486" s="16">
        <f t="shared" si="100"/>
        <v>15.5843340217779</v>
      </c>
      <c r="J486" s="19">
        <f t="shared" si="104"/>
        <v>2267.19470935088</v>
      </c>
      <c r="K486" s="16">
        <f t="shared" si="101"/>
        <v>24.6333021634554</v>
      </c>
      <c r="L486" s="19">
        <f t="shared" si="102"/>
        <v>178.797007658036</v>
      </c>
      <c r="M486" s="27">
        <f t="shared" si="93"/>
        <v>13.9188666564458</v>
      </c>
      <c r="N486" s="21"/>
      <c r="O486" s="22">
        <f t="shared" si="94"/>
        <v>17.3398239085832</v>
      </c>
      <c r="P486" s="22"/>
      <c r="Q486" s="31">
        <f t="shared" si="95"/>
        <v>0.0524897649475845</v>
      </c>
      <c r="R486" s="10">
        <f t="shared" si="105"/>
        <v>1.00282450706938</v>
      </c>
      <c r="S486" s="10">
        <f t="shared" si="106"/>
        <v>6.72894679887747</v>
      </c>
      <c r="T486" s="12">
        <f t="shared" si="96"/>
        <v>-0.0311003842775086</v>
      </c>
      <c r="U486" s="12">
        <f t="shared" si="97"/>
        <v>-0.0394203564937176</v>
      </c>
      <c r="V486" s="12">
        <f t="shared" si="98"/>
        <v>0.00831997221620895</v>
      </c>
      <c r="Y486" s="30"/>
      <c r="Z486" s="30"/>
    </row>
    <row r="487" spans="1:26">
      <c r="A487" s="14">
        <v>1910.11</v>
      </c>
      <c r="B487" s="15">
        <v>9.31</v>
      </c>
      <c r="C487" s="16">
        <v>0.4675</v>
      </c>
      <c r="D487" s="15">
        <v>0.7325</v>
      </c>
      <c r="E487" s="15">
        <v>9.229089256</v>
      </c>
      <c r="F487" s="16">
        <f t="shared" si="103"/>
        <v>1910.87499999996</v>
      </c>
      <c r="G487" s="10">
        <f>G477*2/12+G489*10/12</f>
        <v>3.96833333333333</v>
      </c>
      <c r="H487" s="16">
        <f t="shared" si="99"/>
        <v>318.45662215145</v>
      </c>
      <c r="I487" s="16">
        <f t="shared" si="100"/>
        <v>15.9912428416545</v>
      </c>
      <c r="J487" s="19">
        <f t="shared" si="104"/>
        <v>2321.14055439654</v>
      </c>
      <c r="K487" s="16">
        <f t="shared" si="101"/>
        <v>25.0557976075121</v>
      </c>
      <c r="L487" s="19">
        <f t="shared" si="102"/>
        <v>182.62464619715</v>
      </c>
      <c r="M487" s="27">
        <f t="shared" si="93"/>
        <v>14.1645231757804</v>
      </c>
      <c r="N487" s="21"/>
      <c r="O487" s="22">
        <f t="shared" si="94"/>
        <v>17.6539216910057</v>
      </c>
      <c r="P487" s="22"/>
      <c r="Q487" s="31">
        <f t="shared" si="95"/>
        <v>0.0491048534764304</v>
      </c>
      <c r="R487" s="10">
        <f t="shared" si="105"/>
        <v>1.00282949799865</v>
      </c>
      <c r="S487" s="10">
        <f t="shared" si="106"/>
        <v>6.88711510733255</v>
      </c>
      <c r="T487" s="12">
        <f t="shared" si="96"/>
        <v>-0.0373670434544241</v>
      </c>
      <c r="U487" s="12">
        <f t="shared" si="97"/>
        <v>-0.0408374345259532</v>
      </c>
      <c r="V487" s="12">
        <f t="shared" si="98"/>
        <v>0.00347039107152913</v>
      </c>
      <c r="Y487" s="30"/>
      <c r="Z487" s="30"/>
    </row>
    <row r="488" spans="1:26">
      <c r="A488" s="14">
        <v>1910.12</v>
      </c>
      <c r="B488" s="15">
        <v>9.05</v>
      </c>
      <c r="C488" s="16">
        <v>0.47</v>
      </c>
      <c r="D488" s="15">
        <v>0.73</v>
      </c>
      <c r="E488" s="15">
        <v>9.229089256</v>
      </c>
      <c r="F488" s="16">
        <f t="shared" si="103"/>
        <v>1910.9583333333</v>
      </c>
      <c r="G488" s="10">
        <f>G477*1/12+G489*11/12</f>
        <v>3.97416666666667</v>
      </c>
      <c r="H488" s="16">
        <f t="shared" si="99"/>
        <v>309.563096720797</v>
      </c>
      <c r="I488" s="16">
        <f t="shared" si="100"/>
        <v>16.0767575092569</v>
      </c>
      <c r="J488" s="19">
        <f t="shared" si="104"/>
        <v>2266.083067204</v>
      </c>
      <c r="K488" s="16">
        <f t="shared" si="101"/>
        <v>24.9702829399096</v>
      </c>
      <c r="L488" s="19">
        <f t="shared" si="102"/>
        <v>182.789020890488</v>
      </c>
      <c r="M488" s="27">
        <f t="shared" si="93"/>
        <v>13.7414784177816</v>
      </c>
      <c r="N488" s="21"/>
      <c r="O488" s="22">
        <f t="shared" si="94"/>
        <v>17.1363163858122</v>
      </c>
      <c r="P488" s="22"/>
      <c r="Q488" s="31">
        <f t="shared" si="95"/>
        <v>0.0524855483848744</v>
      </c>
      <c r="R488" s="10">
        <f t="shared" si="105"/>
        <v>1.00283448887887</v>
      </c>
      <c r="S488" s="10">
        <f t="shared" si="106"/>
        <v>6.90660218574519</v>
      </c>
      <c r="T488" s="12">
        <f t="shared" si="96"/>
        <v>-0.0415170803134318</v>
      </c>
      <c r="U488" s="12">
        <f t="shared" si="97"/>
        <v>-0.0388187053031049</v>
      </c>
      <c r="V488" s="12">
        <f t="shared" si="98"/>
        <v>-0.00269837501032688</v>
      </c>
      <c r="Y488" s="30"/>
      <c r="Z488" s="30"/>
    </row>
    <row r="489" spans="1:26">
      <c r="A489" s="14">
        <v>1911.01</v>
      </c>
      <c r="B489" s="15">
        <v>9.27</v>
      </c>
      <c r="C489" s="16">
        <v>0.47</v>
      </c>
      <c r="D489" s="15">
        <v>0.7183</v>
      </c>
      <c r="E489" s="15">
        <v>9.229089256</v>
      </c>
      <c r="F489" s="16">
        <f t="shared" si="103"/>
        <v>1911.04166666663</v>
      </c>
      <c r="G489" s="10">
        <v>3.98</v>
      </c>
      <c r="H489" s="16">
        <f t="shared" si="99"/>
        <v>317.088387469811</v>
      </c>
      <c r="I489" s="16">
        <f t="shared" si="100"/>
        <v>16.0767575092569</v>
      </c>
      <c r="J489" s="19">
        <f t="shared" si="104"/>
        <v>2330.97734288544</v>
      </c>
      <c r="K489" s="16">
        <f t="shared" si="101"/>
        <v>24.5700742955303</v>
      </c>
      <c r="L489" s="19">
        <f t="shared" si="102"/>
        <v>180.619312340303</v>
      </c>
      <c r="M489" s="27">
        <f t="shared" si="93"/>
        <v>14.0492151814012</v>
      </c>
      <c r="N489" s="21"/>
      <c r="O489" s="22">
        <f t="shared" si="94"/>
        <v>17.5279751257179</v>
      </c>
      <c r="P489" s="22"/>
      <c r="Q489" s="31">
        <f t="shared" si="95"/>
        <v>0.0495676227036415</v>
      </c>
      <c r="R489" s="10">
        <f t="shared" si="105"/>
        <v>1.00311212620537</v>
      </c>
      <c r="S489" s="10">
        <f t="shared" si="106"/>
        <v>6.92617887283149</v>
      </c>
      <c r="T489" s="12">
        <f t="shared" si="96"/>
        <v>-0.0375195461795852</v>
      </c>
      <c r="U489" s="12">
        <f t="shared" si="97"/>
        <v>-0.0367544148725761</v>
      </c>
      <c r="V489" s="12">
        <f t="shared" si="98"/>
        <v>-0.000765131307009059</v>
      </c>
      <c r="Y489" s="30"/>
      <c r="Z489" s="30"/>
    </row>
    <row r="490" spans="1:26">
      <c r="A490" s="14">
        <v>1911.02</v>
      </c>
      <c r="B490" s="15">
        <v>9.43</v>
      </c>
      <c r="C490" s="16">
        <v>0.47</v>
      </c>
      <c r="D490" s="15">
        <v>0.7067</v>
      </c>
      <c r="E490" s="15">
        <v>8.94367438</v>
      </c>
      <c r="F490" s="16">
        <f t="shared" si="103"/>
        <v>1911.12499999996</v>
      </c>
      <c r="G490" s="10">
        <f>G489*11/12+G501*1/12</f>
        <v>3.9825</v>
      </c>
      <c r="H490" s="16">
        <f t="shared" si="99"/>
        <v>332.855059734409</v>
      </c>
      <c r="I490" s="16">
        <f t="shared" si="100"/>
        <v>16.5898067948221</v>
      </c>
      <c r="J490" s="19">
        <f t="shared" si="104"/>
        <v>2457.0440676471</v>
      </c>
      <c r="K490" s="16">
        <f t="shared" si="101"/>
        <v>24.9447158763846</v>
      </c>
      <c r="L490" s="19">
        <f t="shared" si="102"/>
        <v>184.134999215928</v>
      </c>
      <c r="M490" s="27">
        <f t="shared" si="93"/>
        <v>14.7214884699283</v>
      </c>
      <c r="N490" s="21"/>
      <c r="O490" s="22">
        <f t="shared" si="94"/>
        <v>18.3745927851967</v>
      </c>
      <c r="P490" s="22"/>
      <c r="Q490" s="31">
        <f t="shared" si="95"/>
        <v>0.0443602788410516</v>
      </c>
      <c r="R490" s="10">
        <f t="shared" si="105"/>
        <v>1.00311423336356</v>
      </c>
      <c r="S490" s="10">
        <f t="shared" si="106"/>
        <v>7.16945347432957</v>
      </c>
      <c r="T490" s="12">
        <f t="shared" si="96"/>
        <v>-0.0396093093760027</v>
      </c>
      <c r="U490" s="12">
        <f t="shared" si="97"/>
        <v>-0.036089686175194</v>
      </c>
      <c r="V490" s="12">
        <f t="shared" si="98"/>
        <v>-0.00351962320080867</v>
      </c>
      <c r="Y490" s="30"/>
      <c r="Z490" s="30"/>
    </row>
    <row r="491" spans="1:26">
      <c r="A491" s="14">
        <v>1911.03</v>
      </c>
      <c r="B491" s="15">
        <v>9.32</v>
      </c>
      <c r="C491" s="16">
        <v>0.47</v>
      </c>
      <c r="D491" s="15">
        <v>0.695</v>
      </c>
      <c r="E491" s="15">
        <v>9.038839669</v>
      </c>
      <c r="F491" s="16">
        <f t="shared" si="103"/>
        <v>1911.2083333333</v>
      </c>
      <c r="G491" s="10">
        <f>G489*10/12+G501*2/12</f>
        <v>3.985</v>
      </c>
      <c r="H491" s="16">
        <f t="shared" si="99"/>
        <v>325.508758617632</v>
      </c>
      <c r="I491" s="16">
        <f t="shared" si="100"/>
        <v>16.4151412607604</v>
      </c>
      <c r="J491" s="19">
        <f t="shared" si="104"/>
        <v>2412.91337263733</v>
      </c>
      <c r="K491" s="16">
        <f t="shared" si="101"/>
        <v>24.2734535664436</v>
      </c>
      <c r="L491" s="19">
        <f t="shared" si="102"/>
        <v>179.932917809329</v>
      </c>
      <c r="M491" s="27">
        <f t="shared" si="93"/>
        <v>14.3706232219795</v>
      </c>
      <c r="N491" s="21"/>
      <c r="O491" s="22">
        <f t="shared" si="94"/>
        <v>17.9442119555145</v>
      </c>
      <c r="P491" s="22"/>
      <c r="Q491" s="31">
        <f t="shared" si="95"/>
        <v>0.0470699764010383</v>
      </c>
      <c r="R491" s="10">
        <f t="shared" si="105"/>
        <v>1.00311634051789</v>
      </c>
      <c r="S491" s="10">
        <f t="shared" si="106"/>
        <v>7.11606226809574</v>
      </c>
      <c r="T491" s="12">
        <f t="shared" si="96"/>
        <v>-0.0392485971139103</v>
      </c>
      <c r="U491" s="12">
        <f t="shared" si="97"/>
        <v>-0.0339457969189637</v>
      </c>
      <c r="V491" s="12">
        <f t="shared" si="98"/>
        <v>-0.00530280019494656</v>
      </c>
      <c r="Y491" s="30"/>
      <c r="Z491" s="30"/>
    </row>
    <row r="492" spans="1:26">
      <c r="A492" s="14">
        <v>1911.04</v>
      </c>
      <c r="B492" s="15">
        <v>9.28</v>
      </c>
      <c r="C492" s="16">
        <v>0.47</v>
      </c>
      <c r="D492" s="15">
        <v>0.6833</v>
      </c>
      <c r="E492" s="15">
        <v>8.753424793</v>
      </c>
      <c r="F492" s="16">
        <f t="shared" si="103"/>
        <v>1911.29166666663</v>
      </c>
      <c r="G492" s="10">
        <f>G489*9/12+G501*3/12</f>
        <v>3.9875</v>
      </c>
      <c r="H492" s="16">
        <f t="shared" si="99"/>
        <v>334.679738419956</v>
      </c>
      <c r="I492" s="16">
        <f t="shared" si="100"/>
        <v>16.9503746829073</v>
      </c>
      <c r="J492" s="19">
        <f t="shared" si="104"/>
        <v>2491.36623944282</v>
      </c>
      <c r="K492" s="16">
        <f t="shared" si="101"/>
        <v>24.6429596187884</v>
      </c>
      <c r="L492" s="19">
        <f t="shared" si="102"/>
        <v>183.442947350353</v>
      </c>
      <c r="M492" s="27">
        <f t="shared" si="93"/>
        <v>14.7529354203294</v>
      </c>
      <c r="N492" s="21"/>
      <c r="O492" s="22">
        <f t="shared" si="94"/>
        <v>18.4306863969983</v>
      </c>
      <c r="P492" s="22"/>
      <c r="Q492" s="31">
        <f t="shared" si="95"/>
        <v>0.0432591607083098</v>
      </c>
      <c r="R492" s="10">
        <f t="shared" si="105"/>
        <v>1.00311844766837</v>
      </c>
      <c r="S492" s="10">
        <f t="shared" si="106"/>
        <v>7.37098831733173</v>
      </c>
      <c r="T492" s="12">
        <f t="shared" si="96"/>
        <v>-0.0402784291286427</v>
      </c>
      <c r="U492" s="12">
        <f t="shared" si="97"/>
        <v>-0.0353894253017389</v>
      </c>
      <c r="V492" s="12">
        <f t="shared" si="98"/>
        <v>-0.00488900382690372</v>
      </c>
      <c r="Y492" s="30"/>
      <c r="Z492" s="30"/>
    </row>
    <row r="493" spans="1:26">
      <c r="A493" s="14">
        <v>1911.05</v>
      </c>
      <c r="B493" s="15">
        <v>9.48</v>
      </c>
      <c r="C493" s="16">
        <v>0.47</v>
      </c>
      <c r="D493" s="15">
        <v>0.6717</v>
      </c>
      <c r="E493" s="15">
        <v>8.753424793</v>
      </c>
      <c r="F493" s="16">
        <f t="shared" si="103"/>
        <v>1911.37499999996</v>
      </c>
      <c r="G493" s="10">
        <f>G489*8/12+G501*4/12</f>
        <v>3.99</v>
      </c>
      <c r="H493" s="16">
        <f t="shared" si="99"/>
        <v>341.892663816938</v>
      </c>
      <c r="I493" s="16">
        <f t="shared" si="100"/>
        <v>16.9503746829073</v>
      </c>
      <c r="J493" s="19">
        <f t="shared" si="104"/>
        <v>2555.57440312099</v>
      </c>
      <c r="K493" s="16">
        <f t="shared" si="101"/>
        <v>24.2246099457634</v>
      </c>
      <c r="L493" s="19">
        <f t="shared" si="102"/>
        <v>181.073768626199</v>
      </c>
      <c r="M493" s="27">
        <f t="shared" si="93"/>
        <v>15.047660591685</v>
      </c>
      <c r="N493" s="21"/>
      <c r="O493" s="22">
        <f t="shared" si="94"/>
        <v>18.8053428325808</v>
      </c>
      <c r="P493" s="22"/>
      <c r="Q493" s="31">
        <f t="shared" si="95"/>
        <v>0.0419065528920549</v>
      </c>
      <c r="R493" s="10">
        <f t="shared" si="105"/>
        <v>1.00312055481499</v>
      </c>
      <c r="S493" s="10">
        <f t="shared" si="106"/>
        <v>7.39397435866349</v>
      </c>
      <c r="T493" s="12">
        <f t="shared" si="96"/>
        <v>-0.0371495469202145</v>
      </c>
      <c r="U493" s="12">
        <f t="shared" si="97"/>
        <v>-0.0326413708718631</v>
      </c>
      <c r="V493" s="12">
        <f t="shared" si="98"/>
        <v>-0.00450817604835141</v>
      </c>
      <c r="Y493" s="30"/>
      <c r="Z493" s="30"/>
    </row>
    <row r="494" spans="1:26">
      <c r="A494" s="14">
        <v>1911.06</v>
      </c>
      <c r="B494" s="15">
        <v>9.67</v>
      </c>
      <c r="C494" s="16">
        <v>0.47</v>
      </c>
      <c r="D494" s="15">
        <v>0.66</v>
      </c>
      <c r="E494" s="15">
        <v>8.753424793</v>
      </c>
      <c r="F494" s="16">
        <f t="shared" si="103"/>
        <v>1911.4583333333</v>
      </c>
      <c r="G494" s="10">
        <f>G489*7/12+G501*5/12</f>
        <v>3.9925</v>
      </c>
      <c r="H494" s="16">
        <f t="shared" si="99"/>
        <v>348.744942944071</v>
      </c>
      <c r="I494" s="16">
        <f t="shared" si="100"/>
        <v>16.9503746829073</v>
      </c>
      <c r="J494" s="19">
        <f t="shared" si="104"/>
        <v>2617.35208955367</v>
      </c>
      <c r="K494" s="16">
        <f t="shared" si="101"/>
        <v>23.80265381004</v>
      </c>
      <c r="L494" s="19">
        <f t="shared" si="102"/>
        <v>178.640370124656</v>
      </c>
      <c r="M494" s="27">
        <f t="shared" si="93"/>
        <v>15.3283556847193</v>
      </c>
      <c r="N494" s="21"/>
      <c r="O494" s="22">
        <f t="shared" si="94"/>
        <v>19.1617718740426</v>
      </c>
      <c r="P494" s="22"/>
      <c r="Q494" s="31">
        <f t="shared" si="95"/>
        <v>0.0406646098153201</v>
      </c>
      <c r="R494" s="10">
        <f t="shared" si="105"/>
        <v>1.00312266195775</v>
      </c>
      <c r="S494" s="10">
        <f t="shared" si="106"/>
        <v>7.41704766095031</v>
      </c>
      <c r="T494" s="12">
        <f t="shared" si="96"/>
        <v>-0.0463021029459665</v>
      </c>
      <c r="U494" s="12">
        <f t="shared" si="97"/>
        <v>-0.0315064043628934</v>
      </c>
      <c r="V494" s="12">
        <f t="shared" si="98"/>
        <v>-0.0147956985830731</v>
      </c>
      <c r="Y494" s="30"/>
      <c r="Z494" s="30"/>
    </row>
    <row r="495" spans="1:26">
      <c r="A495" s="14">
        <v>1911.07</v>
      </c>
      <c r="B495" s="15">
        <v>9.63</v>
      </c>
      <c r="C495" s="16">
        <v>0.47</v>
      </c>
      <c r="D495" s="15">
        <v>0.6483</v>
      </c>
      <c r="E495" s="15">
        <v>8.848509091</v>
      </c>
      <c r="F495" s="16">
        <f t="shared" si="103"/>
        <v>1911.54166666663</v>
      </c>
      <c r="G495" s="10">
        <f>G489*6/12+G501*6/12</f>
        <v>3.995</v>
      </c>
      <c r="H495" s="16">
        <f t="shared" si="99"/>
        <v>343.570316618891</v>
      </c>
      <c r="I495" s="16">
        <f t="shared" si="100"/>
        <v>16.7682293676925</v>
      </c>
      <c r="J495" s="19">
        <f t="shared" si="104"/>
        <v>2589.00341847731</v>
      </c>
      <c r="K495" s="16">
        <f t="shared" si="101"/>
        <v>23.1294534022873</v>
      </c>
      <c r="L495" s="19">
        <f t="shared" si="102"/>
        <v>174.293968452631</v>
      </c>
      <c r="M495" s="27">
        <f t="shared" si="93"/>
        <v>15.0831105787003</v>
      </c>
      <c r="N495" s="21"/>
      <c r="O495" s="22">
        <f t="shared" si="94"/>
        <v>18.8616274297917</v>
      </c>
      <c r="P495" s="22"/>
      <c r="Q495" s="31">
        <f t="shared" si="95"/>
        <v>0.041520123743291</v>
      </c>
      <c r="R495" s="10">
        <f t="shared" si="105"/>
        <v>1.00312476909666</v>
      </c>
      <c r="S495" s="10">
        <f t="shared" si="106"/>
        <v>7.36025760925668</v>
      </c>
      <c r="T495" s="12">
        <f t="shared" si="96"/>
        <v>-0.0455117966983289</v>
      </c>
      <c r="U495" s="12">
        <f t="shared" si="97"/>
        <v>-0.030425216669318</v>
      </c>
      <c r="V495" s="12">
        <f t="shared" si="98"/>
        <v>-0.015086580029011</v>
      </c>
      <c r="Y495" s="30"/>
      <c r="Z495" s="30"/>
    </row>
    <row r="496" spans="1:26">
      <c r="A496" s="14">
        <v>1911.08</v>
      </c>
      <c r="B496" s="15">
        <v>9.17</v>
      </c>
      <c r="C496" s="16">
        <v>0.47</v>
      </c>
      <c r="D496" s="15">
        <v>0.6367</v>
      </c>
      <c r="E496" s="15">
        <v>9.134004959</v>
      </c>
      <c r="F496" s="16">
        <f t="shared" si="103"/>
        <v>1911.62499999996</v>
      </c>
      <c r="G496" s="10">
        <f>G489*5/12+G501*7/12</f>
        <v>3.9975</v>
      </c>
      <c r="H496" s="16">
        <f t="shared" si="99"/>
        <v>316.933058717863</v>
      </c>
      <c r="I496" s="16">
        <f t="shared" si="100"/>
        <v>16.2441153323223</v>
      </c>
      <c r="J496" s="19">
        <f t="shared" si="104"/>
        <v>2398.47683312398</v>
      </c>
      <c r="K496" s="16">
        <f t="shared" si="101"/>
        <v>22.0055919831694</v>
      </c>
      <c r="L496" s="19">
        <f t="shared" si="102"/>
        <v>166.533282404584</v>
      </c>
      <c r="M496" s="27">
        <f t="shared" si="93"/>
        <v>13.8997906656545</v>
      </c>
      <c r="N496" s="21"/>
      <c r="O496" s="22">
        <f t="shared" si="94"/>
        <v>17.3925993727719</v>
      </c>
      <c r="P496" s="22"/>
      <c r="Q496" s="31">
        <f t="shared" si="95"/>
        <v>0.0491038964593988</v>
      </c>
      <c r="R496" s="10">
        <f t="shared" si="105"/>
        <v>1.00312687623172</v>
      </c>
      <c r="S496" s="10">
        <f t="shared" si="106"/>
        <v>7.15248288731481</v>
      </c>
      <c r="T496" s="12">
        <f t="shared" si="96"/>
        <v>-0.0387826834686457</v>
      </c>
      <c r="U496" s="12">
        <f t="shared" si="97"/>
        <v>-0.0267597464460605</v>
      </c>
      <c r="V496" s="12">
        <f t="shared" si="98"/>
        <v>-0.0120229370225852</v>
      </c>
      <c r="Y496" s="30"/>
      <c r="Z496" s="30"/>
    </row>
    <row r="497" spans="1:26">
      <c r="A497" s="14">
        <v>1911.09</v>
      </c>
      <c r="B497" s="15">
        <v>8.67</v>
      </c>
      <c r="C497" s="16">
        <v>0.47</v>
      </c>
      <c r="D497" s="15">
        <v>0.625</v>
      </c>
      <c r="E497" s="15">
        <v>9.229089256</v>
      </c>
      <c r="F497" s="16">
        <f t="shared" si="103"/>
        <v>1911.7083333333</v>
      </c>
      <c r="G497" s="10">
        <f>G489*4/12+G501*8/12</f>
        <v>4</v>
      </c>
      <c r="H497" s="16">
        <f t="shared" si="99"/>
        <v>296.564867245228</v>
      </c>
      <c r="I497" s="16">
        <f t="shared" si="100"/>
        <v>16.0767575092569</v>
      </c>
      <c r="J497" s="19">
        <f t="shared" si="104"/>
        <v>2254.47379130003</v>
      </c>
      <c r="K497" s="16">
        <f t="shared" si="101"/>
        <v>21.3786669006076</v>
      </c>
      <c r="L497" s="19">
        <f t="shared" si="102"/>
        <v>162.519736973762</v>
      </c>
      <c r="M497" s="27">
        <f t="shared" si="93"/>
        <v>12.9979539832524</v>
      </c>
      <c r="N497" s="21"/>
      <c r="O497" s="22">
        <f t="shared" si="94"/>
        <v>16.2799703592732</v>
      </c>
      <c r="P497" s="22"/>
      <c r="Q497" s="31">
        <f t="shared" si="95"/>
        <v>0.0538758478559208</v>
      </c>
      <c r="R497" s="10">
        <f t="shared" si="105"/>
        <v>1.00312898336293</v>
      </c>
      <c r="S497" s="10">
        <f t="shared" si="106"/>
        <v>7.10092769872092</v>
      </c>
      <c r="T497" s="12">
        <f t="shared" si="96"/>
        <v>-0.0287606877787258</v>
      </c>
      <c r="U497" s="12">
        <f t="shared" si="97"/>
        <v>-0.0240642803890123</v>
      </c>
      <c r="V497" s="12">
        <f t="shared" si="98"/>
        <v>-0.00469640738971344</v>
      </c>
      <c r="Y497" s="30"/>
      <c r="Z497" s="30"/>
    </row>
    <row r="498" spans="1:26">
      <c r="A498" s="14">
        <v>1911.1</v>
      </c>
      <c r="B498" s="15">
        <v>8.72</v>
      </c>
      <c r="C498" s="16">
        <v>0.47</v>
      </c>
      <c r="D498" s="15">
        <v>0.6133</v>
      </c>
      <c r="E498" s="15">
        <v>9.229089256</v>
      </c>
      <c r="F498" s="16">
        <f t="shared" si="103"/>
        <v>1911.79166666663</v>
      </c>
      <c r="G498" s="10">
        <f>G489*3/12+G501*9/12</f>
        <v>4.0025</v>
      </c>
      <c r="H498" s="16">
        <f t="shared" si="99"/>
        <v>298.275160597277</v>
      </c>
      <c r="I498" s="16">
        <f t="shared" si="100"/>
        <v>16.0767575092569</v>
      </c>
      <c r="J498" s="19">
        <f t="shared" si="104"/>
        <v>2277.65994044162</v>
      </c>
      <c r="K498" s="16">
        <f t="shared" si="101"/>
        <v>20.9784582562282</v>
      </c>
      <c r="L498" s="19">
        <f t="shared" si="102"/>
        <v>160.193674480831</v>
      </c>
      <c r="M498" s="27">
        <f t="shared" si="93"/>
        <v>13.0664728506192</v>
      </c>
      <c r="N498" s="21"/>
      <c r="O498" s="22">
        <f t="shared" si="94"/>
        <v>16.3822984621207</v>
      </c>
      <c r="P498" s="22"/>
      <c r="Q498" s="31">
        <f t="shared" si="95"/>
        <v>0.0534474098488133</v>
      </c>
      <c r="R498" s="10">
        <f t="shared" si="105"/>
        <v>1.00313109049028</v>
      </c>
      <c r="S498" s="10">
        <f t="shared" si="106"/>
        <v>7.12314638335156</v>
      </c>
      <c r="T498" s="12">
        <f t="shared" si="96"/>
        <v>-0.0278764945272759</v>
      </c>
      <c r="U498" s="12">
        <f t="shared" si="97"/>
        <v>-0.0234886038216432</v>
      </c>
      <c r="V498" s="12">
        <f t="shared" si="98"/>
        <v>-0.00438789070563272</v>
      </c>
      <c r="Y498" s="30"/>
      <c r="Z498" s="30"/>
    </row>
    <row r="499" spans="1:26">
      <c r="A499" s="14">
        <v>1911.11</v>
      </c>
      <c r="B499" s="15">
        <v>9.07</v>
      </c>
      <c r="C499" s="16">
        <v>0.47</v>
      </c>
      <c r="D499" s="15">
        <v>0.6017</v>
      </c>
      <c r="E499" s="15">
        <v>9.134004959</v>
      </c>
      <c r="F499" s="16">
        <f t="shared" si="103"/>
        <v>1911.87499999996</v>
      </c>
      <c r="G499" s="10">
        <f>G489*2/12+G501*10/12</f>
        <v>4.005</v>
      </c>
      <c r="H499" s="16">
        <f t="shared" si="99"/>
        <v>313.476863966305</v>
      </c>
      <c r="I499" s="16">
        <f t="shared" si="100"/>
        <v>16.2441153323223</v>
      </c>
      <c r="J499" s="19">
        <f t="shared" si="104"/>
        <v>2404.07852972218</v>
      </c>
      <c r="K499" s="16">
        <f t="shared" si="101"/>
        <v>20.7959238201241</v>
      </c>
      <c r="L499" s="19">
        <f t="shared" si="102"/>
        <v>159.485562440335</v>
      </c>
      <c r="M499" s="27">
        <f t="shared" si="93"/>
        <v>13.7279975864131</v>
      </c>
      <c r="N499" s="21"/>
      <c r="O499" s="22">
        <f t="shared" si="94"/>
        <v>17.2264671533668</v>
      </c>
      <c r="P499" s="22"/>
      <c r="Q499" s="31">
        <f t="shared" si="95"/>
        <v>0.0474511949429152</v>
      </c>
      <c r="R499" s="10">
        <f t="shared" si="105"/>
        <v>1.00313319761378</v>
      </c>
      <c r="S499" s="10">
        <f t="shared" si="106"/>
        <v>7.21983318618412</v>
      </c>
      <c r="T499" s="12">
        <f t="shared" si="96"/>
        <v>-0.026951141017773</v>
      </c>
      <c r="U499" s="12">
        <f t="shared" si="97"/>
        <v>-0.0233683939120263</v>
      </c>
      <c r="V499" s="12">
        <f t="shared" si="98"/>
        <v>-0.00358274710574669</v>
      </c>
      <c r="Y499" s="30"/>
      <c r="Z499" s="30"/>
    </row>
    <row r="500" spans="1:26">
      <c r="A500" s="14">
        <v>1911.12</v>
      </c>
      <c r="B500" s="15">
        <v>9.11</v>
      </c>
      <c r="C500" s="16">
        <v>0.47</v>
      </c>
      <c r="D500" s="15">
        <v>0.59</v>
      </c>
      <c r="E500" s="15">
        <v>9.038839669</v>
      </c>
      <c r="F500" s="16">
        <f t="shared" si="103"/>
        <v>1911.9583333333</v>
      </c>
      <c r="G500" s="10">
        <f>G489*1/12+G501*11/12</f>
        <v>4.0075</v>
      </c>
      <c r="H500" s="16">
        <f t="shared" si="99"/>
        <v>318.174333798995</v>
      </c>
      <c r="I500" s="16">
        <f t="shared" si="100"/>
        <v>16.4151412607604</v>
      </c>
      <c r="J500" s="19">
        <f t="shared" si="104"/>
        <v>2450.59454233388</v>
      </c>
      <c r="K500" s="16">
        <f t="shared" si="101"/>
        <v>20.6062411571248</v>
      </c>
      <c r="L500" s="19">
        <f t="shared" si="102"/>
        <v>158.710294179692</v>
      </c>
      <c r="M500" s="27">
        <f t="shared" si="93"/>
        <v>13.9292584195782</v>
      </c>
      <c r="N500" s="21"/>
      <c r="O500" s="22">
        <f t="shared" si="94"/>
        <v>17.494076442996</v>
      </c>
      <c r="P500" s="22"/>
      <c r="Q500" s="31">
        <f t="shared" si="95"/>
        <v>0.0440984354291735</v>
      </c>
      <c r="R500" s="10">
        <f t="shared" si="105"/>
        <v>1.00313530473343</v>
      </c>
      <c r="S500" s="10">
        <f t="shared" si="106"/>
        <v>7.31870642398994</v>
      </c>
      <c r="T500" s="12">
        <f t="shared" si="96"/>
        <v>-0.0243566342057</v>
      </c>
      <c r="U500" s="12">
        <f t="shared" si="97"/>
        <v>-0.0232603623644178</v>
      </c>
      <c r="V500" s="12">
        <f t="shared" si="98"/>
        <v>-0.00109627184128225</v>
      </c>
      <c r="Y500" s="30"/>
      <c r="Z500" s="30"/>
    </row>
    <row r="501" spans="1:26">
      <c r="A501" s="14">
        <v>1912.01</v>
      </c>
      <c r="B501" s="15">
        <v>9.12</v>
      </c>
      <c r="C501" s="16">
        <v>0.4708</v>
      </c>
      <c r="D501" s="15">
        <v>0.5992</v>
      </c>
      <c r="E501" s="15">
        <v>9.134004959</v>
      </c>
      <c r="F501" s="16">
        <f t="shared" si="103"/>
        <v>1912.04166666663</v>
      </c>
      <c r="G501" s="10">
        <v>4.01</v>
      </c>
      <c r="H501" s="16">
        <f t="shared" si="99"/>
        <v>315.204961342084</v>
      </c>
      <c r="I501" s="16">
        <f t="shared" si="100"/>
        <v>16.2717648903348</v>
      </c>
      <c r="J501" s="19">
        <f t="shared" si="104"/>
        <v>2438.16811653249</v>
      </c>
      <c r="K501" s="16">
        <f t="shared" si="101"/>
        <v>20.7095189513352</v>
      </c>
      <c r="L501" s="19">
        <f t="shared" si="102"/>
        <v>160.191922744108</v>
      </c>
      <c r="M501" s="27">
        <f t="shared" si="93"/>
        <v>13.7949526318458</v>
      </c>
      <c r="N501" s="21"/>
      <c r="O501" s="22">
        <f t="shared" si="94"/>
        <v>17.3407661464803</v>
      </c>
      <c r="P501" s="22"/>
      <c r="Q501" s="31">
        <f t="shared" si="95"/>
        <v>0.0470476408238356</v>
      </c>
      <c r="R501" s="10">
        <f t="shared" si="105"/>
        <v>1.00035069075466</v>
      </c>
      <c r="S501" s="10">
        <f t="shared" si="106"/>
        <v>7.26516165170113</v>
      </c>
      <c r="T501" s="12">
        <f t="shared" si="96"/>
        <v>-0.0211911348023915</v>
      </c>
      <c r="U501" s="12">
        <f t="shared" si="97"/>
        <v>-0.0193807150367193</v>
      </c>
      <c r="V501" s="12">
        <f t="shared" si="98"/>
        <v>-0.0018104197656722</v>
      </c>
      <c r="Y501" s="30"/>
      <c r="Z501" s="30"/>
    </row>
    <row r="502" spans="1:26">
      <c r="A502" s="14">
        <v>1912.02</v>
      </c>
      <c r="B502" s="15">
        <v>9.04</v>
      </c>
      <c r="C502" s="16">
        <v>0.4717</v>
      </c>
      <c r="D502" s="15">
        <v>0.6083</v>
      </c>
      <c r="E502" s="15">
        <v>9.229089256</v>
      </c>
      <c r="F502" s="16">
        <f t="shared" si="103"/>
        <v>1912.12499999996</v>
      </c>
      <c r="G502" s="10">
        <f>G501*11/12+G513*1/12</f>
        <v>4.04666666666667</v>
      </c>
      <c r="H502" s="16">
        <f t="shared" si="99"/>
        <v>309.221038050388</v>
      </c>
      <c r="I502" s="16">
        <f t="shared" si="100"/>
        <v>16.1349074832265</v>
      </c>
      <c r="J502" s="19">
        <f t="shared" si="104"/>
        <v>2402.28191246484</v>
      </c>
      <c r="K502" s="16">
        <f t="shared" si="101"/>
        <v>20.8074289210233</v>
      </c>
      <c r="L502" s="19">
        <f t="shared" si="102"/>
        <v>161.64912470712</v>
      </c>
      <c r="M502" s="27">
        <f t="shared" si="93"/>
        <v>13.5316343696866</v>
      </c>
      <c r="N502" s="21"/>
      <c r="O502" s="22">
        <f t="shared" si="94"/>
        <v>17.0244704421364</v>
      </c>
      <c r="P502" s="22"/>
      <c r="Q502" s="31">
        <f t="shared" si="95"/>
        <v>0.0491429307028478</v>
      </c>
      <c r="R502" s="10">
        <f t="shared" si="105"/>
        <v>1.00038634441734</v>
      </c>
      <c r="S502" s="10">
        <f t="shared" si="106"/>
        <v>7.1928326359837</v>
      </c>
      <c r="T502" s="12">
        <f t="shared" si="96"/>
        <v>-0.0170983685301487</v>
      </c>
      <c r="U502" s="12">
        <f t="shared" si="97"/>
        <v>-0.0180873307162412</v>
      </c>
      <c r="V502" s="12">
        <f t="shared" si="98"/>
        <v>0.000988962186092568</v>
      </c>
      <c r="Y502" s="30"/>
      <c r="Z502" s="30"/>
    </row>
    <row r="503" spans="1:26">
      <c r="A503" s="14">
        <v>1912.03</v>
      </c>
      <c r="B503" s="15">
        <v>9.3</v>
      </c>
      <c r="C503" s="16">
        <v>0.4725</v>
      </c>
      <c r="D503" s="15">
        <v>0.6175</v>
      </c>
      <c r="E503" s="15">
        <v>9.419419835</v>
      </c>
      <c r="F503" s="16">
        <f t="shared" si="103"/>
        <v>1912.2083333333</v>
      </c>
      <c r="G503" s="10">
        <f>G501*10/12+G513*2/12</f>
        <v>4.08333333333333</v>
      </c>
      <c r="H503" s="16">
        <f t="shared" si="99"/>
        <v>311.686680435558</v>
      </c>
      <c r="I503" s="16">
        <f t="shared" si="100"/>
        <v>15.8356942479356</v>
      </c>
      <c r="J503" s="19">
        <f t="shared" si="104"/>
        <v>2431.68909095792</v>
      </c>
      <c r="K503" s="16">
        <f t="shared" si="101"/>
        <v>20.6953252869846</v>
      </c>
      <c r="L503" s="19">
        <f t="shared" si="102"/>
        <v>161.4589262007</v>
      </c>
      <c r="M503" s="27">
        <f t="shared" si="93"/>
        <v>13.6397691739442</v>
      </c>
      <c r="N503" s="21"/>
      <c r="O503" s="22">
        <f t="shared" si="94"/>
        <v>17.1725137770437</v>
      </c>
      <c r="P503" s="22"/>
      <c r="Q503" s="31">
        <f t="shared" si="95"/>
        <v>0.0502658813034487</v>
      </c>
      <c r="R503" s="10">
        <f t="shared" si="105"/>
        <v>1.0004219860003</v>
      </c>
      <c r="S503" s="10">
        <f t="shared" si="106"/>
        <v>7.05021565865469</v>
      </c>
      <c r="T503" s="12">
        <f t="shared" si="96"/>
        <v>-0.0129952114172271</v>
      </c>
      <c r="U503" s="12">
        <f t="shared" si="97"/>
        <v>-0.0146336485421015</v>
      </c>
      <c r="V503" s="12">
        <f t="shared" si="98"/>
        <v>0.00163843712487433</v>
      </c>
      <c r="Y503" s="30"/>
      <c r="Z503" s="30"/>
    </row>
    <row r="504" spans="1:26">
      <c r="A504" s="14">
        <v>1912.04</v>
      </c>
      <c r="B504" s="15">
        <v>9.59</v>
      </c>
      <c r="C504" s="16">
        <v>0.4733</v>
      </c>
      <c r="D504" s="15">
        <v>0.6267</v>
      </c>
      <c r="E504" s="15">
        <v>9.704834711</v>
      </c>
      <c r="F504" s="16">
        <f t="shared" si="103"/>
        <v>1912.29166666663</v>
      </c>
      <c r="G504" s="10">
        <f>G501*9/12+G513*3/12</f>
        <v>4.12</v>
      </c>
      <c r="H504" s="16">
        <f t="shared" si="99"/>
        <v>311.953536577858</v>
      </c>
      <c r="I504" s="16">
        <f t="shared" si="100"/>
        <v>15.3959967531074</v>
      </c>
      <c r="J504" s="19">
        <f t="shared" si="104"/>
        <v>2443.78061700762</v>
      </c>
      <c r="K504" s="16">
        <f t="shared" si="101"/>
        <v>20.3859521765739</v>
      </c>
      <c r="L504" s="19">
        <f t="shared" si="102"/>
        <v>159.699406952938</v>
      </c>
      <c r="M504" s="27">
        <f t="shared" si="93"/>
        <v>13.6543926905532</v>
      </c>
      <c r="N504" s="21"/>
      <c r="O504" s="22">
        <f t="shared" si="94"/>
        <v>17.2003370514404</v>
      </c>
      <c r="P504" s="22"/>
      <c r="Q504" s="31">
        <f t="shared" si="95"/>
        <v>0.051641620629539</v>
      </c>
      <c r="R504" s="10">
        <f t="shared" si="105"/>
        <v>1.00045761553646</v>
      </c>
      <c r="S504" s="10">
        <f t="shared" si="106"/>
        <v>6.84575954542991</v>
      </c>
      <c r="T504" s="12">
        <f t="shared" si="96"/>
        <v>-0.00717273809394914</v>
      </c>
      <c r="U504" s="12">
        <f t="shared" si="97"/>
        <v>-0.0114148696058431</v>
      </c>
      <c r="V504" s="12">
        <f t="shared" si="98"/>
        <v>0.00424213151189401</v>
      </c>
      <c r="Y504" s="30"/>
      <c r="Z504" s="30"/>
    </row>
    <row r="505" spans="1:26">
      <c r="A505" s="14">
        <v>1912.05</v>
      </c>
      <c r="B505" s="15">
        <v>9.58</v>
      </c>
      <c r="C505" s="16">
        <v>0.4742</v>
      </c>
      <c r="D505" s="15">
        <v>0.6358</v>
      </c>
      <c r="E505" s="15">
        <v>9.704834711</v>
      </c>
      <c r="F505" s="16">
        <f t="shared" si="103"/>
        <v>1912.37499999996</v>
      </c>
      <c r="G505" s="10">
        <f>G501*8/12+G513*4/12</f>
        <v>4.15666666666667</v>
      </c>
      <c r="H505" s="16">
        <f t="shared" si="99"/>
        <v>311.628246133042</v>
      </c>
      <c r="I505" s="16">
        <f t="shared" si="100"/>
        <v>15.4252728931408</v>
      </c>
      <c r="J505" s="19">
        <f t="shared" si="104"/>
        <v>2451.30222888235</v>
      </c>
      <c r="K505" s="16">
        <f t="shared" si="101"/>
        <v>20.6819664813558</v>
      </c>
      <c r="L505" s="19">
        <f t="shared" si="102"/>
        <v>162.686634355261</v>
      </c>
      <c r="M505" s="27">
        <f t="shared" si="93"/>
        <v>13.6455006856124</v>
      </c>
      <c r="N505" s="21"/>
      <c r="O505" s="22">
        <f t="shared" si="94"/>
        <v>17.1988787231553</v>
      </c>
      <c r="P505" s="22"/>
      <c r="Q505" s="31">
        <f t="shared" si="95"/>
        <v>0.0501167007252554</v>
      </c>
      <c r="R505" s="10">
        <f t="shared" si="105"/>
        <v>1.00049323305864</v>
      </c>
      <c r="S505" s="10">
        <f t="shared" si="106"/>
        <v>6.84889227135679</v>
      </c>
      <c r="T505" s="12">
        <f t="shared" si="96"/>
        <v>-0.00320848201677071</v>
      </c>
      <c r="U505" s="12">
        <f t="shared" si="97"/>
        <v>-0.0111448978108318</v>
      </c>
      <c r="V505" s="12">
        <f t="shared" si="98"/>
        <v>0.00793641579406112</v>
      </c>
      <c r="Y505" s="30"/>
      <c r="Z505" s="30"/>
    </row>
    <row r="506" spans="1:26">
      <c r="A506" s="14">
        <v>1912.06</v>
      </c>
      <c r="B506" s="15">
        <v>9.58</v>
      </c>
      <c r="C506" s="16">
        <v>0.475</v>
      </c>
      <c r="D506" s="15">
        <v>0.645</v>
      </c>
      <c r="E506" s="15">
        <v>9.609669421</v>
      </c>
      <c r="F506" s="16">
        <f t="shared" si="103"/>
        <v>1912.4583333333</v>
      </c>
      <c r="G506" s="10">
        <f>G501*7/12+G513*5/12</f>
        <v>4.19333333333333</v>
      </c>
      <c r="H506" s="16">
        <f t="shared" si="99"/>
        <v>314.714324448144</v>
      </c>
      <c r="I506" s="16">
        <f t="shared" si="100"/>
        <v>15.6043114940364</v>
      </c>
      <c r="J506" s="19">
        <f t="shared" si="104"/>
        <v>2485.80643193368</v>
      </c>
      <c r="K506" s="16">
        <f t="shared" si="101"/>
        <v>21.1890124497967</v>
      </c>
      <c r="L506" s="19">
        <f t="shared" si="102"/>
        <v>167.363794216829</v>
      </c>
      <c r="M506" s="27">
        <f t="shared" si="93"/>
        <v>13.7854174045025</v>
      </c>
      <c r="N506" s="21"/>
      <c r="O506" s="22">
        <f t="shared" si="94"/>
        <v>17.3843325783457</v>
      </c>
      <c r="P506" s="22"/>
      <c r="Q506" s="31">
        <f t="shared" si="95"/>
        <v>0.0468140577436882</v>
      </c>
      <c r="R506" s="10">
        <f t="shared" si="105"/>
        <v>1.00052883859954</v>
      </c>
      <c r="S506" s="10">
        <f t="shared" si="106"/>
        <v>6.92012892811751</v>
      </c>
      <c r="T506" s="12">
        <f t="shared" si="96"/>
        <v>-0.00506367702435095</v>
      </c>
      <c r="U506" s="12">
        <f t="shared" si="97"/>
        <v>-0.0118521902053615</v>
      </c>
      <c r="V506" s="12">
        <f t="shared" si="98"/>
        <v>0.00678851318101059</v>
      </c>
      <c r="Y506" s="30"/>
      <c r="Z506" s="30"/>
    </row>
    <row r="507" spans="1:26">
      <c r="A507" s="14">
        <v>1912.07</v>
      </c>
      <c r="B507" s="15">
        <v>9.59</v>
      </c>
      <c r="C507" s="16">
        <v>0.4758</v>
      </c>
      <c r="D507" s="15">
        <v>0.6542</v>
      </c>
      <c r="E507" s="15">
        <v>9.609669421</v>
      </c>
      <c r="F507" s="16">
        <f t="shared" si="103"/>
        <v>1912.54166666663</v>
      </c>
      <c r="G507" s="10">
        <f>G501*6/12+G513*6/12</f>
        <v>4.23</v>
      </c>
      <c r="H507" s="16">
        <f t="shared" si="99"/>
        <v>315.042836269071</v>
      </c>
      <c r="I507" s="16">
        <f t="shared" si="100"/>
        <v>15.6305924397105</v>
      </c>
      <c r="J507" s="19">
        <f t="shared" si="104"/>
        <v>2498.68955190712</v>
      </c>
      <c r="K507" s="16">
        <f t="shared" si="101"/>
        <v>21.4912433250497</v>
      </c>
      <c r="L507" s="19">
        <f t="shared" si="102"/>
        <v>170.452836794331</v>
      </c>
      <c r="M507" s="27">
        <f t="shared" si="93"/>
        <v>13.8028766450158</v>
      </c>
      <c r="N507" s="21"/>
      <c r="O507" s="22">
        <f t="shared" si="94"/>
        <v>17.4143154649525</v>
      </c>
      <c r="P507" s="22"/>
      <c r="Q507" s="31">
        <f t="shared" si="95"/>
        <v>0.0463556347922768</v>
      </c>
      <c r="R507" s="10">
        <f t="shared" si="105"/>
        <v>1.00056443219179</v>
      </c>
      <c r="S507" s="10">
        <f t="shared" si="106"/>
        <v>6.92378855940847</v>
      </c>
      <c r="T507" s="12">
        <f t="shared" si="96"/>
        <v>-0.00499253148154022</v>
      </c>
      <c r="U507" s="12">
        <f t="shared" si="97"/>
        <v>-0.0121784567715058</v>
      </c>
      <c r="V507" s="12">
        <f t="shared" si="98"/>
        <v>0.00718592528996553</v>
      </c>
      <c r="Y507" s="30"/>
      <c r="Z507" s="30"/>
    </row>
    <row r="508" spans="1:26">
      <c r="A508" s="14">
        <v>1912.08</v>
      </c>
      <c r="B508" s="15">
        <v>9.81</v>
      </c>
      <c r="C508" s="16">
        <v>0.4767</v>
      </c>
      <c r="D508" s="15">
        <v>0.6633</v>
      </c>
      <c r="E508" s="15">
        <v>9.704834711</v>
      </c>
      <c r="F508" s="16">
        <f t="shared" si="103"/>
        <v>1912.62499999996</v>
      </c>
      <c r="G508" s="10">
        <f>G501*5/12+G513*7/12</f>
        <v>4.26666666666667</v>
      </c>
      <c r="H508" s="16">
        <f t="shared" si="99"/>
        <v>319.109926363794</v>
      </c>
      <c r="I508" s="16">
        <f t="shared" si="100"/>
        <v>15.5065955043446</v>
      </c>
      <c r="J508" s="19">
        <f t="shared" si="104"/>
        <v>2541.19565372055</v>
      </c>
      <c r="K508" s="16">
        <f t="shared" si="101"/>
        <v>21.5765152045978</v>
      </c>
      <c r="L508" s="19">
        <f t="shared" si="102"/>
        <v>171.822128146059</v>
      </c>
      <c r="M508" s="27">
        <f t="shared" si="93"/>
        <v>13.9847617634263</v>
      </c>
      <c r="N508" s="21"/>
      <c r="O508" s="22">
        <f t="shared" si="94"/>
        <v>17.6491500437476</v>
      </c>
      <c r="P508" s="22"/>
      <c r="Q508" s="31">
        <f t="shared" si="95"/>
        <v>0.0472388737582407</v>
      </c>
      <c r="R508" s="10">
        <f t="shared" si="105"/>
        <v>1.00060001386792</v>
      </c>
      <c r="S508" s="10">
        <f t="shared" si="106"/>
        <v>6.85976380384979</v>
      </c>
      <c r="T508" s="12">
        <f t="shared" si="96"/>
        <v>-0.00133756994525225</v>
      </c>
      <c r="U508" s="12">
        <f t="shared" si="97"/>
        <v>-0.00975858992355316</v>
      </c>
      <c r="V508" s="12">
        <f t="shared" si="98"/>
        <v>0.00842101997830091</v>
      </c>
      <c r="Y508" s="30"/>
      <c r="Z508" s="30"/>
    </row>
    <row r="509" spans="1:26">
      <c r="A509" s="14">
        <v>1912.09</v>
      </c>
      <c r="B509" s="15">
        <v>9.86</v>
      </c>
      <c r="C509" s="16">
        <v>0.4775</v>
      </c>
      <c r="D509" s="15">
        <v>0.6725</v>
      </c>
      <c r="E509" s="15">
        <v>9.8</v>
      </c>
      <c r="F509" s="16">
        <f t="shared" si="103"/>
        <v>1912.7083333333</v>
      </c>
      <c r="G509" s="10">
        <f>G501*4/12+G513*8/12</f>
        <v>4.30333333333333</v>
      </c>
      <c r="H509" s="16">
        <f t="shared" si="99"/>
        <v>317.621789795918</v>
      </c>
      <c r="I509" s="16">
        <f t="shared" si="100"/>
        <v>15.3817854591837</v>
      </c>
      <c r="J509" s="19">
        <f t="shared" si="104"/>
        <v>2539.55263897182</v>
      </c>
      <c r="K509" s="16">
        <f t="shared" si="101"/>
        <v>21.6633522959184</v>
      </c>
      <c r="L509" s="19">
        <f t="shared" si="102"/>
        <v>173.209852911617</v>
      </c>
      <c r="M509" s="27">
        <f t="shared" si="93"/>
        <v>13.9262850013159</v>
      </c>
      <c r="N509" s="21"/>
      <c r="O509" s="22">
        <f t="shared" si="94"/>
        <v>17.5792292659694</v>
      </c>
      <c r="P509" s="22"/>
      <c r="Q509" s="31">
        <f t="shared" si="95"/>
        <v>0.0469752925861451</v>
      </c>
      <c r="R509" s="10">
        <f t="shared" si="105"/>
        <v>1.00063558366035</v>
      </c>
      <c r="S509" s="10">
        <f t="shared" si="106"/>
        <v>6.79722637963405</v>
      </c>
      <c r="T509" s="12">
        <f t="shared" si="96"/>
        <v>0.00175571451781287</v>
      </c>
      <c r="U509" s="12">
        <f t="shared" si="97"/>
        <v>-0.00853355968052916</v>
      </c>
      <c r="V509" s="12">
        <f t="shared" si="98"/>
        <v>0.010289274198342</v>
      </c>
      <c r="Y509" s="30"/>
      <c r="Z509" s="30"/>
    </row>
    <row r="510" spans="1:26">
      <c r="A510" s="14">
        <v>1912.1</v>
      </c>
      <c r="B510" s="15">
        <v>9.84</v>
      </c>
      <c r="C510" s="16">
        <v>0.4783</v>
      </c>
      <c r="D510" s="15">
        <v>0.6817</v>
      </c>
      <c r="E510" s="15">
        <v>9.8</v>
      </c>
      <c r="F510" s="16">
        <f t="shared" si="103"/>
        <v>1912.79166666663</v>
      </c>
      <c r="G510" s="10">
        <f>G501*3/12+G513*9/12</f>
        <v>4.34</v>
      </c>
      <c r="H510" s="16">
        <f t="shared" si="99"/>
        <v>316.977526530612</v>
      </c>
      <c r="I510" s="16">
        <f t="shared" si="100"/>
        <v>15.4075559897959</v>
      </c>
      <c r="J510" s="19">
        <f t="shared" si="104"/>
        <v>2544.66737353797</v>
      </c>
      <c r="K510" s="16">
        <f t="shared" si="101"/>
        <v>21.9597133979592</v>
      </c>
      <c r="L510" s="19">
        <f t="shared" si="102"/>
        <v>176.290624851711</v>
      </c>
      <c r="M510" s="27">
        <f t="shared" si="93"/>
        <v>13.9050927011785</v>
      </c>
      <c r="N510" s="21"/>
      <c r="O510" s="22">
        <f t="shared" si="94"/>
        <v>17.5561097650148</v>
      </c>
      <c r="P510" s="22"/>
      <c r="Q510" s="31">
        <f t="shared" si="95"/>
        <v>0.039873848016868</v>
      </c>
      <c r="R510" s="10">
        <f t="shared" si="105"/>
        <v>1.00067114160143</v>
      </c>
      <c r="S510" s="10">
        <f t="shared" si="106"/>
        <v>6.80154658565665</v>
      </c>
      <c r="T510" s="12">
        <f t="shared" si="96"/>
        <v>0.0035927814022958</v>
      </c>
      <c r="U510" s="12">
        <f t="shared" si="97"/>
        <v>-0.00887378703770969</v>
      </c>
      <c r="V510" s="12">
        <f t="shared" si="98"/>
        <v>0.0124665684400055</v>
      </c>
      <c r="Y510" s="30"/>
      <c r="Z510" s="30"/>
    </row>
    <row r="511" spans="1:26">
      <c r="A511" s="14">
        <v>1912.11</v>
      </c>
      <c r="B511" s="15">
        <v>9.73</v>
      </c>
      <c r="C511" s="16">
        <v>0.4792</v>
      </c>
      <c r="D511" s="15">
        <v>0.6908</v>
      </c>
      <c r="E511" s="15">
        <v>9.8</v>
      </c>
      <c r="F511" s="16">
        <f t="shared" si="103"/>
        <v>1912.87499999996</v>
      </c>
      <c r="G511" s="10">
        <f>G501*2/12+G513*10/12</f>
        <v>4.37666666666667</v>
      </c>
      <c r="H511" s="16">
        <f t="shared" si="99"/>
        <v>313.434078571429</v>
      </c>
      <c r="I511" s="16">
        <f t="shared" si="100"/>
        <v>15.4365478367347</v>
      </c>
      <c r="J511" s="19">
        <f t="shared" si="104"/>
        <v>2526.54782469252</v>
      </c>
      <c r="K511" s="16">
        <f t="shared" si="101"/>
        <v>22.2528531836735</v>
      </c>
      <c r="L511" s="19">
        <f t="shared" si="102"/>
        <v>179.377105580431</v>
      </c>
      <c r="M511" s="27">
        <f t="shared" si="93"/>
        <v>13.7495410186065</v>
      </c>
      <c r="N511" s="21"/>
      <c r="O511" s="22">
        <f t="shared" si="94"/>
        <v>17.3651099454777</v>
      </c>
      <c r="P511" s="22"/>
      <c r="Q511" s="31">
        <f t="shared" si="95"/>
        <v>0.0436799188297432</v>
      </c>
      <c r="R511" s="10">
        <f t="shared" si="105"/>
        <v>1.00070668772338</v>
      </c>
      <c r="S511" s="10">
        <f t="shared" si="106"/>
        <v>6.80611138652432</v>
      </c>
      <c r="T511" s="12">
        <f t="shared" si="96"/>
        <v>-0.000913048862129839</v>
      </c>
      <c r="U511" s="12">
        <f t="shared" si="97"/>
        <v>-0.00921344500882837</v>
      </c>
      <c r="V511" s="12">
        <f t="shared" si="98"/>
        <v>0.00830039614669853</v>
      </c>
      <c r="Y511" s="30"/>
      <c r="Z511" s="30"/>
    </row>
    <row r="512" spans="1:26">
      <c r="A512" s="14">
        <v>1912.12</v>
      </c>
      <c r="B512" s="15">
        <v>9.38</v>
      </c>
      <c r="C512" s="16">
        <v>0.48</v>
      </c>
      <c r="D512" s="15">
        <v>0.7</v>
      </c>
      <c r="E512" s="15">
        <v>9.704834711</v>
      </c>
      <c r="F512" s="16">
        <f t="shared" si="103"/>
        <v>1912.9583333333</v>
      </c>
      <c r="G512" s="10">
        <f>G501*1/12+G513*11/12</f>
        <v>4.41333333333333</v>
      </c>
      <c r="H512" s="16">
        <f t="shared" si="99"/>
        <v>305.122437236737</v>
      </c>
      <c r="I512" s="16">
        <f t="shared" si="100"/>
        <v>15.6139413511336</v>
      </c>
      <c r="J512" s="19">
        <f t="shared" si="104"/>
        <v>2470.03733945251</v>
      </c>
      <c r="K512" s="16">
        <f t="shared" si="101"/>
        <v>22.7703311370699</v>
      </c>
      <c r="L512" s="19">
        <f t="shared" si="102"/>
        <v>184.331144735262</v>
      </c>
      <c r="M512" s="27">
        <f t="shared" si="93"/>
        <v>13.3889994525796</v>
      </c>
      <c r="N512" s="21"/>
      <c r="O512" s="22">
        <f t="shared" si="94"/>
        <v>16.9156323102258</v>
      </c>
      <c r="P512" s="22"/>
      <c r="Q512" s="31">
        <f t="shared" si="95"/>
        <v>0.0431497614251091</v>
      </c>
      <c r="R512" s="10">
        <f t="shared" si="105"/>
        <v>1.00074222205836</v>
      </c>
      <c r="S512" s="10">
        <f t="shared" si="106"/>
        <v>6.87770885029288</v>
      </c>
      <c r="T512" s="12">
        <f t="shared" si="96"/>
        <v>0.00101098742329531</v>
      </c>
      <c r="U512" s="12">
        <f t="shared" si="97"/>
        <v>-0.0105186020106588</v>
      </c>
      <c r="V512" s="12">
        <f t="shared" si="98"/>
        <v>0.0115295894339541</v>
      </c>
      <c r="Y512" s="30"/>
      <c r="Z512" s="30"/>
    </row>
    <row r="513" spans="1:26">
      <c r="A513" s="14">
        <v>1913.01</v>
      </c>
      <c r="B513" s="15">
        <v>9.3</v>
      </c>
      <c r="C513" s="16">
        <v>0.48</v>
      </c>
      <c r="D513" s="15">
        <v>0.6942</v>
      </c>
      <c r="E513" s="15">
        <v>9.8</v>
      </c>
      <c r="F513" s="16">
        <f t="shared" si="103"/>
        <v>1913.04166666663</v>
      </c>
      <c r="G513" s="10">
        <v>4.45</v>
      </c>
      <c r="H513" s="16">
        <f t="shared" si="99"/>
        <v>299.582418367347</v>
      </c>
      <c r="I513" s="16">
        <f t="shared" si="100"/>
        <v>15.4623183673469</v>
      </c>
      <c r="J513" s="19">
        <f t="shared" si="104"/>
        <v>2435.62051674921</v>
      </c>
      <c r="K513" s="16">
        <f t="shared" si="101"/>
        <v>22.3623779387755</v>
      </c>
      <c r="L513" s="19">
        <f t="shared" si="102"/>
        <v>181.807286314764</v>
      </c>
      <c r="M513" s="27">
        <f t="shared" ref="M513:M576" si="107">H513/AVERAGE(K393:K512)</f>
        <v>13.1480887917616</v>
      </c>
      <c r="N513" s="21"/>
      <c r="O513" s="22">
        <f t="shared" ref="O513:O576" si="108">J513/AVERAGE(L393:L512)</f>
        <v>16.6165107117189</v>
      </c>
      <c r="P513" s="22"/>
      <c r="Q513" s="31">
        <f t="shared" ref="Q513:Q576" si="109">1/M513-(G513/100-(((E513/E393)^(1/10))-1))</f>
        <v>0.0440205827925228</v>
      </c>
      <c r="R513" s="10">
        <f t="shared" si="105"/>
        <v>1.00564529333532</v>
      </c>
      <c r="S513" s="10">
        <f t="shared" si="106"/>
        <v>6.81597639782405</v>
      </c>
      <c r="T513" s="12">
        <f t="shared" si="96"/>
        <v>0.00485432829498778</v>
      </c>
      <c r="U513" s="12">
        <f t="shared" si="97"/>
        <v>-0.00871878380704849</v>
      </c>
      <c r="V513" s="12">
        <f t="shared" si="98"/>
        <v>0.0135731121020363</v>
      </c>
      <c r="Y513" s="30"/>
      <c r="Z513" s="30"/>
    </row>
    <row r="514" spans="1:26">
      <c r="A514" s="14">
        <v>1913.02</v>
      </c>
      <c r="B514" s="15">
        <v>8.97</v>
      </c>
      <c r="C514" s="16">
        <v>0.48</v>
      </c>
      <c r="D514" s="15">
        <v>0.6883</v>
      </c>
      <c r="E514" s="15">
        <v>9.8</v>
      </c>
      <c r="F514" s="16">
        <f t="shared" si="103"/>
        <v>1913.12499999996</v>
      </c>
      <c r="G514" s="10">
        <f>G513*11/12+G525*1/12</f>
        <v>4.42583333333333</v>
      </c>
      <c r="H514" s="16">
        <f t="shared" si="99"/>
        <v>288.952074489796</v>
      </c>
      <c r="I514" s="16">
        <f t="shared" si="100"/>
        <v>15.4623183673469</v>
      </c>
      <c r="J514" s="19">
        <f t="shared" si="104"/>
        <v>2359.67105977531</v>
      </c>
      <c r="K514" s="16">
        <f t="shared" si="101"/>
        <v>22.1723202755102</v>
      </c>
      <c r="L514" s="19">
        <f t="shared" si="102"/>
        <v>181.065952111856</v>
      </c>
      <c r="M514" s="27">
        <f t="shared" si="107"/>
        <v>12.6829605162368</v>
      </c>
      <c r="N514" s="21"/>
      <c r="O514" s="22">
        <f t="shared" si="108"/>
        <v>16.0374509418485</v>
      </c>
      <c r="P514" s="22"/>
      <c r="Q514" s="31">
        <f t="shared" si="109"/>
        <v>0.0470515125028968</v>
      </c>
      <c r="R514" s="10">
        <f t="shared" si="105"/>
        <v>1.0056273197322</v>
      </c>
      <c r="S514" s="10">
        <f t="shared" si="106"/>
        <v>6.85445458395637</v>
      </c>
      <c r="T514" s="12">
        <f t="shared" ref="T514:T577" si="110">(($J634/$J514)^(1/10)-1)</f>
        <v>0.0127317901394621</v>
      </c>
      <c r="U514" s="12">
        <f t="shared" ref="U514:U577" si="111">(($S634/$S514)^(1/10)-1)</f>
        <v>-0.00871876123578752</v>
      </c>
      <c r="V514" s="12">
        <f t="shared" ref="V514:V577" si="112">T514-U514</f>
        <v>0.0214505513752496</v>
      </c>
      <c r="Y514" s="30"/>
      <c r="Z514" s="30"/>
    </row>
    <row r="515" spans="1:26">
      <c r="A515" s="14">
        <v>1913.03</v>
      </c>
      <c r="B515" s="15">
        <v>8.8</v>
      </c>
      <c r="C515" s="16">
        <v>0.48</v>
      </c>
      <c r="D515" s="15">
        <v>0.6825</v>
      </c>
      <c r="E515" s="15">
        <v>9.8</v>
      </c>
      <c r="F515" s="16">
        <f t="shared" si="103"/>
        <v>1913.2083333333</v>
      </c>
      <c r="G515" s="10">
        <f>G513*10/12+G525*2/12</f>
        <v>4.40166666666667</v>
      </c>
      <c r="H515" s="16">
        <f t="shared" si="99"/>
        <v>283.475836734694</v>
      </c>
      <c r="I515" s="16">
        <f t="shared" si="100"/>
        <v>15.4623183673469</v>
      </c>
      <c r="J515" s="19">
        <f t="shared" si="104"/>
        <v>2325.47292847422</v>
      </c>
      <c r="K515" s="16">
        <f t="shared" si="101"/>
        <v>21.9854839285714</v>
      </c>
      <c r="L515" s="19">
        <f t="shared" si="102"/>
        <v>180.356281100415</v>
      </c>
      <c r="M515" s="27">
        <f t="shared" si="107"/>
        <v>12.4434535151837</v>
      </c>
      <c r="N515" s="21"/>
      <c r="O515" s="22">
        <f t="shared" si="108"/>
        <v>15.7450599390321</v>
      </c>
      <c r="P515" s="22"/>
      <c r="Q515" s="31">
        <f t="shared" si="109"/>
        <v>0.052210253654174</v>
      </c>
      <c r="R515" s="10">
        <f t="shared" si="105"/>
        <v>1.00560934950674</v>
      </c>
      <c r="S515" s="10">
        <f t="shared" si="106"/>
        <v>6.89302679149016</v>
      </c>
      <c r="T515" s="12">
        <f t="shared" si="110"/>
        <v>0.0163002555224967</v>
      </c>
      <c r="U515" s="12">
        <f t="shared" si="111"/>
        <v>-0.00871879079540538</v>
      </c>
      <c r="V515" s="12">
        <f t="shared" si="112"/>
        <v>0.0250190463179021</v>
      </c>
      <c r="Y515" s="30"/>
      <c r="Z515" s="30"/>
    </row>
    <row r="516" spans="1:26">
      <c r="A516" s="14">
        <v>1913.04</v>
      </c>
      <c r="B516" s="15">
        <v>8.79</v>
      </c>
      <c r="C516" s="16">
        <v>0.48</v>
      </c>
      <c r="D516" s="15">
        <v>0.6767</v>
      </c>
      <c r="E516" s="15">
        <v>9.8</v>
      </c>
      <c r="F516" s="16">
        <f t="shared" si="103"/>
        <v>1913.29166666663</v>
      </c>
      <c r="G516" s="10">
        <f>G513*9/12+G525*3/12</f>
        <v>4.3775</v>
      </c>
      <c r="H516" s="16">
        <f t="shared" si="99"/>
        <v>283.153705102041</v>
      </c>
      <c r="I516" s="16">
        <f t="shared" si="100"/>
        <v>15.4623183673469</v>
      </c>
      <c r="J516" s="19">
        <f t="shared" si="104"/>
        <v>2333.40067709402</v>
      </c>
      <c r="K516" s="16">
        <f t="shared" si="101"/>
        <v>21.7986475816327</v>
      </c>
      <c r="L516" s="19">
        <f t="shared" si="102"/>
        <v>179.637342228615</v>
      </c>
      <c r="M516" s="27">
        <f t="shared" si="107"/>
        <v>12.4330670817952</v>
      </c>
      <c r="N516" s="21"/>
      <c r="O516" s="22">
        <f t="shared" si="108"/>
        <v>15.7420291698804</v>
      </c>
      <c r="P516" s="22"/>
      <c r="Q516" s="31">
        <f t="shared" si="109"/>
        <v>0.0525190550488228</v>
      </c>
      <c r="R516" s="10">
        <f t="shared" si="105"/>
        <v>1.00559138266499</v>
      </c>
      <c r="S516" s="10">
        <f t="shared" si="106"/>
        <v>6.93169218792296</v>
      </c>
      <c r="T516" s="12">
        <f t="shared" si="110"/>
        <v>0.01221896292005</v>
      </c>
      <c r="U516" s="12">
        <f t="shared" si="111"/>
        <v>-0.00930699704594573</v>
      </c>
      <c r="V516" s="12">
        <f t="shared" si="112"/>
        <v>0.0215259599659957</v>
      </c>
      <c r="Y516" s="30"/>
      <c r="Z516" s="30"/>
    </row>
    <row r="517" spans="1:26">
      <c r="A517" s="14">
        <v>1913.05</v>
      </c>
      <c r="B517" s="15">
        <v>8.55</v>
      </c>
      <c r="C517" s="16">
        <v>0.48</v>
      </c>
      <c r="D517" s="15">
        <v>0.6708</v>
      </c>
      <c r="E517" s="15">
        <v>9.7</v>
      </c>
      <c r="F517" s="16">
        <f t="shared" si="103"/>
        <v>1913.37499999996</v>
      </c>
      <c r="G517" s="10">
        <f>G513*8/12+G525*4/12</f>
        <v>4.35333333333333</v>
      </c>
      <c r="H517" s="16">
        <f t="shared" si="99"/>
        <v>278.261953608248</v>
      </c>
      <c r="I517" s="16">
        <f t="shared" si="100"/>
        <v>15.6217237113402</v>
      </c>
      <c r="J517" s="19">
        <f t="shared" si="104"/>
        <v>2303.81684668765</v>
      </c>
      <c r="K517" s="16">
        <f t="shared" si="101"/>
        <v>21.8313588865979</v>
      </c>
      <c r="L517" s="19">
        <f t="shared" si="102"/>
        <v>180.748577866441</v>
      </c>
      <c r="M517" s="27">
        <f t="shared" si="107"/>
        <v>12.2214010611541</v>
      </c>
      <c r="N517" s="21"/>
      <c r="O517" s="22">
        <f t="shared" si="108"/>
        <v>15.4864554085297</v>
      </c>
      <c r="P517" s="22"/>
      <c r="Q517" s="31">
        <f t="shared" si="109"/>
        <v>0.0554485291804662</v>
      </c>
      <c r="R517" s="10">
        <f t="shared" si="105"/>
        <v>1.00557341921305</v>
      </c>
      <c r="S517" s="10">
        <f t="shared" si="106"/>
        <v>7.04231024003336</v>
      </c>
      <c r="T517" s="12">
        <f t="shared" si="110"/>
        <v>0.0091185593105978</v>
      </c>
      <c r="U517" s="12">
        <f t="shared" si="111"/>
        <v>-0.0103227139315183</v>
      </c>
      <c r="V517" s="12">
        <f t="shared" si="112"/>
        <v>0.0194412732421161</v>
      </c>
      <c r="Y517" s="30"/>
      <c r="Z517" s="30"/>
    </row>
    <row r="518" spans="1:26">
      <c r="A518" s="14">
        <v>1913.06</v>
      </c>
      <c r="B518" s="15">
        <v>8.12</v>
      </c>
      <c r="C518" s="16">
        <v>0.48</v>
      </c>
      <c r="D518" s="15">
        <v>0.665</v>
      </c>
      <c r="E518" s="15">
        <v>9.8</v>
      </c>
      <c r="F518" s="16">
        <f t="shared" si="103"/>
        <v>1913.45833333329</v>
      </c>
      <c r="G518" s="10">
        <f>G513*7/12+G525*5/12</f>
        <v>4.32916666666667</v>
      </c>
      <c r="H518" s="16">
        <f t="shared" si="99"/>
        <v>261.570885714286</v>
      </c>
      <c r="I518" s="16">
        <f t="shared" si="100"/>
        <v>15.4623183673469</v>
      </c>
      <c r="J518" s="19">
        <f t="shared" si="104"/>
        <v>2176.29443906218</v>
      </c>
      <c r="K518" s="16">
        <f t="shared" si="101"/>
        <v>21.4217535714286</v>
      </c>
      <c r="L518" s="19">
        <f t="shared" si="102"/>
        <v>178.23101009561</v>
      </c>
      <c r="M518" s="27">
        <f t="shared" si="107"/>
        <v>11.4919628527612</v>
      </c>
      <c r="N518" s="21"/>
      <c r="O518" s="22">
        <f t="shared" si="108"/>
        <v>14.5770059512266</v>
      </c>
      <c r="P518" s="22"/>
      <c r="Q518" s="31">
        <f t="shared" si="109"/>
        <v>0.0619276367469053</v>
      </c>
      <c r="R518" s="10">
        <f t="shared" si="105"/>
        <v>1.00555545915699</v>
      </c>
      <c r="S518" s="10">
        <f t="shared" si="106"/>
        <v>7.00929917103318</v>
      </c>
      <c r="T518" s="12">
        <f t="shared" si="110"/>
        <v>0.0108780475289407</v>
      </c>
      <c r="U518" s="12">
        <f t="shared" si="111"/>
        <v>-0.00989162507784469</v>
      </c>
      <c r="V518" s="12">
        <f t="shared" si="112"/>
        <v>0.0207696726067854</v>
      </c>
      <c r="Y518" s="30"/>
      <c r="Z518" s="30"/>
    </row>
    <row r="519" spans="1:26">
      <c r="A519" s="14">
        <v>1913.07</v>
      </c>
      <c r="B519" s="15">
        <v>8.23</v>
      </c>
      <c r="C519" s="16">
        <v>0.48</v>
      </c>
      <c r="D519" s="15">
        <v>0.6592</v>
      </c>
      <c r="E519" s="15">
        <v>9.9</v>
      </c>
      <c r="F519" s="16">
        <f t="shared" si="103"/>
        <v>1913.54166666663</v>
      </c>
      <c r="G519" s="10">
        <f>G513*6/12+G525*6/12</f>
        <v>4.305</v>
      </c>
      <c r="H519" s="16">
        <f t="shared" si="99"/>
        <v>262.436411111111</v>
      </c>
      <c r="I519" s="16">
        <f t="shared" si="100"/>
        <v>15.3061333333333</v>
      </c>
      <c r="J519" s="19">
        <f t="shared" si="104"/>
        <v>2194.10806473894</v>
      </c>
      <c r="K519" s="16">
        <f t="shared" si="101"/>
        <v>21.0204231111111</v>
      </c>
      <c r="L519" s="19">
        <f t="shared" si="102"/>
        <v>175.741924213355</v>
      </c>
      <c r="M519" s="27">
        <f t="shared" si="107"/>
        <v>11.5340227954599</v>
      </c>
      <c r="N519" s="21"/>
      <c r="O519" s="22">
        <f t="shared" si="108"/>
        <v>14.6451161500148</v>
      </c>
      <c r="P519" s="22"/>
      <c r="Q519" s="31">
        <f t="shared" si="109"/>
        <v>0.0628862275516777</v>
      </c>
      <c r="R519" s="10">
        <f t="shared" si="105"/>
        <v>1.00553750250292</v>
      </c>
      <c r="S519" s="10">
        <f t="shared" si="106"/>
        <v>6.97704471249597</v>
      </c>
      <c r="T519" s="12">
        <f t="shared" si="110"/>
        <v>0.00597526250725555</v>
      </c>
      <c r="U519" s="12">
        <f t="shared" si="111"/>
        <v>-0.0100446905743777</v>
      </c>
      <c r="V519" s="12">
        <f t="shared" si="112"/>
        <v>0.0160199530816333</v>
      </c>
      <c r="Y519" s="30"/>
      <c r="Z519" s="30"/>
    </row>
    <row r="520" spans="1:26">
      <c r="A520" s="14">
        <v>1913.08</v>
      </c>
      <c r="B520" s="15">
        <v>8.45</v>
      </c>
      <c r="C520" s="16">
        <v>0.48</v>
      </c>
      <c r="D520" s="15">
        <v>0.6533</v>
      </c>
      <c r="E520" s="15">
        <v>9.9</v>
      </c>
      <c r="F520" s="16">
        <f t="shared" si="103"/>
        <v>1913.62499999996</v>
      </c>
      <c r="G520" s="10">
        <f>G513*5/12+G525*7/12</f>
        <v>4.28083333333333</v>
      </c>
      <c r="H520" s="16">
        <f t="shared" si="99"/>
        <v>269.451722222222</v>
      </c>
      <c r="I520" s="16">
        <f t="shared" si="100"/>
        <v>15.3061333333333</v>
      </c>
      <c r="J520" s="19">
        <f t="shared" si="104"/>
        <v>2263.42375086678</v>
      </c>
      <c r="K520" s="16">
        <f t="shared" si="101"/>
        <v>20.8322852222222</v>
      </c>
      <c r="L520" s="19">
        <f t="shared" si="102"/>
        <v>174.993459933878</v>
      </c>
      <c r="M520" s="27">
        <f t="shared" si="107"/>
        <v>11.8468405435646</v>
      </c>
      <c r="N520" s="21"/>
      <c r="O520" s="22">
        <f t="shared" si="108"/>
        <v>15.0564150652117</v>
      </c>
      <c r="P520" s="22"/>
      <c r="Q520" s="31">
        <f t="shared" si="109"/>
        <v>0.0608385661290377</v>
      </c>
      <c r="R520" s="10">
        <f t="shared" si="105"/>
        <v>1.00551954925696</v>
      </c>
      <c r="S520" s="10">
        <f t="shared" si="106"/>
        <v>7.01568011505441</v>
      </c>
      <c r="T520" s="12">
        <f t="shared" si="110"/>
        <v>0.00447222652526036</v>
      </c>
      <c r="U520" s="12">
        <f t="shared" si="111"/>
        <v>-0.00946757664829057</v>
      </c>
      <c r="V520" s="12">
        <f t="shared" si="112"/>
        <v>0.0139398031735509</v>
      </c>
      <c r="Y520" s="30"/>
      <c r="Z520" s="30"/>
    </row>
    <row r="521" spans="1:26">
      <c r="A521" s="14">
        <v>1913.09</v>
      </c>
      <c r="B521" s="15">
        <v>8.53</v>
      </c>
      <c r="C521" s="16">
        <v>0.48</v>
      </c>
      <c r="D521" s="15">
        <v>0.6475</v>
      </c>
      <c r="E521" s="15">
        <v>10</v>
      </c>
      <c r="F521" s="16">
        <f t="shared" si="103"/>
        <v>1913.70833333329</v>
      </c>
      <c r="G521" s="10">
        <f>G513*4/12+G525*8/12</f>
        <v>4.25666666666667</v>
      </c>
      <c r="H521" s="16">
        <f t="shared" si="99"/>
        <v>269.282717</v>
      </c>
      <c r="I521" s="16">
        <f t="shared" si="100"/>
        <v>15.153072</v>
      </c>
      <c r="J521" s="19">
        <f t="shared" si="104"/>
        <v>2272.61137626971</v>
      </c>
      <c r="K521" s="16">
        <f t="shared" si="101"/>
        <v>20.44086275</v>
      </c>
      <c r="L521" s="19">
        <f t="shared" si="102"/>
        <v>172.510652536299</v>
      </c>
      <c r="M521" s="27">
        <f t="shared" si="107"/>
        <v>11.843316826626</v>
      </c>
      <c r="N521" s="21"/>
      <c r="O521" s="22">
        <f t="shared" si="108"/>
        <v>15.0659355739766</v>
      </c>
      <c r="P521" s="22"/>
      <c r="Q521" s="31">
        <f t="shared" si="109"/>
        <v>0.0609511612218233</v>
      </c>
      <c r="R521" s="10">
        <f t="shared" si="105"/>
        <v>1.00550159942524</v>
      </c>
      <c r="S521" s="10">
        <f t="shared" si="106"/>
        <v>6.98385947195036</v>
      </c>
      <c r="T521" s="12">
        <f t="shared" si="110"/>
        <v>0.00463553997924615</v>
      </c>
      <c r="U521" s="12">
        <f t="shared" si="111"/>
        <v>-0.00904988313687449</v>
      </c>
      <c r="V521" s="12">
        <f t="shared" si="112"/>
        <v>0.0136854231161206</v>
      </c>
      <c r="Y521" s="30"/>
      <c r="Z521" s="30"/>
    </row>
    <row r="522" spans="1:26">
      <c r="A522" s="14">
        <v>1913.1</v>
      </c>
      <c r="B522" s="15">
        <v>8.26</v>
      </c>
      <c r="C522" s="16">
        <v>0.48</v>
      </c>
      <c r="D522" s="15">
        <v>0.6417</v>
      </c>
      <c r="E522" s="15">
        <v>10</v>
      </c>
      <c r="F522" s="16">
        <f t="shared" si="103"/>
        <v>1913.79166666663</v>
      </c>
      <c r="G522" s="10">
        <f>G513*3/12+G525*9/12</f>
        <v>4.2325</v>
      </c>
      <c r="H522" s="16">
        <f t="shared" ref="H522:H585" si="113">B522*$E$1858/E522</f>
        <v>260.759114</v>
      </c>
      <c r="I522" s="16">
        <f t="shared" ref="I522:I585" si="114">C522*$E$1858/E522</f>
        <v>15.153072</v>
      </c>
      <c r="J522" s="19">
        <f t="shared" si="104"/>
        <v>2211.33346108307</v>
      </c>
      <c r="K522" s="16">
        <f t="shared" ref="K522:K585" si="115">D522*$E$1858/E522</f>
        <v>20.25776313</v>
      </c>
      <c r="L522" s="19">
        <f t="shared" ref="L522:L585" si="116">K522*(J522/H522)</f>
        <v>171.793302902785</v>
      </c>
      <c r="M522" s="27">
        <f t="shared" si="107"/>
        <v>11.4714902403123</v>
      </c>
      <c r="N522" s="21"/>
      <c r="O522" s="22">
        <f t="shared" si="108"/>
        <v>14.6098574014117</v>
      </c>
      <c r="P522" s="22"/>
      <c r="Q522" s="31">
        <f t="shared" si="109"/>
        <v>0.0651087219603514</v>
      </c>
      <c r="R522" s="10">
        <f t="shared" si="105"/>
        <v>1.0054836530139</v>
      </c>
      <c r="S522" s="10">
        <f t="shared" si="106"/>
        <v>7.02228186920723</v>
      </c>
      <c r="T522" s="12">
        <f t="shared" si="110"/>
        <v>0.00585735723079783</v>
      </c>
      <c r="U522" s="12">
        <f t="shared" si="111"/>
        <v>-0.00962457519690685</v>
      </c>
      <c r="V522" s="12">
        <f t="shared" si="112"/>
        <v>0.0154819324277047</v>
      </c>
      <c r="Y522" s="30"/>
      <c r="Z522" s="30"/>
    </row>
    <row r="523" spans="1:26">
      <c r="A523" s="14">
        <v>1913.11</v>
      </c>
      <c r="B523" s="15">
        <v>8.05</v>
      </c>
      <c r="C523" s="16">
        <v>0.48</v>
      </c>
      <c r="D523" s="15">
        <v>0.6358</v>
      </c>
      <c r="E523" s="15">
        <v>10.1</v>
      </c>
      <c r="F523" s="16">
        <f t="shared" ref="F523:F586" si="117">F522+1/12</f>
        <v>1913.87499999996</v>
      </c>
      <c r="G523" s="10">
        <f>G513*2/12+G525*10/12</f>
        <v>4.20833333333333</v>
      </c>
      <c r="H523" s="16">
        <f t="shared" si="113"/>
        <v>251.61350990099</v>
      </c>
      <c r="I523" s="16">
        <f t="shared" si="114"/>
        <v>15.0030415841584</v>
      </c>
      <c r="J523" s="19">
        <f t="shared" ref="J523:J586" si="118">J522*((H523+(I523/12))/H522)</f>
        <v>2144.37797571045</v>
      </c>
      <c r="K523" s="16">
        <f t="shared" si="115"/>
        <v>19.8727788316832</v>
      </c>
      <c r="L523" s="19">
        <f t="shared" si="116"/>
        <v>169.365902727541</v>
      </c>
      <c r="M523" s="27">
        <f t="shared" si="107"/>
        <v>11.072537845038</v>
      </c>
      <c r="N523" s="21"/>
      <c r="O523" s="22">
        <f t="shared" si="108"/>
        <v>14.120136915549</v>
      </c>
      <c r="P523" s="22"/>
      <c r="Q523" s="31">
        <f t="shared" si="109"/>
        <v>0.0707020157401893</v>
      </c>
      <c r="R523" s="10">
        <f t="shared" ref="R523:R586" si="119">((G523/G524+G523/1200+((1+G524/1200)^(-119))*(1-G523/G524)))</f>
        <v>1.00546571002909</v>
      </c>
      <c r="S523" s="10">
        <f t="shared" ref="S523:S586" si="120">S522*R522*E522/E523</f>
        <v>6.99088081816215</v>
      </c>
      <c r="T523" s="12">
        <f t="shared" si="110"/>
        <v>0.0124679045871261</v>
      </c>
      <c r="U523" s="12">
        <f t="shared" si="111"/>
        <v>-0.00863907376763151</v>
      </c>
      <c r="V523" s="12">
        <f t="shared" si="112"/>
        <v>0.0211069783547576</v>
      </c>
      <c r="Y523" s="30"/>
      <c r="Z523" s="30"/>
    </row>
    <row r="524" spans="1:26">
      <c r="A524" s="14">
        <v>1913.12</v>
      </c>
      <c r="B524" s="15">
        <v>8.04</v>
      </c>
      <c r="C524" s="16">
        <v>0.48</v>
      </c>
      <c r="D524" s="15">
        <v>0.63</v>
      </c>
      <c r="E524" s="15">
        <v>10</v>
      </c>
      <c r="F524" s="16">
        <f t="shared" si="117"/>
        <v>1913.95833333329</v>
      </c>
      <c r="G524" s="10">
        <f>G513*1/12+G525*11/12</f>
        <v>4.18416666666667</v>
      </c>
      <c r="H524" s="16">
        <f t="shared" si="113"/>
        <v>253.813956</v>
      </c>
      <c r="I524" s="16">
        <f t="shared" si="114"/>
        <v>15.153072</v>
      </c>
      <c r="J524" s="19">
        <f t="shared" si="118"/>
        <v>2173.89314089166</v>
      </c>
      <c r="K524" s="16">
        <f t="shared" si="115"/>
        <v>19.888407</v>
      </c>
      <c r="L524" s="19">
        <f t="shared" si="116"/>
        <v>170.342372980316</v>
      </c>
      <c r="M524" s="27">
        <f t="shared" si="107"/>
        <v>11.1740408700368</v>
      </c>
      <c r="N524" s="21"/>
      <c r="O524" s="22">
        <f t="shared" si="108"/>
        <v>14.2687611402694</v>
      </c>
      <c r="P524" s="22"/>
      <c r="Q524" s="31">
        <f t="shared" si="109"/>
        <v>0.0691064028581347</v>
      </c>
      <c r="R524" s="10">
        <f t="shared" si="119"/>
        <v>1.00544777047696</v>
      </c>
      <c r="S524" s="10">
        <f t="shared" si="120"/>
        <v>7.09938185501774</v>
      </c>
      <c r="T524" s="12">
        <f t="shared" si="110"/>
        <v>0.0149798154884961</v>
      </c>
      <c r="U524" s="12">
        <f t="shared" si="111"/>
        <v>-0.00962551672205936</v>
      </c>
      <c r="V524" s="12">
        <f t="shared" si="112"/>
        <v>0.0246053322105555</v>
      </c>
      <c r="Y524" s="30"/>
      <c r="Z524" s="30"/>
    </row>
    <row r="525" spans="1:26">
      <c r="A525" s="14">
        <v>1914.01</v>
      </c>
      <c r="B525" s="15">
        <v>8.37</v>
      </c>
      <c r="C525" s="16">
        <v>0.475</v>
      </c>
      <c r="D525" s="15">
        <v>0.6208</v>
      </c>
      <c r="E525" s="15">
        <v>10</v>
      </c>
      <c r="F525" s="16">
        <f t="shared" si="117"/>
        <v>1914.04166666663</v>
      </c>
      <c r="G525" s="10">
        <v>4.16</v>
      </c>
      <c r="H525" s="16">
        <f t="shared" si="113"/>
        <v>264.231693</v>
      </c>
      <c r="I525" s="16">
        <f t="shared" si="114"/>
        <v>14.9952275</v>
      </c>
      <c r="J525" s="19">
        <f t="shared" si="118"/>
        <v>2273.82282662813</v>
      </c>
      <c r="K525" s="16">
        <f t="shared" si="115"/>
        <v>19.59797312</v>
      </c>
      <c r="L525" s="19">
        <f t="shared" si="116"/>
        <v>168.64865122709</v>
      </c>
      <c r="M525" s="27">
        <f t="shared" si="107"/>
        <v>11.6360921050461</v>
      </c>
      <c r="N525" s="21"/>
      <c r="O525" s="22">
        <f t="shared" si="108"/>
        <v>14.875360055451</v>
      </c>
      <c r="P525" s="22"/>
      <c r="Q525" s="31">
        <f t="shared" si="109"/>
        <v>0.0634215274293066</v>
      </c>
      <c r="R525" s="10">
        <f t="shared" si="119"/>
        <v>1.00292587829023</v>
      </c>
      <c r="S525" s="10">
        <f t="shared" si="120"/>
        <v>7.13805765789219</v>
      </c>
      <c r="T525" s="12">
        <f t="shared" si="110"/>
        <v>0.0141971893230695</v>
      </c>
      <c r="U525" s="12">
        <f t="shared" si="111"/>
        <v>-0.00962606507759001</v>
      </c>
      <c r="V525" s="12">
        <f t="shared" si="112"/>
        <v>0.0238232544006595</v>
      </c>
      <c r="Y525" s="30"/>
      <c r="Z525" s="30"/>
    </row>
    <row r="526" spans="1:26">
      <c r="A526" s="14">
        <v>1914.02</v>
      </c>
      <c r="B526" s="15">
        <v>8.48</v>
      </c>
      <c r="C526" s="16">
        <v>0.47</v>
      </c>
      <c r="D526" s="15">
        <v>0.6117</v>
      </c>
      <c r="E526" s="15">
        <v>9.9</v>
      </c>
      <c r="F526" s="16">
        <f t="shared" si="117"/>
        <v>1914.12499999996</v>
      </c>
      <c r="G526" s="10">
        <f>G525*11/12+G537*1/12</f>
        <v>4.16666666666667</v>
      </c>
      <c r="H526" s="16">
        <f t="shared" si="113"/>
        <v>270.408355555556</v>
      </c>
      <c r="I526" s="16">
        <f t="shared" si="114"/>
        <v>14.9872555555556</v>
      </c>
      <c r="J526" s="19">
        <f t="shared" si="118"/>
        <v>2337.72318531988</v>
      </c>
      <c r="K526" s="16">
        <f t="shared" si="115"/>
        <v>19.5057536666667</v>
      </c>
      <c r="L526" s="19">
        <f t="shared" si="116"/>
        <v>168.630338733511</v>
      </c>
      <c r="M526" s="27">
        <f t="shared" si="107"/>
        <v>11.9102338797982</v>
      </c>
      <c r="N526" s="21"/>
      <c r="O526" s="22">
        <f t="shared" si="108"/>
        <v>15.2421781703694</v>
      </c>
      <c r="P526" s="22"/>
      <c r="Q526" s="31">
        <f t="shared" si="109"/>
        <v>0.0580423272236773</v>
      </c>
      <c r="R526" s="10">
        <f t="shared" si="119"/>
        <v>1.00293160123757</v>
      </c>
      <c r="S526" s="10">
        <f t="shared" si="120"/>
        <v>7.23125529881595</v>
      </c>
      <c r="T526" s="12">
        <f t="shared" si="110"/>
        <v>0.01294033842773</v>
      </c>
      <c r="U526" s="12">
        <f t="shared" si="111"/>
        <v>-0.00986797977792153</v>
      </c>
      <c r="V526" s="12">
        <f t="shared" si="112"/>
        <v>0.0228083182056515</v>
      </c>
      <c r="Y526" s="30"/>
      <c r="Z526" s="30"/>
    </row>
    <row r="527" spans="1:26">
      <c r="A527" s="14">
        <v>1914.03</v>
      </c>
      <c r="B527" s="15">
        <v>8.32</v>
      </c>
      <c r="C527" s="16">
        <v>0.465</v>
      </c>
      <c r="D527" s="15">
        <v>0.6025</v>
      </c>
      <c r="E527" s="15">
        <v>9.9</v>
      </c>
      <c r="F527" s="16">
        <f t="shared" si="117"/>
        <v>1914.20833333329</v>
      </c>
      <c r="G527" s="10">
        <f>G525*10/12+G537*2/12</f>
        <v>4.17333333333333</v>
      </c>
      <c r="H527" s="16">
        <f t="shared" si="113"/>
        <v>265.306311111111</v>
      </c>
      <c r="I527" s="16">
        <f t="shared" si="114"/>
        <v>14.8278166666667</v>
      </c>
      <c r="J527" s="19">
        <f t="shared" si="118"/>
        <v>2304.29760321846</v>
      </c>
      <c r="K527" s="16">
        <f t="shared" si="115"/>
        <v>19.2123861111111</v>
      </c>
      <c r="L527" s="19">
        <f t="shared" si="116"/>
        <v>166.86770504076</v>
      </c>
      <c r="M527" s="27">
        <f t="shared" si="107"/>
        <v>11.6855260188368</v>
      </c>
      <c r="N527" s="21"/>
      <c r="O527" s="22">
        <f t="shared" si="108"/>
        <v>14.9719801690533</v>
      </c>
      <c r="P527" s="22"/>
      <c r="Q527" s="31">
        <f t="shared" si="109"/>
        <v>0.0607378616946649</v>
      </c>
      <c r="R527" s="10">
        <f t="shared" si="119"/>
        <v>1.0029373241128</v>
      </c>
      <c r="S527" s="10">
        <f t="shared" si="120"/>
        <v>7.25245445579915</v>
      </c>
      <c r="T527" s="12">
        <f t="shared" si="110"/>
        <v>0.0135474883953595</v>
      </c>
      <c r="U527" s="12">
        <f t="shared" si="111"/>
        <v>-0.0091129440450386</v>
      </c>
      <c r="V527" s="12">
        <f t="shared" si="112"/>
        <v>0.0226604324403981</v>
      </c>
      <c r="Y527" s="30"/>
      <c r="Z527" s="30"/>
    </row>
    <row r="528" spans="1:26">
      <c r="A528" s="14">
        <v>1914.04</v>
      </c>
      <c r="B528" s="15">
        <v>8.12</v>
      </c>
      <c r="C528" s="16">
        <v>0.46</v>
      </c>
      <c r="D528" s="15">
        <v>0.5933</v>
      </c>
      <c r="E528" s="15">
        <v>9.8</v>
      </c>
      <c r="F528" s="16">
        <f t="shared" si="117"/>
        <v>1914.29166666663</v>
      </c>
      <c r="G528" s="10">
        <f>G525*9/12+G537*3/12</f>
        <v>4.18</v>
      </c>
      <c r="H528" s="16">
        <f t="shared" si="113"/>
        <v>261.570885714286</v>
      </c>
      <c r="I528" s="16">
        <f t="shared" si="114"/>
        <v>14.8180551020408</v>
      </c>
      <c r="J528" s="19">
        <f t="shared" si="118"/>
        <v>2282.57894265045</v>
      </c>
      <c r="K528" s="16">
        <f t="shared" si="115"/>
        <v>19.1120697653061</v>
      </c>
      <c r="L528" s="19">
        <f t="shared" si="116"/>
        <v>166.780059935285</v>
      </c>
      <c r="M528" s="27">
        <f t="shared" si="107"/>
        <v>11.5226625362002</v>
      </c>
      <c r="N528" s="21"/>
      <c r="O528" s="22">
        <f t="shared" si="108"/>
        <v>14.7816426259676</v>
      </c>
      <c r="P528" s="22"/>
      <c r="Q528" s="31">
        <f t="shared" si="109"/>
        <v>0.0620107761978202</v>
      </c>
      <c r="R528" s="10">
        <f t="shared" si="119"/>
        <v>1.00294304691593</v>
      </c>
      <c r="S528" s="10">
        <f t="shared" si="120"/>
        <v>7.3479792780588</v>
      </c>
      <c r="T528" s="12">
        <f t="shared" si="110"/>
        <v>0.0132765233993828</v>
      </c>
      <c r="U528" s="12">
        <f t="shared" si="111"/>
        <v>-0.00936201677253301</v>
      </c>
      <c r="V528" s="12">
        <f t="shared" si="112"/>
        <v>0.0226385401719158</v>
      </c>
      <c r="Y528" s="30"/>
      <c r="Z528" s="30"/>
    </row>
    <row r="529" spans="1:26">
      <c r="A529" s="14">
        <v>1914.05</v>
      </c>
      <c r="B529" s="15">
        <v>8.17</v>
      </c>
      <c r="C529" s="16">
        <v>0.455</v>
      </c>
      <c r="D529" s="15">
        <v>0.5842</v>
      </c>
      <c r="E529" s="15">
        <v>9.9</v>
      </c>
      <c r="F529" s="16">
        <f t="shared" si="117"/>
        <v>1914.37499999996</v>
      </c>
      <c r="G529" s="10">
        <f>G525*8/12+G537*4/12</f>
        <v>4.18666666666667</v>
      </c>
      <c r="H529" s="16">
        <f t="shared" si="113"/>
        <v>260.523144444444</v>
      </c>
      <c r="I529" s="16">
        <f t="shared" si="114"/>
        <v>14.5089388888889</v>
      </c>
      <c r="J529" s="19">
        <f t="shared" si="118"/>
        <v>2283.9868377663</v>
      </c>
      <c r="K529" s="16">
        <f t="shared" si="115"/>
        <v>18.6288397777778</v>
      </c>
      <c r="L529" s="19">
        <f t="shared" si="116"/>
        <v>163.317638999152</v>
      </c>
      <c r="M529" s="27">
        <f t="shared" si="107"/>
        <v>11.4790086941645</v>
      </c>
      <c r="N529" s="21"/>
      <c r="O529" s="22">
        <f t="shared" si="108"/>
        <v>14.7426816557802</v>
      </c>
      <c r="P529" s="22"/>
      <c r="Q529" s="31">
        <f t="shared" si="109"/>
        <v>0.0656777188335127</v>
      </c>
      <c r="R529" s="10">
        <f t="shared" si="119"/>
        <v>1.00294876964702</v>
      </c>
      <c r="S529" s="10">
        <f t="shared" si="120"/>
        <v>7.29516427403557</v>
      </c>
      <c r="T529" s="12">
        <f t="shared" si="110"/>
        <v>0.0133910202993717</v>
      </c>
      <c r="U529" s="12">
        <f t="shared" si="111"/>
        <v>-0.00818174210832467</v>
      </c>
      <c r="V529" s="12">
        <f t="shared" si="112"/>
        <v>0.0215727624076963</v>
      </c>
      <c r="Y529" s="30"/>
      <c r="Z529" s="30"/>
    </row>
    <row r="530" spans="1:26">
      <c r="A530" s="14">
        <v>1914.06</v>
      </c>
      <c r="B530" s="15">
        <v>8.13</v>
      </c>
      <c r="C530" s="16">
        <v>0.45</v>
      </c>
      <c r="D530" s="15">
        <v>0.575</v>
      </c>
      <c r="E530" s="15">
        <v>9.9</v>
      </c>
      <c r="F530" s="16">
        <f t="shared" si="117"/>
        <v>1914.45833333329</v>
      </c>
      <c r="G530" s="10">
        <f>G525*7/12+G537*5/12</f>
        <v>4.19333333333333</v>
      </c>
      <c r="H530" s="16">
        <f t="shared" si="113"/>
        <v>259.247633333333</v>
      </c>
      <c r="I530" s="16">
        <f t="shared" si="114"/>
        <v>14.3495</v>
      </c>
      <c r="J530" s="19">
        <f t="shared" si="118"/>
        <v>2283.2879433851</v>
      </c>
      <c r="K530" s="16">
        <f t="shared" si="115"/>
        <v>18.3354722222222</v>
      </c>
      <c r="L530" s="19">
        <f t="shared" si="116"/>
        <v>161.487154667458</v>
      </c>
      <c r="M530" s="27">
        <f t="shared" si="107"/>
        <v>11.4287151688319</v>
      </c>
      <c r="N530" s="21"/>
      <c r="O530" s="22">
        <f t="shared" si="108"/>
        <v>14.6949176107659</v>
      </c>
      <c r="P530" s="22"/>
      <c r="Q530" s="31">
        <f t="shared" si="109"/>
        <v>0.0659944152460062</v>
      </c>
      <c r="R530" s="10">
        <f t="shared" si="119"/>
        <v>1.0029544923061</v>
      </c>
      <c r="S530" s="10">
        <f t="shared" si="120"/>
        <v>7.3166760330169</v>
      </c>
      <c r="T530" s="12">
        <f t="shared" si="110"/>
        <v>0.015848515590267</v>
      </c>
      <c r="U530" s="12">
        <f t="shared" si="111"/>
        <v>-0.00800951288756901</v>
      </c>
      <c r="V530" s="12">
        <f t="shared" si="112"/>
        <v>0.023858028477836</v>
      </c>
      <c r="Y530" s="30"/>
      <c r="Z530" s="30"/>
    </row>
    <row r="531" spans="1:26">
      <c r="A531" s="14">
        <v>1914.07</v>
      </c>
      <c r="B531" s="15">
        <v>7.68</v>
      </c>
      <c r="C531" s="16">
        <v>0.445</v>
      </c>
      <c r="D531" s="15">
        <v>0.5658</v>
      </c>
      <c r="E531" s="15">
        <v>10</v>
      </c>
      <c r="F531" s="16">
        <f t="shared" si="117"/>
        <v>1914.54166666663</v>
      </c>
      <c r="G531" s="10">
        <f>G525*6/12+G537*6/12</f>
        <v>4.2</v>
      </c>
      <c r="H531" s="16">
        <f t="shared" si="113"/>
        <v>242.449152</v>
      </c>
      <c r="I531" s="16">
        <f t="shared" si="114"/>
        <v>14.0481605</v>
      </c>
      <c r="J531" s="19">
        <f t="shared" si="118"/>
        <v>2145.64822875364</v>
      </c>
      <c r="K531" s="16">
        <f t="shared" si="115"/>
        <v>17.86168362</v>
      </c>
      <c r="L531" s="19">
        <f t="shared" si="116"/>
        <v>158.07392810271</v>
      </c>
      <c r="M531" s="27">
        <f t="shared" si="107"/>
        <v>10.6943451830401</v>
      </c>
      <c r="N531" s="21"/>
      <c r="O531" s="22">
        <f t="shared" si="108"/>
        <v>13.7698496992573</v>
      </c>
      <c r="P531" s="22"/>
      <c r="Q531" s="31">
        <f t="shared" si="109"/>
        <v>0.0729622912812101</v>
      </c>
      <c r="R531" s="10">
        <f t="shared" si="119"/>
        <v>1.0029602148932</v>
      </c>
      <c r="S531" s="10">
        <f t="shared" si="120"/>
        <v>7.26491016510206</v>
      </c>
      <c r="T531" s="12">
        <f t="shared" si="110"/>
        <v>0.0267358096973365</v>
      </c>
      <c r="U531" s="12">
        <f t="shared" si="111"/>
        <v>-0.00742375905368364</v>
      </c>
      <c r="V531" s="12">
        <f t="shared" si="112"/>
        <v>0.0341595687510201</v>
      </c>
      <c r="Y531" s="30"/>
      <c r="Z531" s="30"/>
    </row>
    <row r="532" spans="1:26">
      <c r="A532" s="14">
        <v>1914.08</v>
      </c>
      <c r="B532" s="15">
        <v>7.68</v>
      </c>
      <c r="C532" s="16">
        <v>0.44</v>
      </c>
      <c r="D532" s="15">
        <v>0.5567</v>
      </c>
      <c r="E532" s="15">
        <v>10.2</v>
      </c>
      <c r="F532" s="16">
        <f t="shared" si="117"/>
        <v>1914.62499999996</v>
      </c>
      <c r="G532" s="10">
        <f>G525*5/12+G537*7/12</f>
        <v>4.20666666666667</v>
      </c>
      <c r="H532" s="16">
        <f t="shared" si="113"/>
        <v>237.695247058824</v>
      </c>
      <c r="I532" s="16">
        <f t="shared" si="114"/>
        <v>13.6179568627451</v>
      </c>
      <c r="J532" s="19">
        <f t="shared" si="118"/>
        <v>2113.6198127573</v>
      </c>
      <c r="K532" s="16">
        <f t="shared" si="115"/>
        <v>17.2298104215686</v>
      </c>
      <c r="L532" s="19">
        <f t="shared" si="116"/>
        <v>153.209915333592</v>
      </c>
      <c r="M532" s="27">
        <f t="shared" si="107"/>
        <v>10.4920462650764</v>
      </c>
      <c r="N532" s="21"/>
      <c r="O532" s="22">
        <f t="shared" si="108"/>
        <v>13.5281400670513</v>
      </c>
      <c r="P532" s="22"/>
      <c r="Q532" s="31">
        <f t="shared" si="109"/>
        <v>0.0755271024765648</v>
      </c>
      <c r="R532" s="10">
        <f t="shared" si="119"/>
        <v>1.00296593740836</v>
      </c>
      <c r="S532" s="10">
        <f t="shared" si="120"/>
        <v>7.1435449611476</v>
      </c>
      <c r="T532" s="12">
        <f t="shared" si="110"/>
        <v>0.0328625206198216</v>
      </c>
      <c r="U532" s="12">
        <f t="shared" si="111"/>
        <v>-0.00470364066801732</v>
      </c>
      <c r="V532" s="12">
        <f t="shared" si="112"/>
        <v>0.037566161287839</v>
      </c>
      <c r="Y532" s="30"/>
      <c r="Z532" s="30"/>
    </row>
    <row r="533" spans="1:26">
      <c r="A533" s="14">
        <v>1914.09</v>
      </c>
      <c r="B533" s="15">
        <v>7.68</v>
      </c>
      <c r="C533" s="16">
        <v>0.435</v>
      </c>
      <c r="D533" s="15">
        <v>0.5475</v>
      </c>
      <c r="E533" s="15">
        <v>10.2</v>
      </c>
      <c r="F533" s="16">
        <f t="shared" si="117"/>
        <v>1914.70833333329</v>
      </c>
      <c r="G533" s="10">
        <f>G525*4/12+G537*8/12</f>
        <v>4.21333333333333</v>
      </c>
      <c r="H533" s="16">
        <f t="shared" si="113"/>
        <v>237.695247058824</v>
      </c>
      <c r="I533" s="16">
        <f t="shared" si="114"/>
        <v>13.4632073529412</v>
      </c>
      <c r="J533" s="19">
        <f t="shared" si="118"/>
        <v>2123.59620835788</v>
      </c>
      <c r="K533" s="16">
        <f t="shared" si="115"/>
        <v>16.9450713235294</v>
      </c>
      <c r="L533" s="19">
        <f t="shared" si="116"/>
        <v>151.389182822388</v>
      </c>
      <c r="M533" s="27">
        <f t="shared" si="107"/>
        <v>10.5004973018021</v>
      </c>
      <c r="N533" s="21"/>
      <c r="O533" s="22">
        <f t="shared" si="108"/>
        <v>13.5582300153082</v>
      </c>
      <c r="P533" s="22"/>
      <c r="Q533" s="31">
        <f t="shared" si="109"/>
        <v>0.074202323100275</v>
      </c>
      <c r="R533" s="10">
        <f t="shared" si="119"/>
        <v>1.00297165985161</v>
      </c>
      <c r="S533" s="10">
        <f t="shared" si="120"/>
        <v>7.16473226837615</v>
      </c>
      <c r="T533" s="12">
        <f t="shared" si="110"/>
        <v>0.0312773778941724</v>
      </c>
      <c r="U533" s="12">
        <f t="shared" si="111"/>
        <v>-0.00512000465875262</v>
      </c>
      <c r="V533" s="12">
        <f t="shared" si="112"/>
        <v>0.036397382552925</v>
      </c>
      <c r="Y533" s="30"/>
      <c r="Z533" s="30"/>
    </row>
    <row r="534" spans="1:26">
      <c r="A534" s="14">
        <v>1914.1</v>
      </c>
      <c r="B534" s="15">
        <v>7.68</v>
      </c>
      <c r="C534" s="16">
        <v>0.43</v>
      </c>
      <c r="D534" s="15">
        <v>0.5383</v>
      </c>
      <c r="E534" s="15">
        <v>10.1</v>
      </c>
      <c r="F534" s="16">
        <f t="shared" si="117"/>
        <v>1914.79166666663</v>
      </c>
      <c r="G534" s="10">
        <f>G525*3/12+G537*9/12</f>
        <v>4.22</v>
      </c>
      <c r="H534" s="16">
        <f t="shared" si="113"/>
        <v>240.048665346535</v>
      </c>
      <c r="I534" s="16">
        <f t="shared" si="114"/>
        <v>13.4402247524753</v>
      </c>
      <c r="J534" s="19">
        <f t="shared" si="118"/>
        <v>2154.62828733599</v>
      </c>
      <c r="K534" s="16">
        <f t="shared" si="115"/>
        <v>16.825286009901</v>
      </c>
      <c r="L534" s="19">
        <f t="shared" si="116"/>
        <v>151.020365504292</v>
      </c>
      <c r="M534" s="27">
        <f t="shared" si="107"/>
        <v>10.6127594661262</v>
      </c>
      <c r="N534" s="21"/>
      <c r="O534" s="22">
        <f t="shared" si="108"/>
        <v>13.7224778932129</v>
      </c>
      <c r="P534" s="22"/>
      <c r="Q534" s="31">
        <f t="shared" si="109"/>
        <v>0.0721227474188786</v>
      </c>
      <c r="R534" s="10">
        <f t="shared" si="119"/>
        <v>1.00297738222299</v>
      </c>
      <c r="S534" s="10">
        <f t="shared" si="120"/>
        <v>7.25717216229475</v>
      </c>
      <c r="T534" s="12">
        <f t="shared" si="110"/>
        <v>0.0283508057833215</v>
      </c>
      <c r="U534" s="12">
        <f t="shared" si="111"/>
        <v>-0.00651392470028633</v>
      </c>
      <c r="V534" s="12">
        <f t="shared" si="112"/>
        <v>0.0348647304836078</v>
      </c>
      <c r="Y534" s="30"/>
      <c r="Z534" s="30"/>
    </row>
    <row r="535" spans="1:26">
      <c r="A535" s="14">
        <v>1914.11</v>
      </c>
      <c r="B535" s="15">
        <v>7.68</v>
      </c>
      <c r="C535" s="16">
        <v>0.425</v>
      </c>
      <c r="D535" s="15">
        <v>0.5292</v>
      </c>
      <c r="E535" s="15">
        <v>10.2</v>
      </c>
      <c r="F535" s="16">
        <f t="shared" si="117"/>
        <v>1914.87499999996</v>
      </c>
      <c r="G535" s="10">
        <f>G525*2/12+G537*10/12</f>
        <v>4.22666666666667</v>
      </c>
      <c r="H535" s="16">
        <f t="shared" si="113"/>
        <v>237.695247058824</v>
      </c>
      <c r="I535" s="16">
        <f t="shared" si="114"/>
        <v>13.1537083333333</v>
      </c>
      <c r="J535" s="19">
        <f t="shared" si="118"/>
        <v>2143.34323281369</v>
      </c>
      <c r="K535" s="16">
        <f t="shared" si="115"/>
        <v>16.3786881176471</v>
      </c>
      <c r="L535" s="19">
        <f t="shared" si="116"/>
        <v>147.689744636069</v>
      </c>
      <c r="M535" s="27">
        <f t="shared" si="107"/>
        <v>10.5169176429921</v>
      </c>
      <c r="N535" s="21"/>
      <c r="O535" s="22">
        <f t="shared" si="108"/>
        <v>13.6170923032071</v>
      </c>
      <c r="P535" s="22"/>
      <c r="Q535" s="31">
        <f t="shared" si="109"/>
        <v>0.071602652010321</v>
      </c>
      <c r="R535" s="10">
        <f t="shared" si="119"/>
        <v>1.00298310452253</v>
      </c>
      <c r="S535" s="10">
        <f t="shared" si="120"/>
        <v>7.20741895397716</v>
      </c>
      <c r="T535" s="12">
        <f t="shared" si="110"/>
        <v>0.0349880661597213</v>
      </c>
      <c r="U535" s="12">
        <f t="shared" si="111"/>
        <v>-0.00537112835999454</v>
      </c>
      <c r="V535" s="12">
        <f t="shared" si="112"/>
        <v>0.0403591945197158</v>
      </c>
      <c r="Y535" s="30"/>
      <c r="Z535" s="30"/>
    </row>
    <row r="536" spans="1:26">
      <c r="A536" s="14">
        <v>1914.12</v>
      </c>
      <c r="B536" s="15">
        <v>7.35</v>
      </c>
      <c r="C536" s="16">
        <v>0.42</v>
      </c>
      <c r="D536" s="15">
        <v>0.52</v>
      </c>
      <c r="E536" s="15">
        <v>10.1</v>
      </c>
      <c r="F536" s="16">
        <f t="shared" si="117"/>
        <v>1914.95833333329</v>
      </c>
      <c r="G536" s="10">
        <f>G525*1/12+G537*11/12</f>
        <v>4.23333333333333</v>
      </c>
      <c r="H536" s="16">
        <f t="shared" si="113"/>
        <v>229.734074257426</v>
      </c>
      <c r="I536" s="16">
        <f t="shared" si="114"/>
        <v>13.1276613861386</v>
      </c>
      <c r="J536" s="19">
        <f t="shared" si="118"/>
        <v>2081.42037564662</v>
      </c>
      <c r="K536" s="16">
        <f t="shared" si="115"/>
        <v>16.253295049505</v>
      </c>
      <c r="L536" s="19">
        <f t="shared" si="116"/>
        <v>147.256951746428</v>
      </c>
      <c r="M536" s="27">
        <f t="shared" si="107"/>
        <v>10.1722179919979</v>
      </c>
      <c r="N536" s="21"/>
      <c r="O536" s="22">
        <f t="shared" si="108"/>
        <v>13.1917193277099</v>
      </c>
      <c r="P536" s="22"/>
      <c r="Q536" s="31">
        <f t="shared" si="109"/>
        <v>0.0737548259355874</v>
      </c>
      <c r="R536" s="10">
        <f t="shared" si="119"/>
        <v>1.00298882675027</v>
      </c>
      <c r="S536" s="10">
        <f t="shared" si="120"/>
        <v>7.30049289783725</v>
      </c>
      <c r="T536" s="12">
        <f t="shared" si="110"/>
        <v>0.043359350795322</v>
      </c>
      <c r="U536" s="12">
        <f t="shared" si="111"/>
        <v>-0.00676500818124193</v>
      </c>
      <c r="V536" s="12">
        <f t="shared" si="112"/>
        <v>0.050124358976564</v>
      </c>
      <c r="Y536" s="30"/>
      <c r="Z536" s="30"/>
    </row>
    <row r="537" spans="1:26">
      <c r="A537" s="14">
        <v>1915.01</v>
      </c>
      <c r="B537" s="15">
        <v>7.48</v>
      </c>
      <c r="C537" s="16">
        <v>0.4208</v>
      </c>
      <c r="D537" s="15">
        <v>0.55</v>
      </c>
      <c r="E537" s="15">
        <v>10.1</v>
      </c>
      <c r="F537" s="16">
        <f t="shared" si="117"/>
        <v>1915.04166666663</v>
      </c>
      <c r="G537" s="10">
        <v>4.24</v>
      </c>
      <c r="H537" s="16">
        <f t="shared" si="113"/>
        <v>233.797398019802</v>
      </c>
      <c r="I537" s="16">
        <f t="shared" si="114"/>
        <v>13.1526664554455</v>
      </c>
      <c r="J537" s="19">
        <f t="shared" si="118"/>
        <v>2128.16501827792</v>
      </c>
      <c r="K537" s="16">
        <f t="shared" si="115"/>
        <v>17.1909851485149</v>
      </c>
      <c r="L537" s="19">
        <f t="shared" si="116"/>
        <v>156.4827219322</v>
      </c>
      <c r="M537" s="27">
        <f t="shared" si="107"/>
        <v>10.3598341977573</v>
      </c>
      <c r="N537" s="21"/>
      <c r="O537" s="22">
        <f t="shared" si="108"/>
        <v>13.4555030127061</v>
      </c>
      <c r="P537" s="22"/>
      <c r="Q537" s="31">
        <f t="shared" si="109"/>
        <v>0.0719078236313947</v>
      </c>
      <c r="R537" s="10">
        <f t="shared" si="119"/>
        <v>1.00481428243742</v>
      </c>
      <c r="S537" s="10">
        <f t="shared" si="120"/>
        <v>7.32231280630048</v>
      </c>
      <c r="T537" s="12">
        <f t="shared" si="110"/>
        <v>0.0457255578552516</v>
      </c>
      <c r="U537" s="12">
        <f t="shared" si="111"/>
        <v>-0.0066053778011641</v>
      </c>
      <c r="V537" s="12">
        <f t="shared" si="112"/>
        <v>0.0523309356564157</v>
      </c>
      <c r="Y537" s="30"/>
      <c r="Z537" s="30"/>
    </row>
    <row r="538" spans="1:26">
      <c r="A538" s="14">
        <v>1915.02</v>
      </c>
      <c r="B538" s="15">
        <v>7.38</v>
      </c>
      <c r="C538" s="16">
        <v>0.4217</v>
      </c>
      <c r="D538" s="15">
        <v>0.58</v>
      </c>
      <c r="E538" s="15">
        <v>10</v>
      </c>
      <c r="F538" s="16">
        <f t="shared" si="117"/>
        <v>1915.12499999996</v>
      </c>
      <c r="G538" s="10">
        <f>G537*11/12+G549*1/12</f>
        <v>4.22416666666667</v>
      </c>
      <c r="H538" s="16">
        <f t="shared" si="113"/>
        <v>232.978482</v>
      </c>
      <c r="I538" s="16">
        <f t="shared" si="114"/>
        <v>13.31260513</v>
      </c>
      <c r="J538" s="19">
        <f t="shared" si="118"/>
        <v>2130.80903096</v>
      </c>
      <c r="K538" s="16">
        <f t="shared" si="115"/>
        <v>18.309962</v>
      </c>
      <c r="L538" s="19">
        <f t="shared" si="116"/>
        <v>167.46195636271</v>
      </c>
      <c r="M538" s="27">
        <f t="shared" si="107"/>
        <v>10.3297862096607</v>
      </c>
      <c r="N538" s="21"/>
      <c r="O538" s="22">
        <f t="shared" si="108"/>
        <v>13.435767253018</v>
      </c>
      <c r="P538" s="22"/>
      <c r="Q538" s="31">
        <f t="shared" si="109"/>
        <v>0.0713347179868569</v>
      </c>
      <c r="R538" s="10">
        <f t="shared" si="119"/>
        <v>1.00480202936926</v>
      </c>
      <c r="S538" s="10">
        <f t="shared" si="120"/>
        <v>7.43114013312761</v>
      </c>
      <c r="T538" s="12">
        <f t="shared" si="110"/>
        <v>0.0475442963973745</v>
      </c>
      <c r="U538" s="12">
        <f t="shared" si="111"/>
        <v>-0.00705369658820354</v>
      </c>
      <c r="V538" s="12">
        <f t="shared" si="112"/>
        <v>0.054597992985578</v>
      </c>
      <c r="Y538" s="30"/>
      <c r="Z538" s="30"/>
    </row>
    <row r="539" spans="1:26">
      <c r="A539" s="14">
        <v>1915.03</v>
      </c>
      <c r="B539" s="15">
        <v>7.57</v>
      </c>
      <c r="C539" s="16">
        <v>0.4225</v>
      </c>
      <c r="D539" s="15">
        <v>0.61</v>
      </c>
      <c r="E539" s="15">
        <v>9.9</v>
      </c>
      <c r="F539" s="16">
        <f t="shared" si="117"/>
        <v>1915.20833333329</v>
      </c>
      <c r="G539" s="10">
        <f>G537*10/12+G549*2/12</f>
        <v>4.20833333333333</v>
      </c>
      <c r="H539" s="16">
        <f t="shared" si="113"/>
        <v>241.390477777778</v>
      </c>
      <c r="I539" s="16">
        <f t="shared" si="114"/>
        <v>13.4725861111111</v>
      </c>
      <c r="J539" s="19">
        <f t="shared" si="118"/>
        <v>2218.01300251826</v>
      </c>
      <c r="K539" s="16">
        <f t="shared" si="115"/>
        <v>19.4515444444445</v>
      </c>
      <c r="L539" s="19">
        <f t="shared" si="116"/>
        <v>178.73024194665</v>
      </c>
      <c r="M539" s="27">
        <f t="shared" si="107"/>
        <v>10.7070131886828</v>
      </c>
      <c r="N539" s="21"/>
      <c r="O539" s="22">
        <f t="shared" si="108"/>
        <v>13.9423810874424</v>
      </c>
      <c r="P539" s="22"/>
      <c r="Q539" s="31">
        <f t="shared" si="109"/>
        <v>0.0682086390079309</v>
      </c>
      <c r="R539" s="10">
        <f t="shared" si="119"/>
        <v>1.00478977726475</v>
      </c>
      <c r="S539" s="10">
        <f t="shared" si="120"/>
        <v>7.54224715787271</v>
      </c>
      <c r="T539" s="12">
        <f t="shared" si="110"/>
        <v>0.0404453685560877</v>
      </c>
      <c r="U539" s="12">
        <f t="shared" si="111"/>
        <v>-0.00866172525368558</v>
      </c>
      <c r="V539" s="12">
        <f t="shared" si="112"/>
        <v>0.0491070938097733</v>
      </c>
      <c r="Y539" s="30"/>
      <c r="Z539" s="30"/>
    </row>
    <row r="540" spans="1:26">
      <c r="A540" s="14">
        <v>1915.04</v>
      </c>
      <c r="B540" s="15">
        <v>8.14</v>
      </c>
      <c r="C540" s="16">
        <v>0.4233</v>
      </c>
      <c r="D540" s="15">
        <v>0.64</v>
      </c>
      <c r="E540" s="15">
        <v>10</v>
      </c>
      <c r="F540" s="16">
        <f t="shared" si="117"/>
        <v>1915.29166666663</v>
      </c>
      <c r="G540" s="10">
        <f>G537*9/12+G549*3/12</f>
        <v>4.1925</v>
      </c>
      <c r="H540" s="16">
        <f t="shared" si="113"/>
        <v>256.970846</v>
      </c>
      <c r="I540" s="16">
        <f t="shared" si="114"/>
        <v>13.36311537</v>
      </c>
      <c r="J540" s="19">
        <f t="shared" si="118"/>
        <v>2371.40522941491</v>
      </c>
      <c r="K540" s="16">
        <f t="shared" si="115"/>
        <v>20.204096</v>
      </c>
      <c r="L540" s="19">
        <f t="shared" si="116"/>
        <v>186.449551207069</v>
      </c>
      <c r="M540" s="27">
        <f t="shared" si="107"/>
        <v>11.4011237890002</v>
      </c>
      <c r="N540" s="21"/>
      <c r="O540" s="22">
        <f t="shared" si="108"/>
        <v>14.8555679693563</v>
      </c>
      <c r="P540" s="22"/>
      <c r="Q540" s="31">
        <f t="shared" si="109"/>
        <v>0.0637034237298532</v>
      </c>
      <c r="R540" s="10">
        <f t="shared" si="119"/>
        <v>1.00477752612504</v>
      </c>
      <c r="S540" s="10">
        <f t="shared" si="120"/>
        <v>7.5025891134163</v>
      </c>
      <c r="T540" s="12">
        <f t="shared" si="110"/>
        <v>0.0334838336988836</v>
      </c>
      <c r="U540" s="12">
        <f t="shared" si="111"/>
        <v>-0.0071251634677616</v>
      </c>
      <c r="V540" s="12">
        <f t="shared" si="112"/>
        <v>0.0406089971666452</v>
      </c>
      <c r="Y540" s="30"/>
      <c r="Z540" s="30"/>
    </row>
    <row r="541" spans="1:26">
      <c r="A541" s="14">
        <v>1915.05</v>
      </c>
      <c r="B541" s="15">
        <v>7.95</v>
      </c>
      <c r="C541" s="16">
        <v>0.4242</v>
      </c>
      <c r="D541" s="15">
        <v>0.67</v>
      </c>
      <c r="E541" s="15">
        <v>10.1</v>
      </c>
      <c r="F541" s="16">
        <f t="shared" si="117"/>
        <v>1915.37499999996</v>
      </c>
      <c r="G541" s="10">
        <f>G537*8/12+G549*4/12</f>
        <v>4.17666666666667</v>
      </c>
      <c r="H541" s="16">
        <f t="shared" si="113"/>
        <v>248.487876237624</v>
      </c>
      <c r="I541" s="16">
        <f t="shared" si="114"/>
        <v>13.258938</v>
      </c>
      <c r="J541" s="19">
        <f t="shared" si="118"/>
        <v>2303.31826072303</v>
      </c>
      <c r="K541" s="16">
        <f t="shared" si="115"/>
        <v>20.9417455445545</v>
      </c>
      <c r="L541" s="19">
        <f t="shared" si="116"/>
        <v>194.116130148985</v>
      </c>
      <c r="M541" s="27">
        <f t="shared" si="107"/>
        <v>11.0269298764713</v>
      </c>
      <c r="N541" s="21"/>
      <c r="O541" s="22">
        <f t="shared" si="108"/>
        <v>14.3766662022602</v>
      </c>
      <c r="P541" s="22"/>
      <c r="Q541" s="31">
        <f t="shared" si="109"/>
        <v>0.069016953859027</v>
      </c>
      <c r="R541" s="10">
        <f t="shared" si="119"/>
        <v>1.00476527595124</v>
      </c>
      <c r="S541" s="10">
        <f t="shared" si="120"/>
        <v>7.46379497911985</v>
      </c>
      <c r="T541" s="12">
        <f t="shared" si="110"/>
        <v>0.0396414792824547</v>
      </c>
      <c r="U541" s="12">
        <f t="shared" si="111"/>
        <v>-0.00674837097022918</v>
      </c>
      <c r="V541" s="12">
        <f t="shared" si="112"/>
        <v>0.0463898502526838</v>
      </c>
      <c r="Y541" s="30"/>
      <c r="Z541" s="30"/>
    </row>
    <row r="542" spans="1:26">
      <c r="A542" s="14">
        <v>1915.06</v>
      </c>
      <c r="B542" s="15">
        <v>8.04</v>
      </c>
      <c r="C542" s="16">
        <v>0.425</v>
      </c>
      <c r="D542" s="15">
        <v>0.7</v>
      </c>
      <c r="E542" s="15">
        <v>10.1</v>
      </c>
      <c r="F542" s="16">
        <f t="shared" si="117"/>
        <v>1915.45833333329</v>
      </c>
      <c r="G542" s="10">
        <f>G537*7/12+G549*5/12</f>
        <v>4.16083333333333</v>
      </c>
      <c r="H542" s="16">
        <f t="shared" si="113"/>
        <v>251.300946534654</v>
      </c>
      <c r="I542" s="16">
        <f t="shared" si="114"/>
        <v>13.2839430693069</v>
      </c>
      <c r="J542" s="19">
        <f t="shared" si="118"/>
        <v>2339.65467563276</v>
      </c>
      <c r="K542" s="16">
        <f t="shared" si="115"/>
        <v>21.8794356435644</v>
      </c>
      <c r="L542" s="19">
        <f t="shared" si="116"/>
        <v>203.701277729221</v>
      </c>
      <c r="M542" s="27">
        <f t="shared" si="107"/>
        <v>11.1542621890963</v>
      </c>
      <c r="N542" s="21"/>
      <c r="O542" s="22">
        <f t="shared" si="108"/>
        <v>14.5485952634204</v>
      </c>
      <c r="P542" s="22"/>
      <c r="Q542" s="31">
        <f t="shared" si="109"/>
        <v>0.0681400421357146</v>
      </c>
      <c r="R542" s="10">
        <f t="shared" si="119"/>
        <v>1.00475302674451</v>
      </c>
      <c r="S542" s="10">
        <f t="shared" si="120"/>
        <v>7.49936202183886</v>
      </c>
      <c r="T542" s="12">
        <f t="shared" si="110"/>
        <v>0.0391248204834049</v>
      </c>
      <c r="U542" s="12">
        <f t="shared" si="111"/>
        <v>-0.00792494851351455</v>
      </c>
      <c r="V542" s="12">
        <f t="shared" si="112"/>
        <v>0.0470497689969195</v>
      </c>
      <c r="Y542" s="30"/>
      <c r="Z542" s="30"/>
    </row>
    <row r="543" spans="1:26">
      <c r="A543" s="14">
        <v>1915.07</v>
      </c>
      <c r="B543" s="15">
        <v>8.01</v>
      </c>
      <c r="C543" s="16">
        <v>0.4258</v>
      </c>
      <c r="D543" s="15">
        <v>0.73</v>
      </c>
      <c r="E543" s="15">
        <v>10.1</v>
      </c>
      <c r="F543" s="16">
        <f t="shared" si="117"/>
        <v>1915.54166666663</v>
      </c>
      <c r="G543" s="10">
        <f>G537*6/12+G549*6/12</f>
        <v>4.145</v>
      </c>
      <c r="H543" s="16">
        <f t="shared" si="113"/>
        <v>250.363256435644</v>
      </c>
      <c r="I543" s="16">
        <f t="shared" si="114"/>
        <v>13.3089481386139</v>
      </c>
      <c r="J543" s="19">
        <f t="shared" si="118"/>
        <v>2341.25033564164</v>
      </c>
      <c r="K543" s="16">
        <f t="shared" si="115"/>
        <v>22.8171257425743</v>
      </c>
      <c r="L543" s="19">
        <f t="shared" si="116"/>
        <v>213.372377655231</v>
      </c>
      <c r="M543" s="27">
        <f t="shared" si="107"/>
        <v>11.1136293939496</v>
      </c>
      <c r="N543" s="21"/>
      <c r="O543" s="22">
        <f t="shared" si="108"/>
        <v>14.499550030039</v>
      </c>
      <c r="P543" s="22"/>
      <c r="Q543" s="31">
        <f t="shared" si="109"/>
        <v>0.0686261535737384</v>
      </c>
      <c r="R543" s="10">
        <f t="shared" si="119"/>
        <v>1.00474077850599</v>
      </c>
      <c r="S543" s="10">
        <f t="shared" si="120"/>
        <v>7.53500669009545</v>
      </c>
      <c r="T543" s="12">
        <f t="shared" si="110"/>
        <v>0.0411731189263</v>
      </c>
      <c r="U543" s="12">
        <f t="shared" si="111"/>
        <v>-0.00908712843959225</v>
      </c>
      <c r="V543" s="12">
        <f t="shared" si="112"/>
        <v>0.0502602473658923</v>
      </c>
      <c r="Y543" s="30"/>
      <c r="Z543" s="30"/>
    </row>
    <row r="544" spans="1:26">
      <c r="A544" s="14">
        <v>1915.08</v>
      </c>
      <c r="B544" s="15">
        <v>8.35</v>
      </c>
      <c r="C544" s="16">
        <v>0.4267</v>
      </c>
      <c r="D544" s="15">
        <v>0.76</v>
      </c>
      <c r="E544" s="15">
        <v>10.1</v>
      </c>
      <c r="F544" s="16">
        <f t="shared" si="117"/>
        <v>1915.62499999996</v>
      </c>
      <c r="G544" s="10">
        <f>G537*5/12+G549*7/12</f>
        <v>4.12916666666667</v>
      </c>
      <c r="H544" s="16">
        <f t="shared" si="113"/>
        <v>260.990410891089</v>
      </c>
      <c r="I544" s="16">
        <f t="shared" si="114"/>
        <v>13.3370788415842</v>
      </c>
      <c r="J544" s="19">
        <f t="shared" si="118"/>
        <v>2451.0226295205</v>
      </c>
      <c r="K544" s="16">
        <f t="shared" si="115"/>
        <v>23.7548158415842</v>
      </c>
      <c r="L544" s="19">
        <f t="shared" si="116"/>
        <v>223.087089633004</v>
      </c>
      <c r="M544" s="27">
        <f t="shared" si="107"/>
        <v>11.5848316416046</v>
      </c>
      <c r="N544" s="21"/>
      <c r="O544" s="22">
        <f t="shared" si="108"/>
        <v>15.1134488570432</v>
      </c>
      <c r="P544" s="22"/>
      <c r="Q544" s="31">
        <f t="shared" si="109"/>
        <v>0.0639592408594777</v>
      </c>
      <c r="R544" s="10">
        <f t="shared" si="119"/>
        <v>1.00472853123681</v>
      </c>
      <c r="S544" s="10">
        <f t="shared" si="120"/>
        <v>7.57072848785433</v>
      </c>
      <c r="T544" s="12">
        <f t="shared" si="110"/>
        <v>0.038253007101227</v>
      </c>
      <c r="U544" s="12">
        <f t="shared" si="111"/>
        <v>-0.00912251669933062</v>
      </c>
      <c r="V544" s="12">
        <f t="shared" si="112"/>
        <v>0.0473755238005577</v>
      </c>
      <c r="Y544" s="30"/>
      <c r="Z544" s="30"/>
    </row>
    <row r="545" spans="1:26">
      <c r="A545" s="14">
        <v>1915.09</v>
      </c>
      <c r="B545" s="15">
        <v>8.66</v>
      </c>
      <c r="C545" s="16">
        <v>0.4275</v>
      </c>
      <c r="D545" s="15">
        <v>0.79</v>
      </c>
      <c r="E545" s="15">
        <v>10.1</v>
      </c>
      <c r="F545" s="16">
        <f t="shared" si="117"/>
        <v>1915.70833333329</v>
      </c>
      <c r="G545" s="10">
        <f>G537*4/12+G549*8/12</f>
        <v>4.11333333333333</v>
      </c>
      <c r="H545" s="16">
        <f t="shared" si="113"/>
        <v>270.679875247525</v>
      </c>
      <c r="I545" s="16">
        <f t="shared" si="114"/>
        <v>13.3620839108911</v>
      </c>
      <c r="J545" s="19">
        <f t="shared" si="118"/>
        <v>2552.47588656577</v>
      </c>
      <c r="K545" s="16">
        <f t="shared" si="115"/>
        <v>24.6925059405941</v>
      </c>
      <c r="L545" s="19">
        <f t="shared" si="116"/>
        <v>232.847107434984</v>
      </c>
      <c r="M545" s="27">
        <f t="shared" si="107"/>
        <v>12.0115707578259</v>
      </c>
      <c r="N545" s="21"/>
      <c r="O545" s="22">
        <f t="shared" si="108"/>
        <v>15.6648837141578</v>
      </c>
      <c r="P545" s="22"/>
      <c r="Q545" s="31">
        <f t="shared" si="109"/>
        <v>0.0622162719613681</v>
      </c>
      <c r="R545" s="10">
        <f t="shared" si="119"/>
        <v>1.00471628493811</v>
      </c>
      <c r="S545" s="10">
        <f t="shared" si="120"/>
        <v>7.60652691399455</v>
      </c>
      <c r="T545" s="12">
        <f t="shared" si="110"/>
        <v>0.0368558504434997</v>
      </c>
      <c r="U545" s="12">
        <f t="shared" si="111"/>
        <v>-0.00915784313907764</v>
      </c>
      <c r="V545" s="12">
        <f t="shared" si="112"/>
        <v>0.0460136935825773</v>
      </c>
      <c r="Y545" s="30"/>
      <c r="Z545" s="30"/>
    </row>
    <row r="546" spans="1:26">
      <c r="A546" s="14">
        <v>1915.1</v>
      </c>
      <c r="B546" s="15">
        <v>9.14</v>
      </c>
      <c r="C546" s="16">
        <v>0.4283</v>
      </c>
      <c r="D546" s="15">
        <v>0.82</v>
      </c>
      <c r="E546" s="15">
        <v>10.2</v>
      </c>
      <c r="F546" s="16">
        <f t="shared" si="117"/>
        <v>1915.79166666663</v>
      </c>
      <c r="G546" s="10">
        <f>G537*3/12+G549*9/12</f>
        <v>4.0975</v>
      </c>
      <c r="H546" s="16">
        <f t="shared" si="113"/>
        <v>282.882103921569</v>
      </c>
      <c r="I546" s="16">
        <f t="shared" si="114"/>
        <v>13.2558430098039</v>
      </c>
      <c r="J546" s="19">
        <f t="shared" si="118"/>
        <v>2677.95804905883</v>
      </c>
      <c r="K546" s="16">
        <f t="shared" si="115"/>
        <v>25.3789196078431</v>
      </c>
      <c r="L546" s="19">
        <f t="shared" si="116"/>
        <v>240.254442038101</v>
      </c>
      <c r="M546" s="27">
        <f t="shared" si="107"/>
        <v>12.5490761332202</v>
      </c>
      <c r="N546" s="21"/>
      <c r="O546" s="22">
        <f t="shared" si="108"/>
        <v>16.3540967211948</v>
      </c>
      <c r="P546" s="22"/>
      <c r="Q546" s="31">
        <f t="shared" si="109"/>
        <v>0.0598142127157832</v>
      </c>
      <c r="R546" s="10">
        <f t="shared" si="119"/>
        <v>1.00470403961105</v>
      </c>
      <c r="S546" s="10">
        <f t="shared" si="120"/>
        <v>7.56747595777793</v>
      </c>
      <c r="T546" s="12">
        <f t="shared" si="110"/>
        <v>0.0356775321226468</v>
      </c>
      <c r="U546" s="12">
        <f t="shared" si="111"/>
        <v>-0.0082164544190062</v>
      </c>
      <c r="V546" s="12">
        <f t="shared" si="112"/>
        <v>0.043893986541653</v>
      </c>
      <c r="Y546" s="30"/>
      <c r="Z546" s="30"/>
    </row>
    <row r="547" spans="1:26">
      <c r="A547" s="14">
        <v>1915.11</v>
      </c>
      <c r="B547" s="15">
        <v>9.46</v>
      </c>
      <c r="C547" s="16">
        <v>0.4292</v>
      </c>
      <c r="D547" s="15">
        <v>0.85</v>
      </c>
      <c r="E547" s="15">
        <v>10.3</v>
      </c>
      <c r="F547" s="16">
        <f t="shared" si="117"/>
        <v>1915.87499999996</v>
      </c>
      <c r="G547" s="10">
        <f>G537*2/12+G549*10/12</f>
        <v>4.08166666666667</v>
      </c>
      <c r="H547" s="16">
        <f t="shared" si="113"/>
        <v>289.943489320388</v>
      </c>
      <c r="I547" s="16">
        <f t="shared" si="114"/>
        <v>13.1547299805825</v>
      </c>
      <c r="J547" s="19">
        <f t="shared" si="118"/>
        <v>2755.18366643201</v>
      </c>
      <c r="K547" s="16">
        <f t="shared" si="115"/>
        <v>26.0520048543689</v>
      </c>
      <c r="L547" s="19">
        <f t="shared" si="116"/>
        <v>247.5587860959</v>
      </c>
      <c r="M547" s="27">
        <f t="shared" si="107"/>
        <v>12.8577144535593</v>
      </c>
      <c r="N547" s="21"/>
      <c r="O547" s="22">
        <f t="shared" si="108"/>
        <v>16.7401368722885</v>
      </c>
      <c r="P547" s="22"/>
      <c r="Q547" s="31">
        <f t="shared" si="109"/>
        <v>0.0578887195687494</v>
      </c>
      <c r="R547" s="10">
        <f t="shared" si="119"/>
        <v>1.00469179525677</v>
      </c>
      <c r="S547" s="10">
        <f t="shared" si="120"/>
        <v>7.52925741526969</v>
      </c>
      <c r="T547" s="12">
        <f t="shared" si="110"/>
        <v>0.0345853809403134</v>
      </c>
      <c r="U547" s="12">
        <f t="shared" si="111"/>
        <v>-0.008950721615964</v>
      </c>
      <c r="V547" s="12">
        <f t="shared" si="112"/>
        <v>0.0435361025562774</v>
      </c>
      <c r="Y547" s="30"/>
      <c r="Z547" s="30"/>
    </row>
    <row r="548" spans="1:26">
      <c r="A548" s="14">
        <v>1915.12</v>
      </c>
      <c r="B548" s="15">
        <v>9.48</v>
      </c>
      <c r="C548" s="16">
        <v>0.43</v>
      </c>
      <c r="D548" s="15">
        <v>0.88</v>
      </c>
      <c r="E548" s="15">
        <v>10.3</v>
      </c>
      <c r="F548" s="16">
        <f t="shared" si="117"/>
        <v>1915.95833333329</v>
      </c>
      <c r="G548" s="10">
        <f>G537*1/12+G549*11/12</f>
        <v>4.06583333333333</v>
      </c>
      <c r="H548" s="16">
        <f t="shared" si="113"/>
        <v>290.556477669903</v>
      </c>
      <c r="I548" s="16">
        <f t="shared" si="114"/>
        <v>13.1792495145631</v>
      </c>
      <c r="J548" s="19">
        <f t="shared" si="118"/>
        <v>2771.44488081282</v>
      </c>
      <c r="K548" s="16">
        <f t="shared" si="115"/>
        <v>26.9714873786408</v>
      </c>
      <c r="L548" s="19">
        <f t="shared" si="116"/>
        <v>257.264925645072</v>
      </c>
      <c r="M548" s="27">
        <f t="shared" si="107"/>
        <v>12.878444602186</v>
      </c>
      <c r="N548" s="21"/>
      <c r="O548" s="22">
        <f t="shared" si="108"/>
        <v>16.7493130309431</v>
      </c>
      <c r="P548" s="22"/>
      <c r="Q548" s="31">
        <f t="shared" si="109"/>
        <v>0.0567696487121605</v>
      </c>
      <c r="R548" s="10">
        <f t="shared" si="119"/>
        <v>1.0046795518764</v>
      </c>
      <c r="S548" s="10">
        <f t="shared" si="120"/>
        <v>7.56458314949763</v>
      </c>
      <c r="T548" s="12">
        <f t="shared" si="110"/>
        <v>0.0366434302759437</v>
      </c>
      <c r="U548" s="12">
        <f t="shared" si="111"/>
        <v>-0.0084336202922336</v>
      </c>
      <c r="V548" s="12">
        <f t="shared" si="112"/>
        <v>0.0450770505681773</v>
      </c>
      <c r="Y548" s="30"/>
      <c r="Z548" s="30"/>
    </row>
    <row r="549" spans="1:26">
      <c r="A549" s="14">
        <v>1916.01</v>
      </c>
      <c r="B549" s="15">
        <v>9.33</v>
      </c>
      <c r="C549" s="16">
        <v>0.4408</v>
      </c>
      <c r="D549" s="15">
        <v>0.9342</v>
      </c>
      <c r="E549" s="15">
        <v>10.4</v>
      </c>
      <c r="F549" s="16">
        <f t="shared" si="117"/>
        <v>1916.04166666663</v>
      </c>
      <c r="G549" s="10">
        <v>4.05</v>
      </c>
      <c r="H549" s="16">
        <f t="shared" si="113"/>
        <v>283.209458653846</v>
      </c>
      <c r="I549" s="16">
        <f t="shared" si="114"/>
        <v>13.3803568461538</v>
      </c>
      <c r="J549" s="19">
        <f t="shared" si="118"/>
        <v>2712.00165337996</v>
      </c>
      <c r="K549" s="16">
        <f t="shared" si="115"/>
        <v>28.3573715192308</v>
      </c>
      <c r="L549" s="19">
        <f t="shared" si="116"/>
        <v>271.548975840038</v>
      </c>
      <c r="M549" s="27">
        <f t="shared" si="107"/>
        <v>12.5435636925162</v>
      </c>
      <c r="N549" s="21"/>
      <c r="O549" s="22">
        <f t="shared" si="108"/>
        <v>16.2970277668207</v>
      </c>
      <c r="P549" s="22"/>
      <c r="Q549" s="31">
        <f t="shared" si="109"/>
        <v>0.0599867915853108</v>
      </c>
      <c r="R549" s="10">
        <f t="shared" si="119"/>
        <v>1.00215246235828</v>
      </c>
      <c r="S549" s="10">
        <f t="shared" si="120"/>
        <v>7.52690525868477</v>
      </c>
      <c r="T549" s="12">
        <f t="shared" si="110"/>
        <v>0.0408825656606464</v>
      </c>
      <c r="U549" s="12">
        <f t="shared" si="111"/>
        <v>-0.00751025736560174</v>
      </c>
      <c r="V549" s="12">
        <f t="shared" si="112"/>
        <v>0.0483928230262481</v>
      </c>
      <c r="Y549" s="30"/>
      <c r="Z549" s="30"/>
    </row>
    <row r="550" spans="1:26">
      <c r="A550" s="14">
        <v>1916.02</v>
      </c>
      <c r="B550" s="15">
        <v>9.2</v>
      </c>
      <c r="C550" s="16">
        <v>0.4517</v>
      </c>
      <c r="D550" s="15">
        <v>0.9883</v>
      </c>
      <c r="E550" s="15">
        <v>10.4</v>
      </c>
      <c r="F550" s="16">
        <f t="shared" si="117"/>
        <v>1916.12499999996</v>
      </c>
      <c r="G550" s="10">
        <f>G549*11/12+G561*1/12</f>
        <v>4.065</v>
      </c>
      <c r="H550" s="16">
        <f t="shared" si="113"/>
        <v>279.263346153846</v>
      </c>
      <c r="I550" s="16">
        <f t="shared" si="114"/>
        <v>13.7112232019231</v>
      </c>
      <c r="J550" s="19">
        <f t="shared" si="118"/>
        <v>2685.15535619845</v>
      </c>
      <c r="K550" s="16">
        <f t="shared" si="115"/>
        <v>29.9995614134615</v>
      </c>
      <c r="L550" s="19">
        <f t="shared" si="116"/>
        <v>288.449895492493</v>
      </c>
      <c r="M550" s="27">
        <f t="shared" si="107"/>
        <v>12.3546523264588</v>
      </c>
      <c r="N550" s="21"/>
      <c r="O550" s="22">
        <f t="shared" si="108"/>
        <v>16.0348356121369</v>
      </c>
      <c r="P550" s="22"/>
      <c r="Q550" s="31">
        <f t="shared" si="109"/>
        <v>0.0610557997676714</v>
      </c>
      <c r="R550" s="10">
        <f t="shared" si="119"/>
        <v>1.00216581513975</v>
      </c>
      <c r="S550" s="10">
        <f t="shared" si="120"/>
        <v>7.54310663892844</v>
      </c>
      <c r="T550" s="12">
        <f t="shared" si="110"/>
        <v>0.0425039610032332</v>
      </c>
      <c r="U550" s="12">
        <f t="shared" si="111"/>
        <v>-0.00718703784255681</v>
      </c>
      <c r="V550" s="12">
        <f t="shared" si="112"/>
        <v>0.04969099884579</v>
      </c>
      <c r="Y550" s="30"/>
      <c r="Z550" s="30"/>
    </row>
    <row r="551" spans="1:26">
      <c r="A551" s="14">
        <v>1916.03</v>
      </c>
      <c r="B551" s="15">
        <v>9.17</v>
      </c>
      <c r="C551" s="16">
        <v>0.4625</v>
      </c>
      <c r="D551" s="15">
        <v>1.042</v>
      </c>
      <c r="E551" s="15">
        <v>10.5</v>
      </c>
      <c r="F551" s="16">
        <f t="shared" si="117"/>
        <v>1916.20833333329</v>
      </c>
      <c r="G551" s="10">
        <f>G549*10/12+G561*2/12</f>
        <v>4.08</v>
      </c>
      <c r="H551" s="16">
        <f t="shared" si="113"/>
        <v>275.701726666667</v>
      </c>
      <c r="I551" s="16">
        <f t="shared" si="114"/>
        <v>13.9053488095238</v>
      </c>
      <c r="J551" s="19">
        <f t="shared" si="118"/>
        <v>2662.0517161685</v>
      </c>
      <c r="K551" s="16">
        <f t="shared" si="115"/>
        <v>31.3283750476191</v>
      </c>
      <c r="L551" s="19">
        <f t="shared" si="116"/>
        <v>302.492681379234</v>
      </c>
      <c r="M551" s="27">
        <f t="shared" si="107"/>
        <v>12.1770527957485</v>
      </c>
      <c r="N551" s="21"/>
      <c r="O551" s="22">
        <f t="shared" si="108"/>
        <v>15.7865132432519</v>
      </c>
      <c r="P551" s="22"/>
      <c r="Q551" s="31">
        <f t="shared" si="109"/>
        <v>0.0630635914499769</v>
      </c>
      <c r="R551" s="10">
        <f t="shared" si="119"/>
        <v>1.00217916709398</v>
      </c>
      <c r="S551" s="10">
        <f t="shared" si="120"/>
        <v>7.4874489124069</v>
      </c>
      <c r="T551" s="12">
        <f t="shared" si="110"/>
        <v>0.037131876005486</v>
      </c>
      <c r="U551" s="12">
        <f t="shared" si="111"/>
        <v>-0.00535916371323319</v>
      </c>
      <c r="V551" s="12">
        <f t="shared" si="112"/>
        <v>0.0424910397187191</v>
      </c>
      <c r="Y551" s="30"/>
      <c r="Z551" s="30"/>
    </row>
    <row r="552" spans="1:26">
      <c r="A552" s="14">
        <v>1916.04</v>
      </c>
      <c r="B552" s="15">
        <v>9.07</v>
      </c>
      <c r="C552" s="16">
        <v>0.4733</v>
      </c>
      <c r="D552" s="15">
        <v>1.097</v>
      </c>
      <c r="E552" s="15">
        <v>10.6</v>
      </c>
      <c r="F552" s="16">
        <f t="shared" si="117"/>
        <v>1916.29166666663</v>
      </c>
      <c r="G552" s="10">
        <f>G549*9/12+G561*3/12</f>
        <v>4.095</v>
      </c>
      <c r="H552" s="16">
        <f t="shared" si="113"/>
        <v>270.122568867925</v>
      </c>
      <c r="I552" s="16">
        <f t="shared" si="114"/>
        <v>14.0958116698113</v>
      </c>
      <c r="J552" s="19">
        <f t="shared" si="118"/>
        <v>2619.52378173198</v>
      </c>
      <c r="K552" s="16">
        <f t="shared" si="115"/>
        <v>32.6708333018868</v>
      </c>
      <c r="L552" s="19">
        <f t="shared" si="116"/>
        <v>316.826636004408</v>
      </c>
      <c r="M552" s="27">
        <f t="shared" si="107"/>
        <v>11.9064817765932</v>
      </c>
      <c r="N552" s="21"/>
      <c r="O552" s="22">
        <f t="shared" si="108"/>
        <v>15.4181617270892</v>
      </c>
      <c r="P552" s="22"/>
      <c r="Q552" s="31">
        <f t="shared" si="109"/>
        <v>0.0657487226445874</v>
      </c>
      <c r="R552" s="10">
        <f t="shared" si="119"/>
        <v>1.00219251822192</v>
      </c>
      <c r="S552" s="10">
        <f t="shared" si="120"/>
        <v>7.43297507587683</v>
      </c>
      <c r="T552" s="12">
        <f t="shared" si="110"/>
        <v>0.0357559823277869</v>
      </c>
      <c r="U552" s="12">
        <f t="shared" si="111"/>
        <v>-0.00465617901083348</v>
      </c>
      <c r="V552" s="12">
        <f t="shared" si="112"/>
        <v>0.0404121613386204</v>
      </c>
      <c r="Y552" s="30"/>
      <c r="Z552" s="30"/>
    </row>
    <row r="553" spans="1:26">
      <c r="A553" s="14">
        <v>1916.05</v>
      </c>
      <c r="B553" s="15">
        <v>9.27</v>
      </c>
      <c r="C553" s="16">
        <v>0.4842</v>
      </c>
      <c r="D553" s="15">
        <v>1.151</v>
      </c>
      <c r="E553" s="15">
        <v>10.7</v>
      </c>
      <c r="F553" s="16">
        <f t="shared" si="117"/>
        <v>1916.37499999996</v>
      </c>
      <c r="G553" s="10">
        <f>G549*8/12+G561*4/12</f>
        <v>4.11</v>
      </c>
      <c r="H553" s="16">
        <f t="shared" si="113"/>
        <v>273.498787850467</v>
      </c>
      <c r="I553" s="16">
        <f t="shared" si="114"/>
        <v>14.2856648411215</v>
      </c>
      <c r="J553" s="19">
        <f t="shared" si="118"/>
        <v>2663.80944015118</v>
      </c>
      <c r="K553" s="16">
        <f t="shared" si="115"/>
        <v>33.9586952336449</v>
      </c>
      <c r="L553" s="19">
        <f t="shared" si="116"/>
        <v>330.749154866668</v>
      </c>
      <c r="M553" s="27">
        <f t="shared" si="107"/>
        <v>12.0262566719052</v>
      </c>
      <c r="N553" s="21"/>
      <c r="O553" s="22">
        <f t="shared" si="108"/>
        <v>15.5531938934721</v>
      </c>
      <c r="P553" s="22"/>
      <c r="Q553" s="31">
        <f t="shared" si="109"/>
        <v>0.064579620295515</v>
      </c>
      <c r="R553" s="10">
        <f t="shared" si="119"/>
        <v>1.00220586852448</v>
      </c>
      <c r="S553" s="10">
        <f t="shared" si="120"/>
        <v>7.37965264460205</v>
      </c>
      <c r="T553" s="12">
        <f t="shared" si="110"/>
        <v>0.0357940065156646</v>
      </c>
      <c r="U553" s="12">
        <f t="shared" si="111"/>
        <v>-0.00284828344174648</v>
      </c>
      <c r="V553" s="12">
        <f t="shared" si="112"/>
        <v>0.038642289957411</v>
      </c>
      <c r="Y553" s="30"/>
      <c r="Z553" s="30"/>
    </row>
    <row r="554" spans="1:26">
      <c r="A554" s="14">
        <v>1916.06</v>
      </c>
      <c r="B554" s="15">
        <v>9.36</v>
      </c>
      <c r="C554" s="16">
        <v>0.495</v>
      </c>
      <c r="D554" s="15">
        <v>1.205</v>
      </c>
      <c r="E554" s="15">
        <v>10.8</v>
      </c>
      <c r="F554" s="16">
        <f t="shared" si="117"/>
        <v>1916.45833333329</v>
      </c>
      <c r="G554" s="10">
        <f>G549*7/12+G561*5/12</f>
        <v>4.125</v>
      </c>
      <c r="H554" s="16">
        <f t="shared" si="113"/>
        <v>273.597133333333</v>
      </c>
      <c r="I554" s="16">
        <f t="shared" si="114"/>
        <v>14.4690791666667</v>
      </c>
      <c r="J554" s="19">
        <f t="shared" si="118"/>
        <v>2676.51106657945</v>
      </c>
      <c r="K554" s="16">
        <f t="shared" si="115"/>
        <v>35.2227078703704</v>
      </c>
      <c r="L554" s="19">
        <f t="shared" si="116"/>
        <v>344.572204618401</v>
      </c>
      <c r="M554" s="27">
        <f t="shared" si="107"/>
        <v>11.9959612229466</v>
      </c>
      <c r="N554" s="21"/>
      <c r="O554" s="22">
        <f t="shared" si="108"/>
        <v>15.4930355111582</v>
      </c>
      <c r="P554" s="22"/>
      <c r="Q554" s="31">
        <f t="shared" si="109"/>
        <v>0.06559125517043</v>
      </c>
      <c r="R554" s="10">
        <f t="shared" si="119"/>
        <v>1.00221921800257</v>
      </c>
      <c r="S554" s="10">
        <f t="shared" si="120"/>
        <v>7.32745034375814</v>
      </c>
      <c r="T554" s="12">
        <f t="shared" si="110"/>
        <v>0.0411719119160725</v>
      </c>
      <c r="U554" s="12">
        <f t="shared" si="111"/>
        <v>-0.0010460409510723</v>
      </c>
      <c r="V554" s="12">
        <f t="shared" si="112"/>
        <v>0.0422179528671448</v>
      </c>
      <c r="Y554" s="30"/>
      <c r="Z554" s="30"/>
    </row>
    <row r="555" spans="1:26">
      <c r="A555" s="14">
        <v>1916.07</v>
      </c>
      <c r="B555" s="15">
        <v>9.23</v>
      </c>
      <c r="C555" s="16">
        <v>0.5058</v>
      </c>
      <c r="D555" s="15">
        <v>1.259</v>
      </c>
      <c r="E555" s="15">
        <v>10.8</v>
      </c>
      <c r="F555" s="16">
        <f t="shared" si="117"/>
        <v>1916.54166666663</v>
      </c>
      <c r="G555" s="10">
        <f>G549*6/12+G561*6/12</f>
        <v>4.14</v>
      </c>
      <c r="H555" s="16">
        <f t="shared" si="113"/>
        <v>269.797173148148</v>
      </c>
      <c r="I555" s="16">
        <f t="shared" si="114"/>
        <v>14.7847681666667</v>
      </c>
      <c r="J555" s="19">
        <f t="shared" si="118"/>
        <v>2651.39018012656</v>
      </c>
      <c r="K555" s="16">
        <f t="shared" si="115"/>
        <v>36.8011528703704</v>
      </c>
      <c r="L555" s="19">
        <f t="shared" si="116"/>
        <v>361.657663789745</v>
      </c>
      <c r="M555" s="27">
        <f t="shared" si="107"/>
        <v>11.7911652752546</v>
      </c>
      <c r="N555" s="21"/>
      <c r="O555" s="22">
        <f t="shared" si="108"/>
        <v>15.2083206647328</v>
      </c>
      <c r="P555" s="22"/>
      <c r="Q555" s="31">
        <f t="shared" si="109"/>
        <v>0.0703645009627442</v>
      </c>
      <c r="R555" s="10">
        <f t="shared" si="119"/>
        <v>1.00223256665713</v>
      </c>
      <c r="S555" s="10">
        <f t="shared" si="120"/>
        <v>7.34371155347395</v>
      </c>
      <c r="T555" s="12">
        <f t="shared" si="110"/>
        <v>0.0481024741340006</v>
      </c>
      <c r="U555" s="12">
        <f t="shared" si="111"/>
        <v>0.000398637929482915</v>
      </c>
      <c r="V555" s="12">
        <f t="shared" si="112"/>
        <v>0.0477038362045177</v>
      </c>
      <c r="Y555" s="30"/>
      <c r="Z555" s="30"/>
    </row>
    <row r="556" spans="1:26">
      <c r="A556" s="14">
        <v>1916.08</v>
      </c>
      <c r="B556" s="15">
        <v>9.3</v>
      </c>
      <c r="C556" s="16">
        <v>0.5167</v>
      </c>
      <c r="D556" s="15">
        <v>1.313</v>
      </c>
      <c r="E556" s="15">
        <v>10.9</v>
      </c>
      <c r="F556" s="16">
        <f t="shared" si="117"/>
        <v>1916.62499999996</v>
      </c>
      <c r="G556" s="10">
        <f>G549*5/12+G561*7/12</f>
        <v>4.155</v>
      </c>
      <c r="H556" s="16">
        <f t="shared" si="113"/>
        <v>269.349330275229</v>
      </c>
      <c r="I556" s="16">
        <f t="shared" si="114"/>
        <v>14.9648170917431</v>
      </c>
      <c r="J556" s="19">
        <f t="shared" si="118"/>
        <v>2659.24444290533</v>
      </c>
      <c r="K556" s="16">
        <f t="shared" si="115"/>
        <v>38.0274914678899</v>
      </c>
      <c r="L556" s="19">
        <f t="shared" si="116"/>
        <v>375.439564896204</v>
      </c>
      <c r="M556" s="27">
        <f t="shared" si="107"/>
        <v>11.7320826388742</v>
      </c>
      <c r="N556" s="21"/>
      <c r="O556" s="22">
        <f t="shared" si="108"/>
        <v>15.1093561858584</v>
      </c>
      <c r="P556" s="22"/>
      <c r="Q556" s="31">
        <f t="shared" si="109"/>
        <v>0.069255463374403</v>
      </c>
      <c r="R556" s="10">
        <f t="shared" si="119"/>
        <v>1.00224591448906</v>
      </c>
      <c r="S556" s="10">
        <f t="shared" si="120"/>
        <v>7.29258296270643</v>
      </c>
      <c r="T556" s="12">
        <f t="shared" si="110"/>
        <v>0.0529149482664912</v>
      </c>
      <c r="U556" s="12">
        <f t="shared" si="111"/>
        <v>0.00220111509619647</v>
      </c>
      <c r="V556" s="12">
        <f t="shared" si="112"/>
        <v>0.0507138331702948</v>
      </c>
      <c r="Y556" s="30"/>
      <c r="Z556" s="30"/>
    </row>
    <row r="557" spans="1:26">
      <c r="A557" s="14">
        <v>1916.09</v>
      </c>
      <c r="B557" s="15">
        <v>9.68</v>
      </c>
      <c r="C557" s="16">
        <v>0.5275</v>
      </c>
      <c r="D557" s="15">
        <v>1.368</v>
      </c>
      <c r="E557" s="15">
        <v>11.1</v>
      </c>
      <c r="F557" s="16">
        <f t="shared" si="117"/>
        <v>1916.70833333329</v>
      </c>
      <c r="G557" s="10">
        <f>G549*4/12+G561*8/12</f>
        <v>4.17</v>
      </c>
      <c r="H557" s="16">
        <f t="shared" si="113"/>
        <v>275.30356036036</v>
      </c>
      <c r="I557" s="16">
        <f t="shared" si="114"/>
        <v>15.0023376126126</v>
      </c>
      <c r="J557" s="19">
        <f t="shared" si="118"/>
        <v>2730.37261992115</v>
      </c>
      <c r="K557" s="16">
        <f t="shared" si="115"/>
        <v>38.9065362162162</v>
      </c>
      <c r="L557" s="19">
        <f t="shared" si="116"/>
        <v>385.862576864889</v>
      </c>
      <c r="M557" s="27">
        <f t="shared" si="107"/>
        <v>11.9445524175045</v>
      </c>
      <c r="N557" s="21"/>
      <c r="O557" s="22">
        <f t="shared" si="108"/>
        <v>15.3573963264063</v>
      </c>
      <c r="P557" s="22"/>
      <c r="Q557" s="31">
        <f t="shared" si="109"/>
        <v>0.0683081137699123</v>
      </c>
      <c r="R557" s="10">
        <f t="shared" si="119"/>
        <v>1.00225926149929</v>
      </c>
      <c r="S557" s="10">
        <f t="shared" si="120"/>
        <v>7.17726848079739</v>
      </c>
      <c r="T557" s="12">
        <f t="shared" si="110"/>
        <v>0.0515648731039819</v>
      </c>
      <c r="U557" s="12">
        <f t="shared" si="111"/>
        <v>0.00375292428497653</v>
      </c>
      <c r="V557" s="12">
        <f t="shared" si="112"/>
        <v>0.0478119488190054</v>
      </c>
      <c r="Y557" s="30"/>
      <c r="Z557" s="30"/>
    </row>
    <row r="558" spans="1:26">
      <c r="A558" s="14">
        <v>1916.1</v>
      </c>
      <c r="B558" s="15">
        <v>9.98</v>
      </c>
      <c r="C558" s="16">
        <v>0.5383</v>
      </c>
      <c r="D558" s="15">
        <v>1.422</v>
      </c>
      <c r="E558" s="15">
        <v>11.3</v>
      </c>
      <c r="F558" s="16">
        <f t="shared" si="117"/>
        <v>1916.79166666663</v>
      </c>
      <c r="G558" s="10">
        <f>G549*3/12+G561*9/12</f>
        <v>4.185</v>
      </c>
      <c r="H558" s="16">
        <f t="shared" si="113"/>
        <v>278.812054867257</v>
      </c>
      <c r="I558" s="16">
        <f t="shared" si="114"/>
        <v>15.0385299734513</v>
      </c>
      <c r="J558" s="19">
        <f t="shared" si="118"/>
        <v>2777.5976898114</v>
      </c>
      <c r="K558" s="16">
        <f t="shared" si="115"/>
        <v>39.7265272566372</v>
      </c>
      <c r="L558" s="19">
        <f t="shared" si="116"/>
        <v>395.765923337857</v>
      </c>
      <c r="M558" s="27">
        <f t="shared" si="107"/>
        <v>12.0457417633708</v>
      </c>
      <c r="N558" s="21"/>
      <c r="O558" s="22">
        <f t="shared" si="108"/>
        <v>15.4601656850937</v>
      </c>
      <c r="P558" s="22"/>
      <c r="Q558" s="31">
        <f t="shared" si="109"/>
        <v>0.0670314889123584</v>
      </c>
      <c r="R558" s="10">
        <f t="shared" si="119"/>
        <v>1.00227260768873</v>
      </c>
      <c r="S558" s="10">
        <f t="shared" si="120"/>
        <v>7.06616550967449</v>
      </c>
      <c r="T558" s="12">
        <f t="shared" si="110"/>
        <v>0.0472292531593632</v>
      </c>
      <c r="U558" s="12">
        <f t="shared" si="111"/>
        <v>0.00527439409808039</v>
      </c>
      <c r="V558" s="12">
        <f t="shared" si="112"/>
        <v>0.0419548590612828</v>
      </c>
      <c r="Y558" s="30"/>
      <c r="Z558" s="30"/>
    </row>
    <row r="559" spans="1:26">
      <c r="A559" s="14">
        <v>1916.11</v>
      </c>
      <c r="B559" s="15">
        <v>10.21</v>
      </c>
      <c r="C559" s="16">
        <v>0.5492</v>
      </c>
      <c r="D559" s="15">
        <v>1.476</v>
      </c>
      <c r="E559" s="15">
        <v>11.5</v>
      </c>
      <c r="F559" s="16">
        <f t="shared" si="117"/>
        <v>1916.87499999996</v>
      </c>
      <c r="G559" s="10">
        <f>G549*2/12+G561*10/12</f>
        <v>4.2</v>
      </c>
      <c r="H559" s="16">
        <f t="shared" si="113"/>
        <v>280.276929565217</v>
      </c>
      <c r="I559" s="16">
        <f t="shared" si="114"/>
        <v>15.0762085913044</v>
      </c>
      <c r="J559" s="19">
        <f t="shared" si="118"/>
        <v>2804.70724010223</v>
      </c>
      <c r="K559" s="16">
        <f t="shared" si="115"/>
        <v>40.5179968695652</v>
      </c>
      <c r="L559" s="19">
        <f t="shared" si="116"/>
        <v>405.460125993231</v>
      </c>
      <c r="M559" s="27">
        <f t="shared" si="107"/>
        <v>12.0532304032305</v>
      </c>
      <c r="N559" s="21"/>
      <c r="O559" s="22">
        <f t="shared" si="108"/>
        <v>15.4420142905551</v>
      </c>
      <c r="P559" s="22"/>
      <c r="Q559" s="31">
        <f t="shared" si="109"/>
        <v>0.067521613279591</v>
      </c>
      <c r="R559" s="10">
        <f t="shared" si="119"/>
        <v>1.00228595305829</v>
      </c>
      <c r="S559" s="10">
        <f t="shared" si="120"/>
        <v>6.95905501640697</v>
      </c>
      <c r="T559" s="12">
        <f t="shared" si="110"/>
        <v>0.0474278844896938</v>
      </c>
      <c r="U559" s="12">
        <f t="shared" si="111"/>
        <v>0.00676648986152872</v>
      </c>
      <c r="V559" s="12">
        <f t="shared" si="112"/>
        <v>0.0406613946281651</v>
      </c>
      <c r="Y559" s="30"/>
      <c r="Z559" s="30"/>
    </row>
    <row r="560" spans="1:26">
      <c r="A560" s="14">
        <v>1916.12</v>
      </c>
      <c r="B560" s="15">
        <v>9.8</v>
      </c>
      <c r="C560" s="16">
        <v>0.56</v>
      </c>
      <c r="D560" s="15">
        <v>1.53</v>
      </c>
      <c r="E560" s="15">
        <v>11.6</v>
      </c>
      <c r="F560" s="16">
        <f t="shared" si="117"/>
        <v>1916.95833333329</v>
      </c>
      <c r="G560" s="10">
        <f>G549*1/12+G561*11/12</f>
        <v>4.215</v>
      </c>
      <c r="H560" s="16">
        <f t="shared" si="113"/>
        <v>266.702775862069</v>
      </c>
      <c r="I560" s="16">
        <f t="shared" si="114"/>
        <v>15.2401586206897</v>
      </c>
      <c r="J560" s="19">
        <f t="shared" si="118"/>
        <v>2681.58075960893</v>
      </c>
      <c r="K560" s="16">
        <f t="shared" si="115"/>
        <v>41.6382905172414</v>
      </c>
      <c r="L560" s="19">
        <f t="shared" si="116"/>
        <v>418.6549553267</v>
      </c>
      <c r="M560" s="27">
        <f t="shared" si="107"/>
        <v>11.4135591888495</v>
      </c>
      <c r="N560" s="21"/>
      <c r="O560" s="22">
        <f t="shared" si="108"/>
        <v>14.5997933226427</v>
      </c>
      <c r="P560" s="22"/>
      <c r="Q560" s="31">
        <f t="shared" si="109"/>
        <v>0.0718120503464031</v>
      </c>
      <c r="R560" s="10">
        <f t="shared" si="119"/>
        <v>1.0022992976089</v>
      </c>
      <c r="S560" s="10">
        <f t="shared" si="120"/>
        <v>6.91483409735366</v>
      </c>
      <c r="T560" s="12">
        <f t="shared" si="110"/>
        <v>0.0549581542355235</v>
      </c>
      <c r="U560" s="12">
        <f t="shared" si="111"/>
        <v>0.00793275076176925</v>
      </c>
      <c r="V560" s="12">
        <f t="shared" si="112"/>
        <v>0.0470254034737543</v>
      </c>
      <c r="Y560" s="30"/>
      <c r="Z560" s="30"/>
    </row>
    <row r="561" spans="1:26">
      <c r="A561" s="14">
        <v>1917.01</v>
      </c>
      <c r="B561" s="15">
        <v>9.57</v>
      </c>
      <c r="C561" s="16">
        <v>0.5708</v>
      </c>
      <c r="D561" s="15">
        <v>1.509</v>
      </c>
      <c r="E561" s="15">
        <v>11.7</v>
      </c>
      <c r="F561" s="16">
        <f t="shared" si="117"/>
        <v>1917.04166666662</v>
      </c>
      <c r="G561" s="10">
        <v>4.23</v>
      </c>
      <c r="H561" s="16">
        <f t="shared" si="113"/>
        <v>258.217412820513</v>
      </c>
      <c r="I561" s="16">
        <f t="shared" si="114"/>
        <v>15.4013060854701</v>
      </c>
      <c r="J561" s="19">
        <f t="shared" si="118"/>
        <v>2609.16856828919</v>
      </c>
      <c r="K561" s="16">
        <f t="shared" si="115"/>
        <v>40.7157864102564</v>
      </c>
      <c r="L561" s="19">
        <f t="shared" si="116"/>
        <v>411.414354184784</v>
      </c>
      <c r="M561" s="27">
        <f t="shared" si="107"/>
        <v>10.9923614273834</v>
      </c>
      <c r="N561" s="21"/>
      <c r="O561" s="22">
        <f t="shared" si="108"/>
        <v>14.0411359887013</v>
      </c>
      <c r="P561" s="22"/>
      <c r="Q561" s="31">
        <f t="shared" si="109"/>
        <v>0.0770000617564158</v>
      </c>
      <c r="R561" s="10">
        <f t="shared" si="119"/>
        <v>1.00123640454211</v>
      </c>
      <c r="S561" s="10">
        <f t="shared" si="120"/>
        <v>6.87149632160444</v>
      </c>
      <c r="T561" s="12">
        <f t="shared" si="110"/>
        <v>0.0588018100188539</v>
      </c>
      <c r="U561" s="12">
        <f t="shared" si="111"/>
        <v>0.0102368261644241</v>
      </c>
      <c r="V561" s="12">
        <f t="shared" si="112"/>
        <v>0.0485649838544298</v>
      </c>
      <c r="Y561" s="30"/>
      <c r="Z561" s="30"/>
    </row>
    <row r="562" spans="1:26">
      <c r="A562" s="14">
        <v>1917.02</v>
      </c>
      <c r="B562" s="15">
        <v>9.03</v>
      </c>
      <c r="C562" s="16">
        <v>0.5817</v>
      </c>
      <c r="D562" s="15">
        <v>1.488</v>
      </c>
      <c r="E562" s="15">
        <v>12</v>
      </c>
      <c r="F562" s="16">
        <f t="shared" si="117"/>
        <v>1917.12499999996</v>
      </c>
      <c r="G562" s="10">
        <f>G561*11/12+G573*1/12</f>
        <v>4.25833333333333</v>
      </c>
      <c r="H562" s="16">
        <f t="shared" si="113"/>
        <v>237.5559725</v>
      </c>
      <c r="I562" s="16">
        <f t="shared" si="114"/>
        <v>15.303024275</v>
      </c>
      <c r="J562" s="19">
        <f t="shared" si="118"/>
        <v>2413.28002377734</v>
      </c>
      <c r="K562" s="16">
        <f t="shared" si="115"/>
        <v>39.145436</v>
      </c>
      <c r="L562" s="19">
        <f t="shared" si="116"/>
        <v>397.670063718792</v>
      </c>
      <c r="M562" s="27">
        <f t="shared" si="107"/>
        <v>10.0631877387357</v>
      </c>
      <c r="N562" s="21"/>
      <c r="O562" s="22">
        <f t="shared" si="108"/>
        <v>12.8427995502127</v>
      </c>
      <c r="P562" s="22"/>
      <c r="Q562" s="31">
        <f t="shared" si="109"/>
        <v>0.0855316697341377</v>
      </c>
      <c r="R562" s="10">
        <f t="shared" si="119"/>
        <v>1.00126301921034</v>
      </c>
      <c r="S562" s="10">
        <f t="shared" si="120"/>
        <v>6.7079924640959</v>
      </c>
      <c r="T562" s="12">
        <f t="shared" si="110"/>
        <v>0.0702211342724595</v>
      </c>
      <c r="U562" s="12">
        <f t="shared" si="111"/>
        <v>0.0135418945692527</v>
      </c>
      <c r="V562" s="12">
        <f t="shared" si="112"/>
        <v>0.0566792397032068</v>
      </c>
      <c r="Y562" s="30"/>
      <c r="Z562" s="30"/>
    </row>
    <row r="563" spans="1:26">
      <c r="A563" s="14">
        <v>1917.03</v>
      </c>
      <c r="B563" s="15">
        <v>9.31</v>
      </c>
      <c r="C563" s="16">
        <v>0.5925</v>
      </c>
      <c r="D563" s="15">
        <v>1.468</v>
      </c>
      <c r="E563" s="15">
        <v>12</v>
      </c>
      <c r="F563" s="16">
        <f t="shared" si="117"/>
        <v>1917.20833333329</v>
      </c>
      <c r="G563" s="10">
        <f>G561*10/12+G573*2/12</f>
        <v>4.28666666666667</v>
      </c>
      <c r="H563" s="16">
        <f t="shared" si="113"/>
        <v>244.922049166667</v>
      </c>
      <c r="I563" s="16">
        <f t="shared" si="114"/>
        <v>15.587144375</v>
      </c>
      <c r="J563" s="19">
        <f t="shared" si="118"/>
        <v>2501.3059493401</v>
      </c>
      <c r="K563" s="16">
        <f t="shared" si="115"/>
        <v>38.6192876666667</v>
      </c>
      <c r="L563" s="19">
        <f t="shared" si="116"/>
        <v>394.405707156956</v>
      </c>
      <c r="M563" s="27">
        <f t="shared" si="107"/>
        <v>10.3271570801079</v>
      </c>
      <c r="N563" s="21"/>
      <c r="O563" s="22">
        <f t="shared" si="108"/>
        <v>13.1703930397845</v>
      </c>
      <c r="P563" s="22"/>
      <c r="Q563" s="31">
        <f t="shared" si="109"/>
        <v>0.0837977454129413</v>
      </c>
      <c r="R563" s="10">
        <f t="shared" si="119"/>
        <v>1.00128962838862</v>
      </c>
      <c r="S563" s="10">
        <f t="shared" si="120"/>
        <v>6.71646478744084</v>
      </c>
      <c r="T563" s="12">
        <f t="shared" si="110"/>
        <v>0.0690927175941998</v>
      </c>
      <c r="U563" s="12">
        <f t="shared" si="111"/>
        <v>0.0142871551198893</v>
      </c>
      <c r="V563" s="12">
        <f t="shared" si="112"/>
        <v>0.0548055624743105</v>
      </c>
      <c r="Y563" s="30"/>
      <c r="Z563" s="30"/>
    </row>
    <row r="564" spans="1:26">
      <c r="A564" s="14">
        <v>1917.04</v>
      </c>
      <c r="B564" s="15">
        <v>9.17</v>
      </c>
      <c r="C564" s="16">
        <v>0.6033</v>
      </c>
      <c r="D564" s="15">
        <v>1.447</v>
      </c>
      <c r="E564" s="15">
        <v>12.6</v>
      </c>
      <c r="F564" s="16">
        <f t="shared" si="117"/>
        <v>1917.29166666662</v>
      </c>
      <c r="G564" s="10">
        <f>G561*9/12+G573*3/12</f>
        <v>4.315</v>
      </c>
      <c r="H564" s="16">
        <f t="shared" si="113"/>
        <v>229.751438888889</v>
      </c>
      <c r="I564" s="16">
        <f t="shared" si="114"/>
        <v>15.1154899761905</v>
      </c>
      <c r="J564" s="19">
        <f t="shared" si="118"/>
        <v>2359.23775889231</v>
      </c>
      <c r="K564" s="16">
        <f t="shared" si="115"/>
        <v>36.2541256349206</v>
      </c>
      <c r="L564" s="19">
        <f t="shared" si="116"/>
        <v>372.281029129463</v>
      </c>
      <c r="M564" s="27">
        <f t="shared" si="107"/>
        <v>9.64453119728124</v>
      </c>
      <c r="N564" s="21"/>
      <c r="O564" s="22">
        <f t="shared" si="108"/>
        <v>12.2943032514613</v>
      </c>
      <c r="P564" s="22"/>
      <c r="Q564" s="31">
        <f t="shared" si="109"/>
        <v>0.0954048914354855</v>
      </c>
      <c r="R564" s="10">
        <f t="shared" si="119"/>
        <v>1.0013162320885</v>
      </c>
      <c r="S564" s="10">
        <f t="shared" si="120"/>
        <v>6.40488241057321</v>
      </c>
      <c r="T564" s="12">
        <f t="shared" si="110"/>
        <v>0.0784221418140858</v>
      </c>
      <c r="U564" s="12">
        <f t="shared" si="111"/>
        <v>0.0194069207356935</v>
      </c>
      <c r="V564" s="12">
        <f t="shared" si="112"/>
        <v>0.0590152210783923</v>
      </c>
      <c r="Y564" s="30"/>
      <c r="Z564" s="30"/>
    </row>
    <row r="565" spans="1:26">
      <c r="A565" s="14">
        <v>1917.05</v>
      </c>
      <c r="B565" s="15">
        <v>8.86</v>
      </c>
      <c r="C565" s="16">
        <v>0.6142</v>
      </c>
      <c r="D565" s="15">
        <v>1.426</v>
      </c>
      <c r="E565" s="15">
        <v>12.8</v>
      </c>
      <c r="F565" s="16">
        <f t="shared" si="117"/>
        <v>1917.37499999996</v>
      </c>
      <c r="G565" s="10">
        <f>G561*8/12+G573*4/12</f>
        <v>4.34333333333333</v>
      </c>
      <c r="H565" s="16">
        <f t="shared" si="113"/>
        <v>218.5159796875</v>
      </c>
      <c r="I565" s="16">
        <f t="shared" si="114"/>
        <v>15.148139359375</v>
      </c>
      <c r="J565" s="19">
        <f t="shared" si="118"/>
        <v>2256.82731116062</v>
      </c>
      <c r="K565" s="16">
        <f t="shared" si="115"/>
        <v>35.16972765625</v>
      </c>
      <c r="L565" s="19">
        <f t="shared" si="116"/>
        <v>363.232025475739</v>
      </c>
      <c r="M565" s="27">
        <f t="shared" si="107"/>
        <v>9.13898881337358</v>
      </c>
      <c r="N565" s="21"/>
      <c r="O565" s="22">
        <f t="shared" si="108"/>
        <v>11.651154264224</v>
      </c>
      <c r="P565" s="22"/>
      <c r="Q565" s="31">
        <f t="shared" si="109"/>
        <v>0.100307844082997</v>
      </c>
      <c r="R565" s="10">
        <f t="shared" si="119"/>
        <v>1.0013428303215</v>
      </c>
      <c r="S565" s="10">
        <f t="shared" si="120"/>
        <v>6.31310471103873</v>
      </c>
      <c r="T565" s="12">
        <f t="shared" si="110"/>
        <v>0.0867154882331327</v>
      </c>
      <c r="U565" s="12">
        <f t="shared" si="111"/>
        <v>0.0205816228412536</v>
      </c>
      <c r="V565" s="12">
        <f t="shared" si="112"/>
        <v>0.066133865391879</v>
      </c>
      <c r="Y565" s="30"/>
      <c r="Z565" s="30"/>
    </row>
    <row r="566" spans="1:26">
      <c r="A566" s="14">
        <v>1917.06</v>
      </c>
      <c r="B566" s="15">
        <v>9.04</v>
      </c>
      <c r="C566" s="16">
        <v>0.625</v>
      </c>
      <c r="D566" s="15">
        <v>1.405</v>
      </c>
      <c r="E566" s="15">
        <v>13</v>
      </c>
      <c r="F566" s="16">
        <f t="shared" si="117"/>
        <v>1917.45833333329</v>
      </c>
      <c r="G566" s="10">
        <f>G561*7/12+G573*5/12</f>
        <v>4.37166666666667</v>
      </c>
      <c r="H566" s="16">
        <f t="shared" si="113"/>
        <v>219.525273846154</v>
      </c>
      <c r="I566" s="16">
        <f t="shared" si="114"/>
        <v>15.1773557692308</v>
      </c>
      <c r="J566" s="19">
        <f t="shared" si="118"/>
        <v>2280.31388582906</v>
      </c>
      <c r="K566" s="16">
        <f t="shared" si="115"/>
        <v>34.1186957692308</v>
      </c>
      <c r="L566" s="19">
        <f t="shared" si="116"/>
        <v>354.407191326309</v>
      </c>
      <c r="M566" s="27">
        <f t="shared" si="107"/>
        <v>9.14822025953958</v>
      </c>
      <c r="N566" s="21"/>
      <c r="O566" s="22">
        <f t="shared" si="108"/>
        <v>11.6661616464331</v>
      </c>
      <c r="P566" s="22"/>
      <c r="Q566" s="31">
        <f t="shared" si="109"/>
        <v>0.100446706475422</v>
      </c>
      <c r="R566" s="10">
        <f t="shared" si="119"/>
        <v>1.00136942309913</v>
      </c>
      <c r="S566" s="10">
        <f t="shared" si="120"/>
        <v>6.22432702962957</v>
      </c>
      <c r="T566" s="12">
        <f t="shared" si="110"/>
        <v>0.0861872262239249</v>
      </c>
      <c r="U566" s="12">
        <f t="shared" si="111"/>
        <v>0.0211513009283935</v>
      </c>
      <c r="V566" s="12">
        <f t="shared" si="112"/>
        <v>0.0650359252955315</v>
      </c>
      <c r="Y566" s="30"/>
      <c r="Z566" s="30"/>
    </row>
    <row r="567" spans="1:26">
      <c r="A567" s="14">
        <v>1917.07</v>
      </c>
      <c r="B567" s="15">
        <v>8.79</v>
      </c>
      <c r="C567" s="16">
        <v>0.6358</v>
      </c>
      <c r="D567" s="15">
        <v>1.384</v>
      </c>
      <c r="E567" s="15">
        <v>12.8</v>
      </c>
      <c r="F567" s="16">
        <f t="shared" si="117"/>
        <v>1917.54166666662</v>
      </c>
      <c r="G567" s="10">
        <f>G561*6/12+G573*6/12</f>
        <v>4.4</v>
      </c>
      <c r="H567" s="16">
        <f t="shared" si="113"/>
        <v>216.78955546875</v>
      </c>
      <c r="I567" s="16">
        <f t="shared" si="114"/>
        <v>15.680864546875</v>
      </c>
      <c r="J567" s="19">
        <f t="shared" si="118"/>
        <v>2265.47039142885</v>
      </c>
      <c r="K567" s="16">
        <f t="shared" si="115"/>
        <v>34.133873125</v>
      </c>
      <c r="L567" s="19">
        <f t="shared" si="116"/>
        <v>356.702050254553</v>
      </c>
      <c r="M567" s="27">
        <f t="shared" si="107"/>
        <v>9.0034723772288</v>
      </c>
      <c r="N567" s="21"/>
      <c r="O567" s="22">
        <f t="shared" si="108"/>
        <v>11.4895626939803</v>
      </c>
      <c r="P567" s="22"/>
      <c r="Q567" s="31">
        <f t="shared" si="109"/>
        <v>0.100317541232772</v>
      </c>
      <c r="R567" s="10">
        <f t="shared" si="119"/>
        <v>1.00139601043284</v>
      </c>
      <c r="S567" s="10">
        <f t="shared" si="120"/>
        <v>6.33023906007235</v>
      </c>
      <c r="T567" s="12">
        <f t="shared" si="110"/>
        <v>0.0915956406481464</v>
      </c>
      <c r="U567" s="12">
        <f t="shared" si="111"/>
        <v>0.0214746298079347</v>
      </c>
      <c r="V567" s="12">
        <f t="shared" si="112"/>
        <v>0.0701210108402117</v>
      </c>
      <c r="Y567" s="30"/>
      <c r="Z567" s="30"/>
    </row>
    <row r="568" spans="1:26">
      <c r="A568" s="14">
        <v>1917.08</v>
      </c>
      <c r="B568" s="15">
        <v>8.53</v>
      </c>
      <c r="C568" s="16">
        <v>0.6467</v>
      </c>
      <c r="D568" s="15">
        <v>1.363</v>
      </c>
      <c r="E568" s="15">
        <v>13</v>
      </c>
      <c r="F568" s="16">
        <f t="shared" si="117"/>
        <v>1917.62499999996</v>
      </c>
      <c r="G568" s="10">
        <f>G561*5/12+G573*7/12</f>
        <v>4.42833333333333</v>
      </c>
      <c r="H568" s="16">
        <f t="shared" si="113"/>
        <v>207.140551538462</v>
      </c>
      <c r="I568" s="16">
        <f t="shared" si="114"/>
        <v>15.7043135615385</v>
      </c>
      <c r="J568" s="19">
        <f t="shared" si="118"/>
        <v>2178.31338846632</v>
      </c>
      <c r="K568" s="16">
        <f t="shared" si="115"/>
        <v>33.0987774615385</v>
      </c>
      <c r="L568" s="19">
        <f t="shared" si="116"/>
        <v>348.0704746166</v>
      </c>
      <c r="M568" s="27">
        <f t="shared" si="107"/>
        <v>8.57268046675378</v>
      </c>
      <c r="N568" s="21"/>
      <c r="O568" s="22">
        <f t="shared" si="108"/>
        <v>10.9508581282881</v>
      </c>
      <c r="P568" s="22"/>
      <c r="Q568" s="31">
        <f t="shared" si="109"/>
        <v>0.107218790043035</v>
      </c>
      <c r="R568" s="10">
        <f t="shared" si="119"/>
        <v>1.00142259233408</v>
      </c>
      <c r="S568" s="10">
        <f t="shared" si="120"/>
        <v>6.24155189153731</v>
      </c>
      <c r="T568" s="12">
        <f t="shared" si="110"/>
        <v>0.102647611183316</v>
      </c>
      <c r="U568" s="12">
        <f t="shared" si="111"/>
        <v>0.0238013005234488</v>
      </c>
      <c r="V568" s="12">
        <f t="shared" si="112"/>
        <v>0.0788463106598671</v>
      </c>
      <c r="Y568" s="30"/>
      <c r="Z568" s="30"/>
    </row>
    <row r="569" spans="1:26">
      <c r="A569" s="14">
        <v>1917.09</v>
      </c>
      <c r="B569" s="15">
        <v>8.12</v>
      </c>
      <c r="C569" s="16">
        <v>0.6575</v>
      </c>
      <c r="D569" s="15">
        <v>1.343</v>
      </c>
      <c r="E569" s="15">
        <v>13.3</v>
      </c>
      <c r="F569" s="16">
        <f t="shared" si="117"/>
        <v>1917.70833333329</v>
      </c>
      <c r="G569" s="10">
        <f>G561*4/12+G573*8/12</f>
        <v>4.45666666666667</v>
      </c>
      <c r="H569" s="16">
        <f t="shared" si="113"/>
        <v>192.736442105263</v>
      </c>
      <c r="I569" s="16">
        <f t="shared" si="114"/>
        <v>15.606429887218</v>
      </c>
      <c r="J569" s="19">
        <f t="shared" si="118"/>
        <v>2040.51473138148</v>
      </c>
      <c r="K569" s="16">
        <f t="shared" si="115"/>
        <v>31.8774681954887</v>
      </c>
      <c r="L569" s="19">
        <f t="shared" si="116"/>
        <v>337.48907441445</v>
      </c>
      <c r="M569" s="27">
        <f t="shared" si="107"/>
        <v>7.95082326421706</v>
      </c>
      <c r="N569" s="21"/>
      <c r="O569" s="22">
        <f t="shared" si="108"/>
        <v>10.1723125976945</v>
      </c>
      <c r="P569" s="22"/>
      <c r="Q569" s="31">
        <f t="shared" si="109"/>
        <v>0.118422644215168</v>
      </c>
      <c r="R569" s="10">
        <f t="shared" si="119"/>
        <v>1.00144916881427</v>
      </c>
      <c r="S569" s="10">
        <f t="shared" si="120"/>
        <v>6.10944390829646</v>
      </c>
      <c r="T569" s="12">
        <f t="shared" si="110"/>
        <v>0.115786144214764</v>
      </c>
      <c r="U569" s="12">
        <f t="shared" si="111"/>
        <v>0.0256910023348746</v>
      </c>
      <c r="V569" s="12">
        <f t="shared" si="112"/>
        <v>0.090095141879889</v>
      </c>
      <c r="Y569" s="30"/>
      <c r="Z569" s="30"/>
    </row>
    <row r="570" spans="1:26">
      <c r="A570" s="14">
        <v>1917.1</v>
      </c>
      <c r="B570" s="15">
        <v>7.68</v>
      </c>
      <c r="C570" s="16">
        <v>0.6683</v>
      </c>
      <c r="D570" s="15">
        <v>1.322</v>
      </c>
      <c r="E570" s="15">
        <v>13.5</v>
      </c>
      <c r="F570" s="16">
        <f t="shared" si="117"/>
        <v>1917.79166666662</v>
      </c>
      <c r="G570" s="10">
        <f>G561*3/12+G573*9/12</f>
        <v>4.485</v>
      </c>
      <c r="H570" s="16">
        <f t="shared" si="113"/>
        <v>179.591964444444</v>
      </c>
      <c r="I570" s="16">
        <f t="shared" si="114"/>
        <v>15.6277747185185</v>
      </c>
      <c r="J570" s="19">
        <f t="shared" si="118"/>
        <v>1915.14088928422</v>
      </c>
      <c r="K570" s="16">
        <f t="shared" si="115"/>
        <v>30.9141376296296</v>
      </c>
      <c r="L570" s="19">
        <f t="shared" si="116"/>
        <v>329.663574952309</v>
      </c>
      <c r="M570" s="27">
        <f t="shared" si="107"/>
        <v>7.38713371110815</v>
      </c>
      <c r="N570" s="21"/>
      <c r="O570" s="22">
        <f t="shared" si="108"/>
        <v>9.47182473090486</v>
      </c>
      <c r="P570" s="22"/>
      <c r="Q570" s="31">
        <f t="shared" si="109"/>
        <v>0.128220855847603</v>
      </c>
      <c r="R570" s="10">
        <f t="shared" si="119"/>
        <v>1.0014757398848</v>
      </c>
      <c r="S570" s="10">
        <f t="shared" si="120"/>
        <v>6.02765607908268</v>
      </c>
      <c r="T570" s="12">
        <f t="shared" si="110"/>
        <v>0.120925343789236</v>
      </c>
      <c r="U570" s="12">
        <f t="shared" si="111"/>
        <v>0.0267744828317258</v>
      </c>
      <c r="V570" s="12">
        <f t="shared" si="112"/>
        <v>0.0941508609575101</v>
      </c>
      <c r="Y570" s="30"/>
      <c r="Z570" s="30"/>
    </row>
    <row r="571" spans="1:26">
      <c r="A571" s="14">
        <v>1917.11</v>
      </c>
      <c r="B571" s="15">
        <v>7.04</v>
      </c>
      <c r="C571" s="16">
        <v>0.6792</v>
      </c>
      <c r="D571" s="15">
        <v>1.301</v>
      </c>
      <c r="E571" s="15">
        <v>13.5</v>
      </c>
      <c r="F571" s="16">
        <f t="shared" si="117"/>
        <v>1917.87499999996</v>
      </c>
      <c r="G571" s="10">
        <f>G561*2/12+G573*10/12</f>
        <v>4.51333333333333</v>
      </c>
      <c r="H571" s="16">
        <f t="shared" si="113"/>
        <v>164.625967407407</v>
      </c>
      <c r="I571" s="16">
        <f t="shared" si="114"/>
        <v>15.8826643555556</v>
      </c>
      <c r="J571" s="19">
        <f t="shared" si="118"/>
        <v>1769.66000454354</v>
      </c>
      <c r="K571" s="16">
        <f t="shared" si="115"/>
        <v>30.4230658518519</v>
      </c>
      <c r="L571" s="19">
        <f t="shared" si="116"/>
        <v>327.035179816924</v>
      </c>
      <c r="M571" s="27">
        <f t="shared" si="107"/>
        <v>6.75301360477431</v>
      </c>
      <c r="N571" s="21"/>
      <c r="O571" s="22">
        <f t="shared" si="108"/>
        <v>8.68556699965806</v>
      </c>
      <c r="P571" s="22"/>
      <c r="Q571" s="31">
        <f t="shared" si="109"/>
        <v>0.144982436671728</v>
      </c>
      <c r="R571" s="10">
        <f t="shared" si="119"/>
        <v>1.00150230555703</v>
      </c>
      <c r="S571" s="10">
        <f t="shared" si="120"/>
        <v>6.03655133157045</v>
      </c>
      <c r="T571" s="12">
        <f t="shared" si="110"/>
        <v>0.133438645855911</v>
      </c>
      <c r="U571" s="12">
        <f t="shared" si="111"/>
        <v>0.0275070788404135</v>
      </c>
      <c r="V571" s="12">
        <f t="shared" si="112"/>
        <v>0.105931567015498</v>
      </c>
      <c r="Y571" s="30"/>
      <c r="Z571" s="30"/>
    </row>
    <row r="572" spans="1:26">
      <c r="A572" s="14">
        <v>1917.12</v>
      </c>
      <c r="B572" s="15">
        <v>6.8</v>
      </c>
      <c r="C572" s="16">
        <v>0.69</v>
      </c>
      <c r="D572" s="15">
        <v>1.28</v>
      </c>
      <c r="E572" s="15">
        <v>13.7</v>
      </c>
      <c r="F572" s="16">
        <f t="shared" si="117"/>
        <v>1917.95833333329</v>
      </c>
      <c r="G572" s="10">
        <f>G561*1/12+G573*11/12</f>
        <v>4.54166666666667</v>
      </c>
      <c r="H572" s="16">
        <f t="shared" si="113"/>
        <v>156.692350364964</v>
      </c>
      <c r="I572" s="16">
        <f t="shared" si="114"/>
        <v>15.8996649635037</v>
      </c>
      <c r="J572" s="19">
        <f t="shared" si="118"/>
        <v>1698.61984691879</v>
      </c>
      <c r="K572" s="16">
        <f t="shared" si="115"/>
        <v>29.4950306569343</v>
      </c>
      <c r="L572" s="19">
        <f t="shared" si="116"/>
        <v>319.740206478831</v>
      </c>
      <c r="M572" s="27">
        <f t="shared" si="107"/>
        <v>6.41259389811982</v>
      </c>
      <c r="N572" s="21"/>
      <c r="O572" s="22">
        <f t="shared" si="108"/>
        <v>8.27639964293866</v>
      </c>
      <c r="P572" s="22"/>
      <c r="Q572" s="31">
        <f t="shared" si="109"/>
        <v>0.156339999236684</v>
      </c>
      <c r="R572" s="10">
        <f t="shared" si="119"/>
        <v>1.00152886584231</v>
      </c>
      <c r="S572" s="10">
        <f t="shared" si="120"/>
        <v>5.95736284879168</v>
      </c>
      <c r="T572" s="12">
        <f t="shared" si="110"/>
        <v>0.141151263045089</v>
      </c>
      <c r="U572" s="12">
        <f t="shared" si="111"/>
        <v>0.0291573057561092</v>
      </c>
      <c r="V572" s="12">
        <f t="shared" si="112"/>
        <v>0.11199395728898</v>
      </c>
      <c r="Y572" s="30"/>
      <c r="Z572" s="30"/>
    </row>
    <row r="573" spans="1:26">
      <c r="A573" s="14">
        <v>1918.01</v>
      </c>
      <c r="B573" s="15">
        <v>7.21</v>
      </c>
      <c r="C573" s="16">
        <v>0.68</v>
      </c>
      <c r="D573" s="15">
        <v>1.256</v>
      </c>
      <c r="E573" s="15">
        <v>14</v>
      </c>
      <c r="F573" s="16">
        <f t="shared" si="117"/>
        <v>1918.04166666662</v>
      </c>
      <c r="G573" s="10">
        <v>4.57</v>
      </c>
      <c r="H573" s="16">
        <f t="shared" si="113"/>
        <v>162.579835</v>
      </c>
      <c r="I573" s="16">
        <f t="shared" si="114"/>
        <v>15.3334657142857</v>
      </c>
      <c r="J573" s="19">
        <f t="shared" si="118"/>
        <v>1776.29483011473</v>
      </c>
      <c r="K573" s="16">
        <f t="shared" si="115"/>
        <v>28.3218131428571</v>
      </c>
      <c r="L573" s="19">
        <f t="shared" si="116"/>
        <v>309.434993983925</v>
      </c>
      <c r="M573" s="27">
        <f t="shared" si="107"/>
        <v>6.64064602865535</v>
      </c>
      <c r="N573" s="21"/>
      <c r="O573" s="22">
        <f t="shared" si="108"/>
        <v>8.59579307344453</v>
      </c>
      <c r="P573" s="22"/>
      <c r="Q573" s="31">
        <f t="shared" si="109"/>
        <v>0.154115449095283</v>
      </c>
      <c r="R573" s="10">
        <f t="shared" si="119"/>
        <v>1.00427289927042</v>
      </c>
      <c r="S573" s="10">
        <f t="shared" si="120"/>
        <v>5.83861791041797</v>
      </c>
      <c r="T573" s="12">
        <f t="shared" si="110"/>
        <v>0.136933737320903</v>
      </c>
      <c r="U573" s="12">
        <f t="shared" si="111"/>
        <v>0.0315245901473362</v>
      </c>
      <c r="V573" s="12">
        <f t="shared" si="112"/>
        <v>0.105409147173566</v>
      </c>
      <c r="Y573" s="30"/>
      <c r="Z573" s="30"/>
    </row>
    <row r="574" spans="1:26">
      <c r="A574" s="14">
        <v>1918.02</v>
      </c>
      <c r="B574" s="15">
        <v>7.43</v>
      </c>
      <c r="C574" s="16">
        <v>0.67</v>
      </c>
      <c r="D574" s="15">
        <v>1.232</v>
      </c>
      <c r="E574" s="15">
        <v>14.1</v>
      </c>
      <c r="F574" s="16">
        <f t="shared" si="117"/>
        <v>1918.12499999996</v>
      </c>
      <c r="G574" s="10">
        <f>G573*11/12+G585*1/12</f>
        <v>4.56416666666667</v>
      </c>
      <c r="H574" s="16">
        <f t="shared" si="113"/>
        <v>166.352430496454</v>
      </c>
      <c r="I574" s="16">
        <f t="shared" si="114"/>
        <v>15.000824822695</v>
      </c>
      <c r="J574" s="19">
        <f t="shared" si="118"/>
        <v>1831.17083923439</v>
      </c>
      <c r="K574" s="16">
        <f t="shared" si="115"/>
        <v>27.5836062411348</v>
      </c>
      <c r="L574" s="19">
        <f t="shared" si="116"/>
        <v>303.634249520426</v>
      </c>
      <c r="M574" s="27">
        <f t="shared" si="107"/>
        <v>6.78434355163028</v>
      </c>
      <c r="N574" s="21"/>
      <c r="O574" s="22">
        <f t="shared" si="108"/>
        <v>8.80523116008341</v>
      </c>
      <c r="P574" s="22"/>
      <c r="Q574" s="31">
        <f t="shared" si="109"/>
        <v>0.152892356643488</v>
      </c>
      <c r="R574" s="10">
        <f t="shared" si="119"/>
        <v>1.00426816312394</v>
      </c>
      <c r="S574" s="10">
        <f t="shared" si="120"/>
        <v>5.82198016402749</v>
      </c>
      <c r="T574" s="12">
        <f t="shared" si="110"/>
        <v>0.133858178204595</v>
      </c>
      <c r="U574" s="12">
        <f t="shared" si="111"/>
        <v>0.0331102603893583</v>
      </c>
      <c r="V574" s="12">
        <f t="shared" si="112"/>
        <v>0.100747917815236</v>
      </c>
      <c r="Y574" s="30"/>
      <c r="Z574" s="30"/>
    </row>
    <row r="575" spans="1:26">
      <c r="A575" s="14">
        <v>1918.03</v>
      </c>
      <c r="B575" s="15">
        <v>7.28</v>
      </c>
      <c r="C575" s="16">
        <v>0.66</v>
      </c>
      <c r="D575" s="15">
        <v>1.208</v>
      </c>
      <c r="E575" s="15">
        <v>14</v>
      </c>
      <c r="F575" s="16">
        <f t="shared" si="117"/>
        <v>1918.20833333329</v>
      </c>
      <c r="G575" s="10">
        <f>G573*10/12+G585*2/12</f>
        <v>4.55833333333333</v>
      </c>
      <c r="H575" s="16">
        <f t="shared" si="113"/>
        <v>164.15828</v>
      </c>
      <c r="I575" s="16">
        <f t="shared" si="114"/>
        <v>14.8824814285714</v>
      </c>
      <c r="J575" s="19">
        <f t="shared" si="118"/>
        <v>1820.67003741163</v>
      </c>
      <c r="K575" s="16">
        <f t="shared" si="115"/>
        <v>27.2394508571429</v>
      </c>
      <c r="L575" s="19">
        <f t="shared" si="116"/>
        <v>302.111182032039</v>
      </c>
      <c r="M575" s="27">
        <f t="shared" si="107"/>
        <v>6.6863557604559</v>
      </c>
      <c r="N575" s="21"/>
      <c r="O575" s="22">
        <f t="shared" si="108"/>
        <v>8.7019899189196</v>
      </c>
      <c r="P575" s="22"/>
      <c r="Q575" s="31">
        <f t="shared" si="109"/>
        <v>0.154362917593181</v>
      </c>
      <c r="R575" s="10">
        <f t="shared" si="119"/>
        <v>1.00426342702441</v>
      </c>
      <c r="S575" s="10">
        <f t="shared" si="120"/>
        <v>5.88859239167957</v>
      </c>
      <c r="T575" s="12">
        <f t="shared" si="110"/>
        <v>0.140870572803471</v>
      </c>
      <c r="U575" s="12">
        <f t="shared" si="111"/>
        <v>0.0320284152204147</v>
      </c>
      <c r="V575" s="12">
        <f t="shared" si="112"/>
        <v>0.108842157583056</v>
      </c>
      <c r="Y575" s="30"/>
      <c r="Z575" s="30"/>
    </row>
    <row r="576" spans="1:26">
      <c r="A576" s="14">
        <v>1918.04</v>
      </c>
      <c r="B576" s="15">
        <v>7.21</v>
      </c>
      <c r="C576" s="16">
        <v>0.65</v>
      </c>
      <c r="D576" s="15">
        <v>1.183</v>
      </c>
      <c r="E576" s="15">
        <v>14.2</v>
      </c>
      <c r="F576" s="16">
        <f t="shared" si="117"/>
        <v>1918.29166666662</v>
      </c>
      <c r="G576" s="10">
        <f>G573*9/12+G585*3/12</f>
        <v>4.5525</v>
      </c>
      <c r="H576" s="16">
        <f t="shared" si="113"/>
        <v>160.289978169014</v>
      </c>
      <c r="I576" s="16">
        <f t="shared" si="114"/>
        <v>14.4505528169014</v>
      </c>
      <c r="J576" s="19">
        <f t="shared" si="118"/>
        <v>1791.12277854338</v>
      </c>
      <c r="K576" s="16">
        <f t="shared" si="115"/>
        <v>26.3000061267606</v>
      </c>
      <c r="L576" s="19">
        <f t="shared" si="116"/>
        <v>293.883252013428</v>
      </c>
      <c r="M576" s="27">
        <f t="shared" si="107"/>
        <v>6.52072773054716</v>
      </c>
      <c r="N576" s="21"/>
      <c r="O576" s="22">
        <f t="shared" si="108"/>
        <v>8.50974322267617</v>
      </c>
      <c r="P576" s="22"/>
      <c r="Q576" s="31">
        <f t="shared" si="109"/>
        <v>0.158549154043525</v>
      </c>
      <c r="R576" s="10">
        <f t="shared" si="119"/>
        <v>1.00425869097186</v>
      </c>
      <c r="S576" s="10">
        <f t="shared" si="120"/>
        <v>5.83040645483467</v>
      </c>
      <c r="T576" s="12">
        <f t="shared" si="110"/>
        <v>0.150136075560161</v>
      </c>
      <c r="U576" s="12">
        <f t="shared" si="111"/>
        <v>0.0331488087979313</v>
      </c>
      <c r="V576" s="12">
        <f t="shared" si="112"/>
        <v>0.11698726676223</v>
      </c>
      <c r="Y576" s="30"/>
      <c r="Z576" s="30"/>
    </row>
    <row r="577" spans="1:26">
      <c r="A577" s="14">
        <v>1918.05</v>
      </c>
      <c r="B577" s="15">
        <v>7.44</v>
      </c>
      <c r="C577" s="16">
        <v>0.64</v>
      </c>
      <c r="D577" s="15">
        <v>1.159</v>
      </c>
      <c r="E577" s="15">
        <v>14.5</v>
      </c>
      <c r="F577" s="16">
        <f t="shared" si="117"/>
        <v>1918.37499999996</v>
      </c>
      <c r="G577" s="10">
        <f>G573*8/12+G585*4/12</f>
        <v>4.54666666666667</v>
      </c>
      <c r="H577" s="16">
        <f t="shared" si="113"/>
        <v>161.981114482759</v>
      </c>
      <c r="I577" s="16">
        <f t="shared" si="114"/>
        <v>13.9338593103448</v>
      </c>
      <c r="J577" s="19">
        <f t="shared" si="118"/>
        <v>1822.99503842206</v>
      </c>
      <c r="K577" s="16">
        <f t="shared" si="115"/>
        <v>25.2333483448276</v>
      </c>
      <c r="L577" s="19">
        <f t="shared" si="116"/>
        <v>283.985383001501</v>
      </c>
      <c r="M577" s="27">
        <f t="shared" ref="M577:M640" si="121">H577/AVERAGE(K457:K576)</f>
        <v>6.58236323162108</v>
      </c>
      <c r="N577" s="21"/>
      <c r="O577" s="22">
        <f t="shared" ref="O577:O640" si="122">J577/AVERAGE(L457:L576)</f>
        <v>8.61179302421405</v>
      </c>
      <c r="P577" s="22"/>
      <c r="Q577" s="31">
        <f t="shared" ref="Q577:Q640" si="123">1/M577-(G577/100-(((E577/E457)^(1/10))-1))</f>
        <v>0.159370490954082</v>
      </c>
      <c r="R577" s="10">
        <f t="shared" si="119"/>
        <v>1.0042539549663</v>
      </c>
      <c r="S577" s="10">
        <f t="shared" si="120"/>
        <v>5.73409353304547</v>
      </c>
      <c r="T577" s="12">
        <f t="shared" si="110"/>
        <v>0.151324973552889</v>
      </c>
      <c r="U577" s="12">
        <f t="shared" si="111"/>
        <v>0.0343652221420259</v>
      </c>
      <c r="V577" s="12">
        <f t="shared" si="112"/>
        <v>0.116959751410863</v>
      </c>
      <c r="Y577" s="30"/>
      <c r="Z577" s="30"/>
    </row>
    <row r="578" spans="1:26">
      <c r="A578" s="14">
        <v>1918.06</v>
      </c>
      <c r="B578" s="15">
        <v>7.45</v>
      </c>
      <c r="C578" s="16">
        <v>0.63</v>
      </c>
      <c r="D578" s="15">
        <v>1.135</v>
      </c>
      <c r="E578" s="15">
        <v>14.7</v>
      </c>
      <c r="F578" s="16">
        <f t="shared" si="117"/>
        <v>1918.45833333329</v>
      </c>
      <c r="G578" s="10">
        <f>G573*7/12+G585*5/12</f>
        <v>4.54083333333333</v>
      </c>
      <c r="H578" s="16">
        <f t="shared" si="113"/>
        <v>159.992044217687</v>
      </c>
      <c r="I578" s="16">
        <f t="shared" si="114"/>
        <v>13.5295285714286</v>
      </c>
      <c r="J578" s="19">
        <f t="shared" si="118"/>
        <v>1813.29816764083</v>
      </c>
      <c r="K578" s="16">
        <f t="shared" si="115"/>
        <v>24.3746268707483</v>
      </c>
      <c r="L578" s="19">
        <f t="shared" si="116"/>
        <v>276.254150372126</v>
      </c>
      <c r="M578" s="27">
        <f t="shared" si="121"/>
        <v>6.49629131864106</v>
      </c>
      <c r="N578" s="21"/>
      <c r="O578" s="22">
        <f t="shared" si="122"/>
        <v>8.52043771079952</v>
      </c>
      <c r="P578" s="22"/>
      <c r="Q578" s="31">
        <f t="shared" si="123"/>
        <v>0.162885048519672</v>
      </c>
      <c r="R578" s="10">
        <f t="shared" si="119"/>
        <v>1.00424921900775</v>
      </c>
      <c r="S578" s="10">
        <f t="shared" si="120"/>
        <v>5.68013935892925</v>
      </c>
      <c r="T578" s="12">
        <f t="shared" ref="T578:T641" si="124">(($J698/$J578)^(1/10)-1)</f>
        <v>0.147241082458852</v>
      </c>
      <c r="U578" s="12">
        <f t="shared" ref="U578:U641" si="125">(($S698/$S578)^(1/10)-1)</f>
        <v>0.0360470554973786</v>
      </c>
      <c r="V578" s="12">
        <f t="shared" ref="V578:V641" si="126">T578-U578</f>
        <v>0.111194026961474</v>
      </c>
      <c r="Y578" s="30"/>
      <c r="Z578" s="30"/>
    </row>
    <row r="579" spans="1:26">
      <c r="A579" s="14">
        <v>1918.07</v>
      </c>
      <c r="B579" s="15">
        <v>7.51</v>
      </c>
      <c r="C579" s="16">
        <v>0.62</v>
      </c>
      <c r="D579" s="15">
        <v>1.111</v>
      </c>
      <c r="E579" s="15">
        <v>15.1</v>
      </c>
      <c r="F579" s="16">
        <f t="shared" si="117"/>
        <v>1918.54166666662</v>
      </c>
      <c r="G579" s="10">
        <f>G573*6/12+G585*6/12</f>
        <v>4.535</v>
      </c>
      <c r="H579" s="16">
        <f t="shared" si="113"/>
        <v>157.008237748344</v>
      </c>
      <c r="I579" s="16">
        <f t="shared" si="114"/>
        <v>12.9620649006623</v>
      </c>
      <c r="J579" s="19">
        <f t="shared" si="118"/>
        <v>1791.7229901006</v>
      </c>
      <c r="K579" s="16">
        <f t="shared" si="115"/>
        <v>23.2271840397351</v>
      </c>
      <c r="L579" s="19">
        <f t="shared" si="116"/>
        <v>265.060484953631</v>
      </c>
      <c r="M579" s="27">
        <f t="shared" si="121"/>
        <v>6.37132409384899</v>
      </c>
      <c r="N579" s="21"/>
      <c r="O579" s="22">
        <f t="shared" si="122"/>
        <v>8.37675418758617</v>
      </c>
      <c r="P579" s="22"/>
      <c r="Q579" s="31">
        <f t="shared" si="123"/>
        <v>0.167642093308609</v>
      </c>
      <c r="R579" s="10">
        <f t="shared" si="119"/>
        <v>1.00424448309624</v>
      </c>
      <c r="S579" s="10">
        <f t="shared" si="120"/>
        <v>5.55316887889936</v>
      </c>
      <c r="T579" s="12">
        <f t="shared" si="124"/>
        <v>0.149865431863535</v>
      </c>
      <c r="U579" s="12">
        <f t="shared" si="125"/>
        <v>0.0384939021861643</v>
      </c>
      <c r="V579" s="12">
        <f t="shared" si="126"/>
        <v>0.111371529677371</v>
      </c>
      <c r="Y579" s="30"/>
      <c r="Z579" s="30"/>
    </row>
    <row r="580" spans="1:26">
      <c r="A580" s="14">
        <v>1918.08</v>
      </c>
      <c r="B580" s="15">
        <v>7.58</v>
      </c>
      <c r="C580" s="16">
        <v>0.61</v>
      </c>
      <c r="D580" s="15">
        <v>1.087</v>
      </c>
      <c r="E580" s="15">
        <v>15.4</v>
      </c>
      <c r="F580" s="16">
        <f t="shared" si="117"/>
        <v>1918.62499999996</v>
      </c>
      <c r="G580" s="10">
        <f>G573*5/12+G585*7/12</f>
        <v>4.52916666666667</v>
      </c>
      <c r="H580" s="16">
        <f t="shared" si="113"/>
        <v>155.384585714286</v>
      </c>
      <c r="I580" s="16">
        <f t="shared" si="114"/>
        <v>12.5045642857143</v>
      </c>
      <c r="J580" s="19">
        <f t="shared" si="118"/>
        <v>1785.08591753062</v>
      </c>
      <c r="K580" s="16">
        <f t="shared" si="115"/>
        <v>22.2827235714286</v>
      </c>
      <c r="L580" s="19">
        <f t="shared" si="116"/>
        <v>255.987914558811</v>
      </c>
      <c r="M580" s="27">
        <f t="shared" si="121"/>
        <v>6.30307376091459</v>
      </c>
      <c r="N580" s="21"/>
      <c r="O580" s="22">
        <f t="shared" si="122"/>
        <v>8.3067830935781</v>
      </c>
      <c r="P580" s="22"/>
      <c r="Q580" s="31">
        <f t="shared" si="123"/>
        <v>0.171479497924576</v>
      </c>
      <c r="R580" s="10">
        <f t="shared" si="119"/>
        <v>1.00423974723178</v>
      </c>
      <c r="S580" s="10">
        <f t="shared" si="120"/>
        <v>5.46810143351167</v>
      </c>
      <c r="T580" s="12">
        <f t="shared" si="124"/>
        <v>0.15436100616056</v>
      </c>
      <c r="U580" s="12">
        <f t="shared" si="125"/>
        <v>0.0402026162474878</v>
      </c>
      <c r="V580" s="12">
        <f t="shared" si="126"/>
        <v>0.114158389913072</v>
      </c>
      <c r="Y580" s="30"/>
      <c r="Z580" s="30"/>
    </row>
    <row r="581" spans="1:26">
      <c r="A581" s="14">
        <v>1918.09</v>
      </c>
      <c r="B581" s="15">
        <v>7.54</v>
      </c>
      <c r="C581" s="16">
        <v>0.6</v>
      </c>
      <c r="D581" s="15">
        <v>1.063</v>
      </c>
      <c r="E581" s="15">
        <v>15.7</v>
      </c>
      <c r="F581" s="16">
        <f t="shared" si="117"/>
        <v>1918.70833333329</v>
      </c>
      <c r="G581" s="10">
        <f>G573*4/12+G585*8/12</f>
        <v>4.52333333333333</v>
      </c>
      <c r="H581" s="16">
        <f t="shared" si="113"/>
        <v>151.611150318471</v>
      </c>
      <c r="I581" s="16">
        <f t="shared" si="114"/>
        <v>12.0645477707006</v>
      </c>
      <c r="J581" s="19">
        <f t="shared" si="118"/>
        <v>1753.28599025666</v>
      </c>
      <c r="K581" s="16">
        <f t="shared" si="115"/>
        <v>21.374357133758</v>
      </c>
      <c r="L581" s="19">
        <f t="shared" si="116"/>
        <v>247.180770244407</v>
      </c>
      <c r="M581" s="27">
        <f t="shared" si="121"/>
        <v>6.14917056243168</v>
      </c>
      <c r="N581" s="21"/>
      <c r="O581" s="22">
        <f t="shared" si="122"/>
        <v>8.12345557165797</v>
      </c>
      <c r="P581" s="22"/>
      <c r="Q581" s="31">
        <f t="shared" si="123"/>
        <v>0.177552057588117</v>
      </c>
      <c r="R581" s="10">
        <f t="shared" si="119"/>
        <v>1.0042350114144</v>
      </c>
      <c r="S581" s="10">
        <f t="shared" si="120"/>
        <v>5.38635579248302</v>
      </c>
      <c r="T581" s="12">
        <f t="shared" si="124"/>
        <v>0.163344667463964</v>
      </c>
      <c r="U581" s="12">
        <f t="shared" si="125"/>
        <v>0.0406664507985508</v>
      </c>
      <c r="V581" s="12">
        <f t="shared" si="126"/>
        <v>0.122678216665413</v>
      </c>
      <c r="Y581" s="30"/>
      <c r="Z581" s="30"/>
    </row>
    <row r="582" spans="1:26">
      <c r="A582" s="14">
        <v>1918.1</v>
      </c>
      <c r="B582" s="15">
        <v>7.86</v>
      </c>
      <c r="C582" s="16">
        <v>0.59</v>
      </c>
      <c r="D582" s="15">
        <v>1.038</v>
      </c>
      <c r="E582" s="15">
        <v>16</v>
      </c>
      <c r="F582" s="16">
        <f t="shared" si="117"/>
        <v>1918.79166666662</v>
      </c>
      <c r="G582" s="10">
        <f>G573*3/12+G585*9/12</f>
        <v>4.5175</v>
      </c>
      <c r="H582" s="16">
        <f t="shared" si="113"/>
        <v>155.08222125</v>
      </c>
      <c r="I582" s="16">
        <f t="shared" si="114"/>
        <v>11.641031875</v>
      </c>
      <c r="J582" s="19">
        <f t="shared" si="118"/>
        <v>1804.64512969964</v>
      </c>
      <c r="K582" s="16">
        <f t="shared" si="115"/>
        <v>20.480323875</v>
      </c>
      <c r="L582" s="19">
        <f t="shared" si="116"/>
        <v>238.323364456517</v>
      </c>
      <c r="M582" s="27">
        <f t="shared" si="121"/>
        <v>6.29051532119132</v>
      </c>
      <c r="N582" s="21"/>
      <c r="O582" s="22">
        <f t="shared" si="122"/>
        <v>8.32784812232669</v>
      </c>
      <c r="P582" s="22"/>
      <c r="Q582" s="31">
        <f t="shared" si="123"/>
        <v>0.174817951806313</v>
      </c>
      <c r="R582" s="10">
        <f t="shared" si="119"/>
        <v>1.00423027564411</v>
      </c>
      <c r="S582" s="10">
        <f t="shared" si="120"/>
        <v>5.3077451881697</v>
      </c>
      <c r="T582" s="12">
        <f t="shared" si="124"/>
        <v>0.163374440766729</v>
      </c>
      <c r="U582" s="12">
        <f t="shared" si="125"/>
        <v>0.0429108252673642</v>
      </c>
      <c r="V582" s="12">
        <f t="shared" si="126"/>
        <v>0.120463615499364</v>
      </c>
      <c r="Y582" s="30"/>
      <c r="Z582" s="30"/>
    </row>
    <row r="583" spans="1:26">
      <c r="A583" s="14">
        <v>1918.11</v>
      </c>
      <c r="B583" s="15">
        <v>8.06</v>
      </c>
      <c r="C583" s="16">
        <v>0.58</v>
      </c>
      <c r="D583" s="15">
        <v>1.014</v>
      </c>
      <c r="E583" s="15">
        <v>16.3</v>
      </c>
      <c r="F583" s="16">
        <f t="shared" si="117"/>
        <v>1918.87499999996</v>
      </c>
      <c r="G583" s="10">
        <f>G573*2/12+G585*10/12</f>
        <v>4.51166666666667</v>
      </c>
      <c r="H583" s="16">
        <f t="shared" si="113"/>
        <v>156.101431901841</v>
      </c>
      <c r="I583" s="16">
        <f t="shared" si="114"/>
        <v>11.2331055214724</v>
      </c>
      <c r="J583" s="19">
        <f t="shared" si="118"/>
        <v>1827.39839959803</v>
      </c>
      <c r="K583" s="16">
        <f t="shared" si="115"/>
        <v>19.6385672392638</v>
      </c>
      <c r="L583" s="19">
        <f t="shared" si="116"/>
        <v>229.898508336526</v>
      </c>
      <c r="M583" s="27">
        <f t="shared" si="121"/>
        <v>6.33332749535416</v>
      </c>
      <c r="N583" s="21"/>
      <c r="O583" s="22">
        <f t="shared" si="122"/>
        <v>8.40116026148225</v>
      </c>
      <c r="P583" s="22"/>
      <c r="Q583" s="31">
        <f t="shared" si="123"/>
        <v>0.174637974117247</v>
      </c>
      <c r="R583" s="10">
        <f t="shared" si="119"/>
        <v>1.00422553992094</v>
      </c>
      <c r="S583" s="10">
        <f t="shared" si="120"/>
        <v>5.23209660207543</v>
      </c>
      <c r="T583" s="12">
        <f t="shared" si="124"/>
        <v>0.169898219524143</v>
      </c>
      <c r="U583" s="12">
        <f t="shared" si="125"/>
        <v>0.0445202518768666</v>
      </c>
      <c r="V583" s="12">
        <f t="shared" si="126"/>
        <v>0.125377967647277</v>
      </c>
      <c r="Y583" s="30"/>
      <c r="Z583" s="30"/>
    </row>
    <row r="584" spans="1:26">
      <c r="A584" s="14">
        <v>1918.12</v>
      </c>
      <c r="B584" s="15">
        <v>7.9</v>
      </c>
      <c r="C584" s="16">
        <v>0.57</v>
      </c>
      <c r="D584" s="15">
        <v>0.99</v>
      </c>
      <c r="E584" s="15">
        <v>16.5</v>
      </c>
      <c r="F584" s="16">
        <f t="shared" si="117"/>
        <v>1918.95833333329</v>
      </c>
      <c r="G584" s="10">
        <f>G573*1/12+G585*11/12</f>
        <v>4.50583333333333</v>
      </c>
      <c r="H584" s="16">
        <f t="shared" si="113"/>
        <v>151.148066666667</v>
      </c>
      <c r="I584" s="16">
        <f t="shared" si="114"/>
        <v>10.90562</v>
      </c>
      <c r="J584" s="19">
        <f t="shared" si="118"/>
        <v>1780.05079424864</v>
      </c>
      <c r="K584" s="16">
        <f t="shared" si="115"/>
        <v>18.94134</v>
      </c>
      <c r="L584" s="19">
        <f t="shared" si="116"/>
        <v>223.06965649445</v>
      </c>
      <c r="M584" s="27">
        <f t="shared" si="121"/>
        <v>6.13458041128343</v>
      </c>
      <c r="N584" s="21"/>
      <c r="O584" s="22">
        <f t="shared" si="122"/>
        <v>8.15469271100373</v>
      </c>
      <c r="P584" s="22"/>
      <c r="Q584" s="31">
        <f t="shared" si="123"/>
        <v>0.179982835115025</v>
      </c>
      <c r="R584" s="10">
        <f t="shared" si="119"/>
        <v>1.0042208042449</v>
      </c>
      <c r="S584" s="10">
        <f t="shared" si="120"/>
        <v>5.19051770137846</v>
      </c>
      <c r="T584" s="12">
        <f t="shared" si="124"/>
        <v>0.174473570053862</v>
      </c>
      <c r="U584" s="12">
        <f t="shared" si="125"/>
        <v>0.0460772661599738</v>
      </c>
      <c r="V584" s="12">
        <f t="shared" si="126"/>
        <v>0.128396303893889</v>
      </c>
      <c r="Y584" s="30"/>
      <c r="Z584" s="30"/>
    </row>
    <row r="585" spans="1:26">
      <c r="A585" s="14">
        <v>1919.01</v>
      </c>
      <c r="B585" s="15">
        <v>7.85</v>
      </c>
      <c r="C585" s="16">
        <v>0.5667</v>
      </c>
      <c r="D585" s="15">
        <v>0.985</v>
      </c>
      <c r="E585" s="15">
        <v>16.5</v>
      </c>
      <c r="F585" s="16">
        <f t="shared" si="117"/>
        <v>1919.04166666662</v>
      </c>
      <c r="G585" s="10">
        <v>4.5</v>
      </c>
      <c r="H585" s="16">
        <f t="shared" si="113"/>
        <v>150.191433333333</v>
      </c>
      <c r="I585" s="16">
        <f t="shared" si="114"/>
        <v>10.8424822</v>
      </c>
      <c r="J585" s="19">
        <f t="shared" si="118"/>
        <v>1779.4255232418</v>
      </c>
      <c r="K585" s="16">
        <f t="shared" si="115"/>
        <v>18.8456766666667</v>
      </c>
      <c r="L585" s="19">
        <f t="shared" si="116"/>
        <v>223.27823444499</v>
      </c>
      <c r="M585" s="27">
        <f t="shared" si="121"/>
        <v>6.0984676399501</v>
      </c>
      <c r="N585" s="21"/>
      <c r="O585" s="22">
        <f t="shared" si="122"/>
        <v>8.12458056455062</v>
      </c>
      <c r="P585" s="22"/>
      <c r="Q585" s="31">
        <f t="shared" si="123"/>
        <v>0.182131133296804</v>
      </c>
      <c r="R585" s="10">
        <f t="shared" si="119"/>
        <v>1.00062717342388</v>
      </c>
      <c r="S585" s="10">
        <f t="shared" si="120"/>
        <v>5.21242586052569</v>
      </c>
      <c r="T585" s="12">
        <f t="shared" si="124"/>
        <v>0.183255515766024</v>
      </c>
      <c r="U585" s="12">
        <f t="shared" si="125"/>
        <v>0.0457524711083237</v>
      </c>
      <c r="V585" s="12">
        <f t="shared" si="126"/>
        <v>0.137503044657701</v>
      </c>
      <c r="Y585" s="30"/>
      <c r="Z585" s="30"/>
    </row>
    <row r="586" spans="1:26">
      <c r="A586" s="14">
        <v>1919.02</v>
      </c>
      <c r="B586" s="15">
        <v>7.88</v>
      </c>
      <c r="C586" s="16">
        <v>0.5633</v>
      </c>
      <c r="D586" s="15">
        <v>0.98</v>
      </c>
      <c r="E586" s="15">
        <v>16.2</v>
      </c>
      <c r="F586" s="16">
        <f t="shared" si="117"/>
        <v>1919.12499999996</v>
      </c>
      <c r="G586" s="10">
        <f>G585*11/12+G597*1/12</f>
        <v>4.53916666666667</v>
      </c>
      <c r="H586" s="16">
        <f t="shared" ref="H586:H649" si="127">B586*$E$1858/E586</f>
        <v>153.557365432099</v>
      </c>
      <c r="I586" s="16">
        <f t="shared" ref="I586:I649" si="128">C586*$E$1858/E586</f>
        <v>10.977013191358</v>
      </c>
      <c r="J586" s="19">
        <f t="shared" si="118"/>
        <v>1830.14184420938</v>
      </c>
      <c r="K586" s="16">
        <f t="shared" ref="K586:K649" si="129">D586*$E$1858/E586</f>
        <v>19.0972358024691</v>
      </c>
      <c r="L586" s="19">
        <f t="shared" ref="L586:L649" si="130">K586*(J586/H586)</f>
        <v>227.606473010811</v>
      </c>
      <c r="M586" s="27">
        <f t="shared" si="121"/>
        <v>6.23969277136498</v>
      </c>
      <c r="N586" s="21"/>
      <c r="O586" s="22">
        <f t="shared" si="122"/>
        <v>8.32997519543045</v>
      </c>
      <c r="P586" s="22"/>
      <c r="Q586" s="31">
        <f t="shared" si="123"/>
        <v>0.174956520682511</v>
      </c>
      <c r="R586" s="10">
        <f t="shared" si="119"/>
        <v>1.00066544683103</v>
      </c>
      <c r="S586" s="10">
        <f t="shared" si="120"/>
        <v>5.31228189911969</v>
      </c>
      <c r="T586" s="12">
        <f t="shared" si="124"/>
        <v>0.180892517152943</v>
      </c>
      <c r="U586" s="12">
        <f t="shared" si="125"/>
        <v>0.0443066711103421</v>
      </c>
      <c r="V586" s="12">
        <f t="shared" si="126"/>
        <v>0.136585846042601</v>
      </c>
      <c r="Y586" s="30"/>
      <c r="Z586" s="30"/>
    </row>
    <row r="587" spans="1:26">
      <c r="A587" s="14">
        <v>1919.03</v>
      </c>
      <c r="B587" s="15">
        <v>8.12</v>
      </c>
      <c r="C587" s="16">
        <v>0.56</v>
      </c>
      <c r="D587" s="15">
        <v>0.975</v>
      </c>
      <c r="E587" s="15">
        <v>16.4</v>
      </c>
      <c r="F587" s="16">
        <f t="shared" ref="F587:F650" si="131">F586+1/12</f>
        <v>1919.20833333329</v>
      </c>
      <c r="G587" s="10">
        <f>G585*10/12+G597*2/12</f>
        <v>4.57833333333333</v>
      </c>
      <c r="H587" s="16">
        <f t="shared" si="127"/>
        <v>156.304553658537</v>
      </c>
      <c r="I587" s="16">
        <f t="shared" si="128"/>
        <v>10.7796243902439</v>
      </c>
      <c r="J587" s="19">
        <f t="shared" ref="J587:J650" si="132">J586*((H587+(I587/12))/H586)</f>
        <v>1873.58986929631</v>
      </c>
      <c r="K587" s="16">
        <f t="shared" si="129"/>
        <v>18.7680960365854</v>
      </c>
      <c r="L587" s="19">
        <f t="shared" si="130"/>
        <v>224.969226916737</v>
      </c>
      <c r="M587" s="27">
        <f t="shared" si="121"/>
        <v>6.35607400486914</v>
      </c>
      <c r="N587" s="21"/>
      <c r="O587" s="22">
        <f t="shared" si="122"/>
        <v>8.50054624733239</v>
      </c>
      <c r="P587" s="22"/>
      <c r="Q587" s="31">
        <f t="shared" si="123"/>
        <v>0.172931907454706</v>
      </c>
      <c r="R587" s="10">
        <f t="shared" ref="R587:R650" si="133">((G587/G588+G587/1200+((1+G588/1200)^(-119))*(1-G587/G588)))</f>
        <v>1.00070370604699</v>
      </c>
      <c r="S587" s="10">
        <f t="shared" ref="S587:S650" si="134">S586*R586*E586/E587</f>
        <v>5.25098990441798</v>
      </c>
      <c r="T587" s="12">
        <f t="shared" si="124"/>
        <v>0.181215618674495</v>
      </c>
      <c r="U587" s="12">
        <f t="shared" si="125"/>
        <v>0.0466686638995764</v>
      </c>
      <c r="V587" s="12">
        <f t="shared" si="126"/>
        <v>0.134546954774919</v>
      </c>
      <c r="Y587" s="30"/>
      <c r="Z587" s="30"/>
    </row>
    <row r="588" spans="1:26">
      <c r="A588" s="14">
        <v>1919.04</v>
      </c>
      <c r="B588" s="15">
        <v>8.39</v>
      </c>
      <c r="C588" s="16">
        <v>0.5567</v>
      </c>
      <c r="D588" s="15">
        <v>0.97</v>
      </c>
      <c r="E588" s="15">
        <v>16.7</v>
      </c>
      <c r="F588" s="16">
        <f t="shared" si="131"/>
        <v>1919.29166666662</v>
      </c>
      <c r="G588" s="10">
        <f>G585*9/12+G597*3/12</f>
        <v>4.6175</v>
      </c>
      <c r="H588" s="16">
        <f t="shared" si="127"/>
        <v>158.600641317365</v>
      </c>
      <c r="I588" s="16">
        <f t="shared" si="128"/>
        <v>10.5235967844311</v>
      </c>
      <c r="J588" s="19">
        <f t="shared" si="132"/>
        <v>1911.62460211611</v>
      </c>
      <c r="K588" s="16">
        <f t="shared" si="129"/>
        <v>18.3364269461078</v>
      </c>
      <c r="L588" s="19">
        <f t="shared" si="130"/>
        <v>221.010234094473</v>
      </c>
      <c r="M588" s="27">
        <f t="shared" si="121"/>
        <v>6.45613955581927</v>
      </c>
      <c r="N588" s="21"/>
      <c r="O588" s="22">
        <f t="shared" si="122"/>
        <v>8.64774222753175</v>
      </c>
      <c r="P588" s="22"/>
      <c r="Q588" s="31">
        <f t="shared" si="123"/>
        <v>0.169814974654537</v>
      </c>
      <c r="R588" s="10">
        <f t="shared" si="133"/>
        <v>1.00074195111291</v>
      </c>
      <c r="S588" s="10">
        <f t="shared" si="134"/>
        <v>5.16028951780651</v>
      </c>
      <c r="T588" s="12">
        <f t="shared" si="124"/>
        <v>0.179187569486964</v>
      </c>
      <c r="U588" s="12">
        <f t="shared" si="125"/>
        <v>0.0496482743110742</v>
      </c>
      <c r="V588" s="12">
        <f t="shared" si="126"/>
        <v>0.12953929517589</v>
      </c>
      <c r="Y588" s="30"/>
      <c r="Z588" s="30"/>
    </row>
    <row r="589" spans="1:26">
      <c r="A589" s="14">
        <v>1919.05</v>
      </c>
      <c r="B589" s="15">
        <v>8.97</v>
      </c>
      <c r="C589" s="16">
        <v>0.5533</v>
      </c>
      <c r="D589" s="15">
        <v>0.965</v>
      </c>
      <c r="E589" s="15">
        <v>16.9</v>
      </c>
      <c r="F589" s="16">
        <f t="shared" si="131"/>
        <v>1919.37499999996</v>
      </c>
      <c r="G589" s="10">
        <f>G585*8/12+G597*4/12</f>
        <v>4.65666666666667</v>
      </c>
      <c r="H589" s="16">
        <f t="shared" si="127"/>
        <v>167.558007692308</v>
      </c>
      <c r="I589" s="16">
        <f t="shared" si="128"/>
        <v>10.3355457810651</v>
      </c>
      <c r="J589" s="19">
        <f t="shared" si="132"/>
        <v>2029.96961894088</v>
      </c>
      <c r="K589" s="16">
        <f t="shared" si="129"/>
        <v>18.0260286982249</v>
      </c>
      <c r="L589" s="19">
        <f t="shared" si="130"/>
        <v>218.385806274019</v>
      </c>
      <c r="M589" s="27">
        <f t="shared" si="121"/>
        <v>6.82900226148203</v>
      </c>
      <c r="N589" s="21"/>
      <c r="O589" s="22">
        <f t="shared" si="122"/>
        <v>9.15802248053965</v>
      </c>
      <c r="P589" s="22"/>
      <c r="Q589" s="31">
        <f t="shared" si="123"/>
        <v>0.16114095836449</v>
      </c>
      <c r="R589" s="10">
        <f t="shared" si="133"/>
        <v>1.00078018206986</v>
      </c>
      <c r="S589" s="10">
        <f t="shared" si="134"/>
        <v>5.10300437550091</v>
      </c>
      <c r="T589" s="12">
        <f t="shared" si="124"/>
        <v>0.173525925064012</v>
      </c>
      <c r="U589" s="12">
        <f t="shared" si="125"/>
        <v>0.0507350299359275</v>
      </c>
      <c r="V589" s="12">
        <f t="shared" si="126"/>
        <v>0.122790895128084</v>
      </c>
      <c r="Y589" s="30"/>
      <c r="Z589" s="30"/>
    </row>
    <row r="590" spans="1:26">
      <c r="A590" s="14">
        <v>1919.06</v>
      </c>
      <c r="B590" s="15">
        <v>9.21</v>
      </c>
      <c r="C590" s="16">
        <v>0.55</v>
      </c>
      <c r="D590" s="15">
        <v>0.96</v>
      </c>
      <c r="E590" s="15">
        <v>16.9</v>
      </c>
      <c r="F590" s="16">
        <f t="shared" si="131"/>
        <v>1919.45833333329</v>
      </c>
      <c r="G590" s="10">
        <f>G585*7/12+G597*5/12</f>
        <v>4.69583333333333</v>
      </c>
      <c r="H590" s="16">
        <f t="shared" si="127"/>
        <v>172.041165088757</v>
      </c>
      <c r="I590" s="16">
        <f t="shared" si="128"/>
        <v>10.2739023668639</v>
      </c>
      <c r="J590" s="19">
        <f t="shared" si="132"/>
        <v>2094.65557019475</v>
      </c>
      <c r="K590" s="16">
        <f t="shared" si="129"/>
        <v>17.9326295857988</v>
      </c>
      <c r="L590" s="19">
        <f t="shared" si="130"/>
        <v>218.335434026815</v>
      </c>
      <c r="M590" s="27">
        <f t="shared" si="121"/>
        <v>7.02161521478413</v>
      </c>
      <c r="N590" s="21"/>
      <c r="O590" s="22">
        <f t="shared" si="122"/>
        <v>9.42590415064967</v>
      </c>
      <c r="P590" s="22"/>
      <c r="Q590" s="31">
        <f t="shared" si="123"/>
        <v>0.155655269328977</v>
      </c>
      <c r="R590" s="10">
        <f t="shared" si="133"/>
        <v>1.00081839895873</v>
      </c>
      <c r="S590" s="10">
        <f t="shared" si="134"/>
        <v>5.10698564801707</v>
      </c>
      <c r="T590" s="12">
        <f t="shared" si="124"/>
        <v>0.171717525096915</v>
      </c>
      <c r="U590" s="12">
        <f t="shared" si="125"/>
        <v>0.0505691172402398</v>
      </c>
      <c r="V590" s="12">
        <f t="shared" si="126"/>
        <v>0.121148407856675</v>
      </c>
      <c r="Y590" s="30"/>
      <c r="Z590" s="30"/>
    </row>
    <row r="591" spans="1:26">
      <c r="A591" s="14">
        <v>1919.07</v>
      </c>
      <c r="B591" s="15">
        <v>9.51</v>
      </c>
      <c r="C591" s="16">
        <v>0.5467</v>
      </c>
      <c r="D591" s="15">
        <v>0.955</v>
      </c>
      <c r="E591" s="15">
        <v>17.4</v>
      </c>
      <c r="F591" s="16">
        <f t="shared" si="131"/>
        <v>1919.54166666662</v>
      </c>
      <c r="G591" s="10">
        <f>G585*6/12+G597*6/12</f>
        <v>4.735</v>
      </c>
      <c r="H591" s="16">
        <f t="shared" si="127"/>
        <v>172.540367241379</v>
      </c>
      <c r="I591" s="16">
        <f t="shared" si="128"/>
        <v>9.91880323563219</v>
      </c>
      <c r="J591" s="19">
        <f t="shared" si="132"/>
        <v>2110.79722795134</v>
      </c>
      <c r="K591" s="16">
        <f t="shared" si="129"/>
        <v>17.326608908046</v>
      </c>
      <c r="L591" s="19">
        <f t="shared" si="130"/>
        <v>211.967544973032</v>
      </c>
      <c r="M591" s="27">
        <f t="shared" si="121"/>
        <v>7.05283716544632</v>
      </c>
      <c r="N591" s="21"/>
      <c r="O591" s="22">
        <f t="shared" si="122"/>
        <v>9.47541850809657</v>
      </c>
      <c r="P591" s="22"/>
      <c r="Q591" s="31">
        <f t="shared" si="123"/>
        <v>0.157728821173815</v>
      </c>
      <c r="R591" s="10">
        <f t="shared" si="133"/>
        <v>1.00085660182031</v>
      </c>
      <c r="S591" s="10">
        <f t="shared" si="134"/>
        <v>4.96429263654233</v>
      </c>
      <c r="T591" s="12">
        <f t="shared" si="124"/>
        <v>0.179799258319881</v>
      </c>
      <c r="U591" s="12">
        <f t="shared" si="125"/>
        <v>0.0528573855448953</v>
      </c>
      <c r="V591" s="12">
        <f t="shared" si="126"/>
        <v>0.126941872774986</v>
      </c>
      <c r="Y591" s="30"/>
      <c r="Z591" s="30"/>
    </row>
    <row r="592" spans="1:26">
      <c r="A592" s="14">
        <v>1919.08</v>
      </c>
      <c r="B592" s="15">
        <v>8.87</v>
      </c>
      <c r="C592" s="16">
        <v>0.5433</v>
      </c>
      <c r="D592" s="15">
        <v>0.95</v>
      </c>
      <c r="E592" s="15">
        <v>17.7</v>
      </c>
      <c r="F592" s="16">
        <f t="shared" si="131"/>
        <v>1919.62499999996</v>
      </c>
      <c r="G592" s="10">
        <f>G585*5/12+G597*7/12</f>
        <v>4.77416666666667</v>
      </c>
      <c r="H592" s="16">
        <f t="shared" si="127"/>
        <v>158.201210734463</v>
      </c>
      <c r="I592" s="16">
        <f t="shared" si="128"/>
        <v>9.69004710169492</v>
      </c>
      <c r="J592" s="19">
        <f t="shared" si="132"/>
        <v>1945.25582325935</v>
      </c>
      <c r="K592" s="16">
        <f t="shared" si="129"/>
        <v>16.9437598870057</v>
      </c>
      <c r="L592" s="19">
        <f t="shared" si="130"/>
        <v>208.341942739163</v>
      </c>
      <c r="M592" s="27">
        <f t="shared" si="121"/>
        <v>6.47913110170528</v>
      </c>
      <c r="N592" s="21"/>
      <c r="O592" s="22">
        <f t="shared" si="122"/>
        <v>8.71446095048172</v>
      </c>
      <c r="P592" s="22"/>
      <c r="Q592" s="31">
        <f t="shared" si="123"/>
        <v>0.170640963555553</v>
      </c>
      <c r="R592" s="10">
        <f t="shared" si="133"/>
        <v>1.00089479069525</v>
      </c>
      <c r="S592" s="10">
        <f t="shared" si="134"/>
        <v>4.88433243053858</v>
      </c>
      <c r="T592" s="12">
        <f t="shared" si="124"/>
        <v>0.196380774111638</v>
      </c>
      <c r="U592" s="12">
        <f t="shared" si="125"/>
        <v>0.0550988229200631</v>
      </c>
      <c r="V592" s="12">
        <f t="shared" si="126"/>
        <v>0.141281951191575</v>
      </c>
      <c r="Y592" s="30"/>
      <c r="Z592" s="30"/>
    </row>
    <row r="593" spans="1:26">
      <c r="A593" s="14">
        <v>1919.09</v>
      </c>
      <c r="B593" s="15">
        <v>9.01</v>
      </c>
      <c r="C593" s="16">
        <v>0.54</v>
      </c>
      <c r="D593" s="15">
        <v>0.945</v>
      </c>
      <c r="E593" s="15">
        <v>17.8</v>
      </c>
      <c r="F593" s="16">
        <f t="shared" si="131"/>
        <v>1919.70833333329</v>
      </c>
      <c r="G593" s="10">
        <f>G585*4/12+G597*8/12</f>
        <v>4.81333333333333</v>
      </c>
      <c r="H593" s="16">
        <f t="shared" si="127"/>
        <v>159.795387078652</v>
      </c>
      <c r="I593" s="16">
        <f t="shared" si="128"/>
        <v>9.57708202247191</v>
      </c>
      <c r="J593" s="19">
        <f t="shared" si="132"/>
        <v>1974.67134001214</v>
      </c>
      <c r="K593" s="16">
        <f t="shared" si="129"/>
        <v>16.7598935393258</v>
      </c>
      <c r="L593" s="19">
        <f t="shared" si="130"/>
        <v>207.110368070086</v>
      </c>
      <c r="M593" s="27">
        <f t="shared" si="121"/>
        <v>6.55848167206126</v>
      </c>
      <c r="N593" s="21"/>
      <c r="O593" s="22">
        <f t="shared" si="122"/>
        <v>8.83018354582363</v>
      </c>
      <c r="P593" s="22"/>
      <c r="Q593" s="31">
        <f t="shared" si="123"/>
        <v>0.167923414326749</v>
      </c>
      <c r="R593" s="10">
        <f t="shared" si="133"/>
        <v>1.00093296562409</v>
      </c>
      <c r="S593" s="10">
        <f t="shared" si="134"/>
        <v>4.86123826279629</v>
      </c>
      <c r="T593" s="12">
        <f t="shared" si="124"/>
        <v>0.19956546211141</v>
      </c>
      <c r="U593" s="12">
        <f t="shared" si="125"/>
        <v>0.0561279293312815</v>
      </c>
      <c r="V593" s="12">
        <f t="shared" si="126"/>
        <v>0.143437532780129</v>
      </c>
      <c r="Y593" s="30"/>
      <c r="Z593" s="30"/>
    </row>
    <row r="594" spans="1:26">
      <c r="A594" s="14">
        <v>1919.1</v>
      </c>
      <c r="B594" s="15">
        <v>9.47</v>
      </c>
      <c r="C594" s="16">
        <v>0.5367</v>
      </c>
      <c r="D594" s="15">
        <v>0.94</v>
      </c>
      <c r="E594" s="15">
        <v>18.1</v>
      </c>
      <c r="F594" s="16">
        <f t="shared" si="131"/>
        <v>1919.79166666662</v>
      </c>
      <c r="G594" s="10">
        <f>G585*3/12+G597*9/12</f>
        <v>4.8525</v>
      </c>
      <c r="H594" s="16">
        <f t="shared" si="127"/>
        <v>165.169880110497</v>
      </c>
      <c r="I594" s="16">
        <f t="shared" si="128"/>
        <v>9.36078929834254</v>
      </c>
      <c r="J594" s="19">
        <f t="shared" si="132"/>
        <v>2050.72629446488</v>
      </c>
      <c r="K594" s="16">
        <f t="shared" si="129"/>
        <v>16.3948983425414</v>
      </c>
      <c r="L594" s="19">
        <f t="shared" si="130"/>
        <v>203.556781076767</v>
      </c>
      <c r="M594" s="27">
        <f t="shared" si="121"/>
        <v>6.7947041999493</v>
      </c>
      <c r="N594" s="21"/>
      <c r="O594" s="22">
        <f t="shared" si="122"/>
        <v>9.15489591225995</v>
      </c>
      <c r="P594" s="22"/>
      <c r="Q594" s="31">
        <f t="shared" si="123"/>
        <v>0.16192257750459</v>
      </c>
      <c r="R594" s="10">
        <f t="shared" si="133"/>
        <v>1.00097112664722</v>
      </c>
      <c r="S594" s="10">
        <f t="shared" si="134"/>
        <v>4.78512544925692</v>
      </c>
      <c r="T594" s="12">
        <f t="shared" si="124"/>
        <v>0.182091742354719</v>
      </c>
      <c r="U594" s="12">
        <f t="shared" si="125"/>
        <v>0.0583239592749072</v>
      </c>
      <c r="V594" s="12">
        <f t="shared" si="126"/>
        <v>0.123767783079812</v>
      </c>
      <c r="Y594" s="30"/>
      <c r="Z594" s="30"/>
    </row>
    <row r="595" spans="1:26">
      <c r="A595" s="14">
        <v>1919.11</v>
      </c>
      <c r="B595" s="15">
        <v>9.19</v>
      </c>
      <c r="C595" s="16">
        <v>0.5333</v>
      </c>
      <c r="D595" s="15">
        <v>0.935</v>
      </c>
      <c r="E595" s="15">
        <v>18.5</v>
      </c>
      <c r="F595" s="16">
        <f t="shared" si="131"/>
        <v>1919.87499999996</v>
      </c>
      <c r="G595" s="10">
        <f>G585*2/12+G597*10/12</f>
        <v>4.89166666666667</v>
      </c>
      <c r="H595" s="16">
        <f t="shared" si="127"/>
        <v>156.820643783784</v>
      </c>
      <c r="I595" s="16">
        <f t="shared" si="128"/>
        <v>9.10037533513514</v>
      </c>
      <c r="J595" s="19">
        <f t="shared" si="132"/>
        <v>1956.47908538309</v>
      </c>
      <c r="K595" s="16">
        <f t="shared" si="129"/>
        <v>15.9550927027027</v>
      </c>
      <c r="L595" s="19">
        <f t="shared" si="130"/>
        <v>199.054183333318</v>
      </c>
      <c r="M595" s="27">
        <f t="shared" si="121"/>
        <v>6.46702257413313</v>
      </c>
      <c r="N595" s="21"/>
      <c r="O595" s="22">
        <f t="shared" si="122"/>
        <v>8.7209241391435</v>
      </c>
      <c r="P595" s="22"/>
      <c r="Q595" s="31">
        <f t="shared" si="123"/>
        <v>0.170285577039037</v>
      </c>
      <c r="R595" s="10">
        <f t="shared" si="133"/>
        <v>1.00100927380492</v>
      </c>
      <c r="S595" s="10">
        <f t="shared" si="134"/>
        <v>4.68620976534307</v>
      </c>
      <c r="T595" s="12">
        <f t="shared" si="124"/>
        <v>0.152145092798307</v>
      </c>
      <c r="U595" s="12">
        <f t="shared" si="125"/>
        <v>0.0610643305526699</v>
      </c>
      <c r="V595" s="12">
        <f t="shared" si="126"/>
        <v>0.0910807622456375</v>
      </c>
      <c r="Y595" s="30"/>
      <c r="Z595" s="30"/>
    </row>
    <row r="596" spans="1:26">
      <c r="A596" s="14">
        <v>1919.12</v>
      </c>
      <c r="B596" s="15">
        <v>8.92</v>
      </c>
      <c r="C596" s="16">
        <v>0.53</v>
      </c>
      <c r="D596" s="15">
        <v>0.93</v>
      </c>
      <c r="E596" s="15">
        <v>18.9</v>
      </c>
      <c r="F596" s="16">
        <f t="shared" si="131"/>
        <v>1919.95833333329</v>
      </c>
      <c r="G596" s="10">
        <f>G585*1/12+G597*11/12</f>
        <v>4.93083333333333</v>
      </c>
      <c r="H596" s="16">
        <f t="shared" si="127"/>
        <v>148.991845502646</v>
      </c>
      <c r="I596" s="16">
        <f t="shared" si="128"/>
        <v>8.8526544973545</v>
      </c>
      <c r="J596" s="19">
        <f t="shared" si="132"/>
        <v>1868.01149813519</v>
      </c>
      <c r="K596" s="16">
        <f t="shared" si="129"/>
        <v>15.5339031746032</v>
      </c>
      <c r="L596" s="19">
        <f t="shared" si="130"/>
        <v>194.759046330239</v>
      </c>
      <c r="M596" s="27">
        <f t="shared" si="121"/>
        <v>6.16071703379918</v>
      </c>
      <c r="N596" s="21"/>
      <c r="O596" s="22">
        <f t="shared" si="122"/>
        <v>8.31609771338297</v>
      </c>
      <c r="P596" s="22"/>
      <c r="Q596" s="31">
        <f t="shared" si="123"/>
        <v>0.178841058929506</v>
      </c>
      <c r="R596" s="10">
        <f t="shared" si="133"/>
        <v>1.00104740713733</v>
      </c>
      <c r="S596" s="10">
        <f t="shared" si="134"/>
        <v>4.59166029264108</v>
      </c>
      <c r="T596" s="12">
        <f t="shared" si="124"/>
        <v>0.163132208491804</v>
      </c>
      <c r="U596" s="12">
        <f t="shared" si="125"/>
        <v>0.0643728535390804</v>
      </c>
      <c r="V596" s="12">
        <f t="shared" si="126"/>
        <v>0.0987593549527239</v>
      </c>
      <c r="Y596" s="30"/>
      <c r="Z596" s="30"/>
    </row>
    <row r="597" spans="1:26">
      <c r="A597" s="14">
        <v>1920.01</v>
      </c>
      <c r="B597" s="15">
        <v>8.83</v>
      </c>
      <c r="C597" s="16">
        <v>0.5283</v>
      </c>
      <c r="D597" s="15">
        <v>0.9192</v>
      </c>
      <c r="E597" s="15">
        <v>19.3</v>
      </c>
      <c r="F597" s="16">
        <f t="shared" si="131"/>
        <v>1920.04166666662</v>
      </c>
      <c r="G597" s="10">
        <v>4.97</v>
      </c>
      <c r="H597" s="16">
        <f t="shared" si="127"/>
        <v>144.431806735751</v>
      </c>
      <c r="I597" s="16">
        <f t="shared" si="128"/>
        <v>8.64137298963731</v>
      </c>
      <c r="J597" s="19">
        <f t="shared" si="132"/>
        <v>1819.86777043246</v>
      </c>
      <c r="K597" s="16">
        <f t="shared" si="129"/>
        <v>15.0353020103627</v>
      </c>
      <c r="L597" s="19">
        <f t="shared" si="130"/>
        <v>189.447616600398</v>
      </c>
      <c r="M597" s="27">
        <f t="shared" si="121"/>
        <v>5.98966777113944</v>
      </c>
      <c r="N597" s="21"/>
      <c r="O597" s="22">
        <f t="shared" si="122"/>
        <v>8.09356131018484</v>
      </c>
      <c r="P597" s="22"/>
      <c r="Q597" s="31">
        <f t="shared" si="123"/>
        <v>0.186342096152156</v>
      </c>
      <c r="R597" s="10">
        <f t="shared" si="133"/>
        <v>1.003360333897</v>
      </c>
      <c r="S597" s="10">
        <f t="shared" si="134"/>
        <v>4.50120601112082</v>
      </c>
      <c r="T597" s="12">
        <f t="shared" si="124"/>
        <v>0.168967471188322</v>
      </c>
      <c r="U597" s="12">
        <f t="shared" si="125"/>
        <v>0.0676413968930747</v>
      </c>
      <c r="V597" s="12">
        <f t="shared" si="126"/>
        <v>0.101326074295247</v>
      </c>
      <c r="Y597" s="30"/>
      <c r="Z597" s="30"/>
    </row>
    <row r="598" spans="1:26">
      <c r="A598" s="14">
        <v>1920.02</v>
      </c>
      <c r="B598" s="15">
        <v>8.1</v>
      </c>
      <c r="C598" s="16">
        <v>0.5267</v>
      </c>
      <c r="D598" s="15">
        <v>0.9083</v>
      </c>
      <c r="E598" s="15">
        <v>19.5</v>
      </c>
      <c r="F598" s="16">
        <f t="shared" si="131"/>
        <v>1920.12499999996</v>
      </c>
      <c r="G598" s="10">
        <f>G597*11/12+G609*1/12</f>
        <v>4.98</v>
      </c>
      <c r="H598" s="16">
        <f t="shared" si="127"/>
        <v>131.132353846154</v>
      </c>
      <c r="I598" s="16">
        <f t="shared" si="128"/>
        <v>8.52684083589744</v>
      </c>
      <c r="J598" s="19">
        <f t="shared" si="132"/>
        <v>1661.24549305782</v>
      </c>
      <c r="K598" s="16">
        <f t="shared" si="129"/>
        <v>14.7046317282051</v>
      </c>
      <c r="L598" s="19">
        <f t="shared" si="130"/>
        <v>186.285096462274</v>
      </c>
      <c r="M598" s="27">
        <f t="shared" si="121"/>
        <v>5.45534764990778</v>
      </c>
      <c r="N598" s="21"/>
      <c r="O598" s="22">
        <f t="shared" si="122"/>
        <v>7.38254588083851</v>
      </c>
      <c r="P598" s="22"/>
      <c r="Q598" s="31">
        <f t="shared" si="123"/>
        <v>0.203697033250464</v>
      </c>
      <c r="R598" s="10">
        <f t="shared" si="133"/>
        <v>1.00336902460768</v>
      </c>
      <c r="S598" s="10">
        <f t="shared" si="134"/>
        <v>4.47001021685986</v>
      </c>
      <c r="T598" s="12">
        <f t="shared" si="124"/>
        <v>0.187978807264693</v>
      </c>
      <c r="U598" s="12">
        <f t="shared" si="125"/>
        <v>0.0692661431700514</v>
      </c>
      <c r="V598" s="12">
        <f t="shared" si="126"/>
        <v>0.118712664094641</v>
      </c>
      <c r="Y598" s="30"/>
      <c r="Z598" s="30"/>
    </row>
    <row r="599" spans="1:26">
      <c r="A599" s="14">
        <v>1920.03</v>
      </c>
      <c r="B599" s="15">
        <v>8.67</v>
      </c>
      <c r="C599" s="16">
        <v>0.525</v>
      </c>
      <c r="D599" s="15">
        <v>0.8975</v>
      </c>
      <c r="E599" s="15">
        <v>19.7</v>
      </c>
      <c r="F599" s="16">
        <f t="shared" si="131"/>
        <v>1920.20833333329</v>
      </c>
      <c r="G599" s="10">
        <f>G597*10/12+G609*2/12</f>
        <v>4.99</v>
      </c>
      <c r="H599" s="16">
        <f t="shared" si="127"/>
        <v>138.93520964467</v>
      </c>
      <c r="I599" s="16">
        <f t="shared" si="128"/>
        <v>8.41303172588833</v>
      </c>
      <c r="J599" s="19">
        <f t="shared" si="132"/>
        <v>1768.97737259563</v>
      </c>
      <c r="K599" s="16">
        <f t="shared" si="129"/>
        <v>14.3822780456853</v>
      </c>
      <c r="L599" s="19">
        <f t="shared" si="130"/>
        <v>183.120783379998</v>
      </c>
      <c r="M599" s="27">
        <f t="shared" si="121"/>
        <v>5.79882272755716</v>
      </c>
      <c r="N599" s="21"/>
      <c r="O599" s="22">
        <f t="shared" si="122"/>
        <v>7.85632731146934</v>
      </c>
      <c r="P599" s="22"/>
      <c r="Q599" s="31">
        <f t="shared" si="123"/>
        <v>0.191793839984951</v>
      </c>
      <c r="R599" s="10">
        <f t="shared" si="133"/>
        <v>1.00337771508927</v>
      </c>
      <c r="S599" s="10">
        <f t="shared" si="134"/>
        <v>4.43953608781231</v>
      </c>
      <c r="T599" s="12">
        <f t="shared" si="124"/>
        <v>0.186015849614965</v>
      </c>
      <c r="U599" s="12">
        <f t="shared" si="125"/>
        <v>0.0708852526484081</v>
      </c>
      <c r="V599" s="12">
        <f t="shared" si="126"/>
        <v>0.115130596966557</v>
      </c>
      <c r="Y599" s="30"/>
      <c r="Z599" s="30"/>
    </row>
    <row r="600" spans="1:26">
      <c r="A600" s="14">
        <v>1920.04</v>
      </c>
      <c r="B600" s="15">
        <v>8.6</v>
      </c>
      <c r="C600" s="16">
        <v>0.5233</v>
      </c>
      <c r="D600" s="15">
        <v>0.8867</v>
      </c>
      <c r="E600" s="15">
        <v>20.3</v>
      </c>
      <c r="F600" s="16">
        <f t="shared" si="131"/>
        <v>1920.29166666662</v>
      </c>
      <c r="G600" s="10">
        <f>G597*9/12+G609*3/12</f>
        <v>5</v>
      </c>
      <c r="H600" s="16">
        <f t="shared" si="127"/>
        <v>133.740167487685</v>
      </c>
      <c r="I600" s="16">
        <f t="shared" si="128"/>
        <v>8.13793367980296</v>
      </c>
      <c r="J600" s="19">
        <f t="shared" si="132"/>
        <v>1711.46667869581</v>
      </c>
      <c r="K600" s="16">
        <f t="shared" si="129"/>
        <v>13.7892333152709</v>
      </c>
      <c r="L600" s="19">
        <f t="shared" si="130"/>
        <v>176.460174883671</v>
      </c>
      <c r="M600" s="27">
        <f t="shared" si="121"/>
        <v>5.59985872550619</v>
      </c>
      <c r="N600" s="21"/>
      <c r="O600" s="22">
        <f t="shared" si="122"/>
        <v>7.59611536758154</v>
      </c>
      <c r="P600" s="22"/>
      <c r="Q600" s="31">
        <f t="shared" si="123"/>
        <v>0.200027023546817</v>
      </c>
      <c r="R600" s="10">
        <f t="shared" si="133"/>
        <v>1.00338640534192</v>
      </c>
      <c r="S600" s="10">
        <f t="shared" si="134"/>
        <v>4.32287054404707</v>
      </c>
      <c r="T600" s="12">
        <f t="shared" si="124"/>
        <v>0.196964343819903</v>
      </c>
      <c r="U600" s="12">
        <f t="shared" si="125"/>
        <v>0.07336446569155</v>
      </c>
      <c r="V600" s="12">
        <f t="shared" si="126"/>
        <v>0.123599878128353</v>
      </c>
      <c r="Y600" s="30"/>
      <c r="Z600" s="30"/>
    </row>
    <row r="601" spans="1:26">
      <c r="A601" s="14">
        <v>1920.05</v>
      </c>
      <c r="B601" s="15">
        <v>8.06</v>
      </c>
      <c r="C601" s="16">
        <v>0.5217</v>
      </c>
      <c r="D601" s="15">
        <v>0.8758</v>
      </c>
      <c r="E601" s="15">
        <v>20.6</v>
      </c>
      <c r="F601" s="16">
        <f t="shared" si="131"/>
        <v>1920.37499999996</v>
      </c>
      <c r="G601" s="10">
        <f>G597*8/12+G609*4/12</f>
        <v>5.01</v>
      </c>
      <c r="H601" s="16">
        <f t="shared" si="127"/>
        <v>123.517152427184</v>
      </c>
      <c r="I601" s="16">
        <f t="shared" si="128"/>
        <v>7.99490054854369</v>
      </c>
      <c r="J601" s="19">
        <f t="shared" si="132"/>
        <v>1589.1690963882</v>
      </c>
      <c r="K601" s="16">
        <f t="shared" si="129"/>
        <v>13.4213799126214</v>
      </c>
      <c r="L601" s="19">
        <f t="shared" si="130"/>
        <v>172.679192880494</v>
      </c>
      <c r="M601" s="27">
        <f t="shared" si="121"/>
        <v>5.1889504620475</v>
      </c>
      <c r="N601" s="21"/>
      <c r="O601" s="22">
        <f t="shared" si="122"/>
        <v>7.05021877196047</v>
      </c>
      <c r="P601" s="22"/>
      <c r="Q601" s="31">
        <f t="shared" si="123"/>
        <v>0.217667378919492</v>
      </c>
      <c r="R601" s="10">
        <f t="shared" si="133"/>
        <v>1.00339509536582</v>
      </c>
      <c r="S601" s="10">
        <f t="shared" si="134"/>
        <v>4.27434192134866</v>
      </c>
      <c r="T601" s="12">
        <f t="shared" si="124"/>
        <v>0.199584563980278</v>
      </c>
      <c r="U601" s="12">
        <f t="shared" si="125"/>
        <v>0.0754688776729462</v>
      </c>
      <c r="V601" s="12">
        <f t="shared" si="126"/>
        <v>0.124115686307332</v>
      </c>
      <c r="Y601" s="30"/>
      <c r="Z601" s="30"/>
    </row>
    <row r="602" spans="1:26">
      <c r="A602" s="14">
        <v>1920.06</v>
      </c>
      <c r="B602" s="15">
        <v>7.92</v>
      </c>
      <c r="C602" s="16">
        <v>0.52</v>
      </c>
      <c r="D602" s="15">
        <v>0.865</v>
      </c>
      <c r="E602" s="15">
        <v>20.9</v>
      </c>
      <c r="F602" s="16">
        <f t="shared" si="131"/>
        <v>1920.45833333329</v>
      </c>
      <c r="G602" s="10">
        <f>G597*7/12+G609*5/12</f>
        <v>5.02</v>
      </c>
      <c r="H602" s="16">
        <f t="shared" si="127"/>
        <v>119.629515789474</v>
      </c>
      <c r="I602" s="16">
        <f t="shared" si="128"/>
        <v>7.85446315789474</v>
      </c>
      <c r="J602" s="19">
        <f t="shared" si="132"/>
        <v>1547.57212469855</v>
      </c>
      <c r="K602" s="16">
        <f t="shared" si="129"/>
        <v>13.0655973684211</v>
      </c>
      <c r="L602" s="19">
        <f t="shared" si="130"/>
        <v>169.02145048791</v>
      </c>
      <c r="M602" s="27">
        <f t="shared" si="121"/>
        <v>5.04363968045162</v>
      </c>
      <c r="N602" s="21"/>
      <c r="O602" s="22">
        <f t="shared" si="122"/>
        <v>6.86444533501681</v>
      </c>
      <c r="P602" s="22"/>
      <c r="Q602" s="31">
        <f t="shared" si="123"/>
        <v>0.225706092273008</v>
      </c>
      <c r="R602" s="10">
        <f t="shared" si="133"/>
        <v>1.00340378516112</v>
      </c>
      <c r="S602" s="10">
        <f t="shared" si="134"/>
        <v>4.22729122621214</v>
      </c>
      <c r="T602" s="12">
        <f t="shared" si="124"/>
        <v>0.191176195729819</v>
      </c>
      <c r="U602" s="12">
        <f t="shared" si="125"/>
        <v>0.0775577799731424</v>
      </c>
      <c r="V602" s="12">
        <f t="shared" si="126"/>
        <v>0.113618415756676</v>
      </c>
      <c r="Y602" s="30"/>
      <c r="Z602" s="30"/>
    </row>
    <row r="603" spans="1:26">
      <c r="A603" s="14">
        <v>1920.07</v>
      </c>
      <c r="B603" s="15">
        <v>7.91</v>
      </c>
      <c r="C603" s="16">
        <v>0.5183</v>
      </c>
      <c r="D603" s="15">
        <v>0.8542</v>
      </c>
      <c r="E603" s="15">
        <v>20.8</v>
      </c>
      <c r="F603" s="16">
        <f t="shared" si="131"/>
        <v>1920.54166666662</v>
      </c>
      <c r="G603" s="10">
        <f>G597*6/12+G609*6/12</f>
        <v>5.03</v>
      </c>
      <c r="H603" s="16">
        <f t="shared" si="127"/>
        <v>120.052884134615</v>
      </c>
      <c r="I603" s="16">
        <f t="shared" si="128"/>
        <v>7.86642349519231</v>
      </c>
      <c r="J603" s="19">
        <f t="shared" si="132"/>
        <v>1561.52922535153</v>
      </c>
      <c r="K603" s="16">
        <f t="shared" si="129"/>
        <v>12.9644972980769</v>
      </c>
      <c r="L603" s="19">
        <f t="shared" si="130"/>
        <v>168.629363374877</v>
      </c>
      <c r="M603" s="27">
        <f t="shared" si="121"/>
        <v>5.0805929195408</v>
      </c>
      <c r="N603" s="21"/>
      <c r="O603" s="22">
        <f t="shared" si="122"/>
        <v>6.92649575893294</v>
      </c>
      <c r="P603" s="22"/>
      <c r="Q603" s="31">
        <f t="shared" si="123"/>
        <v>0.223647267504615</v>
      </c>
      <c r="R603" s="10">
        <f t="shared" si="133"/>
        <v>1.00341247472801</v>
      </c>
      <c r="S603" s="10">
        <f t="shared" si="134"/>
        <v>4.26207270975082</v>
      </c>
      <c r="T603" s="12">
        <f t="shared" si="124"/>
        <v>0.189419844116462</v>
      </c>
      <c r="U603" s="12">
        <f t="shared" si="125"/>
        <v>0.0782246078074396</v>
      </c>
      <c r="V603" s="12">
        <f t="shared" si="126"/>
        <v>0.111195236309023</v>
      </c>
      <c r="Y603" s="30"/>
      <c r="Z603" s="30"/>
    </row>
    <row r="604" spans="1:26">
      <c r="A604" s="14">
        <v>1920.08</v>
      </c>
      <c r="B604" s="15">
        <v>7.6</v>
      </c>
      <c r="C604" s="16">
        <v>0.5167</v>
      </c>
      <c r="D604" s="15">
        <v>0.8433</v>
      </c>
      <c r="E604" s="15">
        <v>20.3</v>
      </c>
      <c r="F604" s="16">
        <f t="shared" si="131"/>
        <v>1920.62499999995</v>
      </c>
      <c r="G604" s="10">
        <f>G597*5/12+G609*7/12</f>
        <v>5.04</v>
      </c>
      <c r="H604" s="16">
        <f t="shared" si="127"/>
        <v>118.188985221675</v>
      </c>
      <c r="I604" s="16">
        <f t="shared" si="128"/>
        <v>8.03529587684729</v>
      </c>
      <c r="J604" s="19">
        <f t="shared" si="132"/>
        <v>1545.99506977004</v>
      </c>
      <c r="K604" s="16">
        <f t="shared" si="129"/>
        <v>13.1143120049261</v>
      </c>
      <c r="L604" s="19">
        <f t="shared" si="130"/>
        <v>171.544426623299</v>
      </c>
      <c r="M604" s="27">
        <f t="shared" si="121"/>
        <v>5.02070107792286</v>
      </c>
      <c r="N604" s="21"/>
      <c r="O604" s="22">
        <f t="shared" si="122"/>
        <v>6.85787548381891</v>
      </c>
      <c r="P604" s="22"/>
      <c r="Q604" s="31">
        <f t="shared" si="123"/>
        <v>0.224316434733718</v>
      </c>
      <c r="R604" s="10">
        <f t="shared" si="133"/>
        <v>1.00342116406664</v>
      </c>
      <c r="S604" s="10">
        <f t="shared" si="134"/>
        <v>4.38195231740713</v>
      </c>
      <c r="T604" s="12">
        <f t="shared" si="124"/>
        <v>0.190257973972885</v>
      </c>
      <c r="U604" s="12">
        <f t="shared" si="125"/>
        <v>0.0761468765089339</v>
      </c>
      <c r="V604" s="12">
        <f t="shared" si="126"/>
        <v>0.114111097463951</v>
      </c>
      <c r="Y604" s="30"/>
      <c r="Z604" s="30"/>
    </row>
    <row r="605" spans="1:26">
      <c r="A605" s="14">
        <v>1920.09</v>
      </c>
      <c r="B605" s="15">
        <v>7.87</v>
      </c>
      <c r="C605" s="16">
        <v>0.515</v>
      </c>
      <c r="D605" s="15">
        <v>0.8325</v>
      </c>
      <c r="E605" s="15">
        <v>20</v>
      </c>
      <c r="F605" s="16">
        <f t="shared" si="131"/>
        <v>1920.70833333329</v>
      </c>
      <c r="G605" s="10">
        <f>G597*4/12+G609*8/12</f>
        <v>5.05</v>
      </c>
      <c r="H605" s="16">
        <f t="shared" si="127"/>
        <v>124.2236215</v>
      </c>
      <c r="I605" s="16">
        <f t="shared" si="128"/>
        <v>8.12899175</v>
      </c>
      <c r="J605" s="19">
        <f t="shared" si="132"/>
        <v>1633.7934350632</v>
      </c>
      <c r="K605" s="16">
        <f t="shared" si="129"/>
        <v>13.140554625</v>
      </c>
      <c r="L605" s="19">
        <f t="shared" si="130"/>
        <v>172.825036174094</v>
      </c>
      <c r="M605" s="27">
        <f t="shared" si="121"/>
        <v>5.29716277010806</v>
      </c>
      <c r="N605" s="21"/>
      <c r="O605" s="22">
        <f t="shared" si="122"/>
        <v>7.24734527149324</v>
      </c>
      <c r="P605" s="22"/>
      <c r="Q605" s="31">
        <f t="shared" si="123"/>
        <v>0.213269712720052</v>
      </c>
      <c r="R605" s="10">
        <f t="shared" si="133"/>
        <v>1.00342985317719</v>
      </c>
      <c r="S605" s="10">
        <f t="shared" si="134"/>
        <v>4.46289785064543</v>
      </c>
      <c r="T605" s="12">
        <f t="shared" si="124"/>
        <v>0.183392462113338</v>
      </c>
      <c r="U605" s="12">
        <f t="shared" si="125"/>
        <v>0.0737889580792492</v>
      </c>
      <c r="V605" s="12">
        <f t="shared" si="126"/>
        <v>0.109603504034089</v>
      </c>
      <c r="Y605" s="30"/>
      <c r="Z605" s="30"/>
    </row>
    <row r="606" spans="1:26">
      <c r="A606" s="14">
        <v>1920.1</v>
      </c>
      <c r="B606" s="15">
        <v>7.88</v>
      </c>
      <c r="C606" s="16">
        <v>0.5133</v>
      </c>
      <c r="D606" s="15">
        <v>0.8217</v>
      </c>
      <c r="E606" s="15">
        <v>19.9</v>
      </c>
      <c r="F606" s="16">
        <f t="shared" si="131"/>
        <v>1920.79166666662</v>
      </c>
      <c r="G606" s="10">
        <f>G597*3/12+G609*9/12</f>
        <v>5.06</v>
      </c>
      <c r="H606" s="16">
        <f t="shared" si="127"/>
        <v>125.006498492462</v>
      </c>
      <c r="I606" s="16">
        <f t="shared" si="128"/>
        <v>8.1428725477387</v>
      </c>
      <c r="J606" s="19">
        <f t="shared" si="132"/>
        <v>1653.01447293429</v>
      </c>
      <c r="K606" s="16">
        <f t="shared" si="129"/>
        <v>13.0352588592965</v>
      </c>
      <c r="L606" s="19">
        <f t="shared" si="130"/>
        <v>172.370811219556</v>
      </c>
      <c r="M606" s="27">
        <f t="shared" si="121"/>
        <v>5.35117739342416</v>
      </c>
      <c r="N606" s="21"/>
      <c r="O606" s="22">
        <f t="shared" si="122"/>
        <v>7.33276589108361</v>
      </c>
      <c r="P606" s="22"/>
      <c r="Q606" s="31">
        <f t="shared" si="123"/>
        <v>0.213937563059473</v>
      </c>
      <c r="R606" s="10">
        <f t="shared" si="133"/>
        <v>1.00343854205982</v>
      </c>
      <c r="S606" s="10">
        <f t="shared" si="134"/>
        <v>4.50070847740494</v>
      </c>
      <c r="T606" s="12">
        <f t="shared" si="124"/>
        <v>0.165868685354222</v>
      </c>
      <c r="U606" s="12">
        <f t="shared" si="125"/>
        <v>0.0737911899026791</v>
      </c>
      <c r="V606" s="12">
        <f t="shared" si="126"/>
        <v>0.0920774954515431</v>
      </c>
      <c r="Y606" s="30"/>
      <c r="Z606" s="30"/>
    </row>
    <row r="607" spans="1:26">
      <c r="A607" s="14">
        <v>1920.11</v>
      </c>
      <c r="B607" s="15">
        <v>7.48</v>
      </c>
      <c r="C607" s="16">
        <v>0.5117</v>
      </c>
      <c r="D607" s="15">
        <v>0.8108</v>
      </c>
      <c r="E607" s="15">
        <v>19.8</v>
      </c>
      <c r="F607" s="16">
        <f t="shared" si="131"/>
        <v>1920.87499999995</v>
      </c>
      <c r="G607" s="10">
        <f>G597*2/12+G609*10/12</f>
        <v>5.07</v>
      </c>
      <c r="H607" s="16">
        <f t="shared" si="127"/>
        <v>119.260288888889</v>
      </c>
      <c r="I607" s="16">
        <f t="shared" si="128"/>
        <v>8.15848794444445</v>
      </c>
      <c r="J607" s="19">
        <f t="shared" si="132"/>
        <v>1586.02014715044</v>
      </c>
      <c r="K607" s="16">
        <f t="shared" si="129"/>
        <v>12.9273051111111</v>
      </c>
      <c r="L607" s="19">
        <f t="shared" si="130"/>
        <v>171.917798838179</v>
      </c>
      <c r="M607" s="27">
        <f t="shared" si="121"/>
        <v>5.12640793094793</v>
      </c>
      <c r="N607" s="21"/>
      <c r="O607" s="22">
        <f t="shared" si="122"/>
        <v>7.03725105084502</v>
      </c>
      <c r="P607" s="22"/>
      <c r="Q607" s="31">
        <f t="shared" si="123"/>
        <v>0.223689380630151</v>
      </c>
      <c r="R607" s="10">
        <f t="shared" si="133"/>
        <v>1.0034472307147</v>
      </c>
      <c r="S607" s="10">
        <f t="shared" si="134"/>
        <v>4.53899336468632</v>
      </c>
      <c r="T607" s="12">
        <f t="shared" si="124"/>
        <v>0.163194794702397</v>
      </c>
      <c r="U607" s="12">
        <f t="shared" si="125"/>
        <v>0.0737941039115013</v>
      </c>
      <c r="V607" s="12">
        <f t="shared" si="126"/>
        <v>0.0894006907908957</v>
      </c>
      <c r="Y607" s="30"/>
      <c r="Z607" s="30"/>
    </row>
    <row r="608" spans="1:26">
      <c r="A608" s="14">
        <v>1920.12</v>
      </c>
      <c r="B608" s="15">
        <v>6.81</v>
      </c>
      <c r="C608" s="16">
        <v>0.51</v>
      </c>
      <c r="D608" s="15">
        <v>0.8</v>
      </c>
      <c r="E608" s="15">
        <v>19.4</v>
      </c>
      <c r="F608" s="16">
        <f t="shared" si="131"/>
        <v>1920.95833333329</v>
      </c>
      <c r="G608" s="10">
        <f>G597*1/12+G609*11/12</f>
        <v>5.08</v>
      </c>
      <c r="H608" s="16">
        <f t="shared" si="127"/>
        <v>110.81660257732</v>
      </c>
      <c r="I608" s="16">
        <f t="shared" si="128"/>
        <v>8.29904072164949</v>
      </c>
      <c r="J608" s="19">
        <f t="shared" si="132"/>
        <v>1482.92643306755</v>
      </c>
      <c r="K608" s="16">
        <f t="shared" si="129"/>
        <v>13.0181030927835</v>
      </c>
      <c r="L608" s="19">
        <f t="shared" si="130"/>
        <v>174.205748377979</v>
      </c>
      <c r="M608" s="27">
        <f t="shared" si="121"/>
        <v>4.78424104508325</v>
      </c>
      <c r="N608" s="21"/>
      <c r="O608" s="22">
        <f t="shared" si="122"/>
        <v>6.58242498086688</v>
      </c>
      <c r="P608" s="22"/>
      <c r="Q608" s="31">
        <f t="shared" si="123"/>
        <v>0.235340060853937</v>
      </c>
      <c r="R608" s="10">
        <f t="shared" si="133"/>
        <v>1.00345591914201</v>
      </c>
      <c r="S608" s="10">
        <f t="shared" si="134"/>
        <v>4.64855043175942</v>
      </c>
      <c r="T608" s="12">
        <f t="shared" si="124"/>
        <v>0.165733585080883</v>
      </c>
      <c r="U608" s="12">
        <f t="shared" si="125"/>
        <v>0.0734756584992047</v>
      </c>
      <c r="V608" s="12">
        <f t="shared" si="126"/>
        <v>0.0922579265816785</v>
      </c>
      <c r="Y608" s="30"/>
      <c r="Z608" s="30"/>
    </row>
    <row r="609" spans="1:26">
      <c r="A609" s="14">
        <v>1921.01</v>
      </c>
      <c r="B609" s="15">
        <v>7.11</v>
      </c>
      <c r="C609" s="16">
        <v>0.5058</v>
      </c>
      <c r="D609" s="15">
        <v>0.7575</v>
      </c>
      <c r="E609" s="15">
        <v>19</v>
      </c>
      <c r="F609" s="16">
        <f t="shared" si="131"/>
        <v>1921.04166666662</v>
      </c>
      <c r="G609" s="10">
        <v>5.09</v>
      </c>
      <c r="H609" s="16">
        <f t="shared" si="127"/>
        <v>118.134146842105</v>
      </c>
      <c r="I609" s="16">
        <f t="shared" si="128"/>
        <v>8.40397348421053</v>
      </c>
      <c r="J609" s="19">
        <f t="shared" si="132"/>
        <v>1590.22009732068</v>
      </c>
      <c r="K609" s="16">
        <f t="shared" si="129"/>
        <v>12.5860219736842</v>
      </c>
      <c r="L609" s="19">
        <f t="shared" si="130"/>
        <v>169.422183364334</v>
      </c>
      <c r="M609" s="27">
        <f t="shared" si="121"/>
        <v>5.12218414688738</v>
      </c>
      <c r="N609" s="21"/>
      <c r="O609" s="22">
        <f t="shared" si="122"/>
        <v>7.06092271623708</v>
      </c>
      <c r="P609" s="22"/>
      <c r="Q609" s="31">
        <f t="shared" si="123"/>
        <v>0.21920796290222</v>
      </c>
      <c r="R609" s="10">
        <f t="shared" si="133"/>
        <v>1.00937506086388</v>
      </c>
      <c r="S609" s="10">
        <f t="shared" si="134"/>
        <v>4.76281787662501</v>
      </c>
      <c r="T609" s="12">
        <f t="shared" si="124"/>
        <v>0.163116736420593</v>
      </c>
      <c r="U609" s="12">
        <f t="shared" si="125"/>
        <v>0.0724715386906554</v>
      </c>
      <c r="V609" s="12">
        <f t="shared" si="126"/>
        <v>0.0906451977299378</v>
      </c>
      <c r="Y609" s="30"/>
      <c r="Z609" s="30"/>
    </row>
    <row r="610" spans="1:26">
      <c r="A610" s="14">
        <v>1921.02</v>
      </c>
      <c r="B610" s="15">
        <v>7.06</v>
      </c>
      <c r="C610" s="16">
        <v>0.5017</v>
      </c>
      <c r="D610" s="15">
        <v>0.715</v>
      </c>
      <c r="E610" s="15">
        <v>18.4</v>
      </c>
      <c r="F610" s="16">
        <f t="shared" si="131"/>
        <v>1921.12499999995</v>
      </c>
      <c r="G610" s="10">
        <f>G609*11/12+G621*1/12</f>
        <v>5.02416666666667</v>
      </c>
      <c r="H610" s="16">
        <f t="shared" si="127"/>
        <v>121.12849673913</v>
      </c>
      <c r="I610" s="16">
        <f t="shared" si="128"/>
        <v>8.60767235326087</v>
      </c>
      <c r="J610" s="19">
        <f t="shared" si="132"/>
        <v>1640.183211343</v>
      </c>
      <c r="K610" s="16">
        <f t="shared" si="129"/>
        <v>12.2672627717391</v>
      </c>
      <c r="L610" s="19">
        <f t="shared" si="130"/>
        <v>166.10920624791</v>
      </c>
      <c r="M610" s="27">
        <f t="shared" si="121"/>
        <v>5.27485719120505</v>
      </c>
      <c r="N610" s="21"/>
      <c r="O610" s="22">
        <f t="shared" si="122"/>
        <v>7.28578840171688</v>
      </c>
      <c r="P610" s="22"/>
      <c r="Q610" s="31">
        <f t="shared" si="123"/>
        <v>0.214143178432591</v>
      </c>
      <c r="R610" s="10">
        <f t="shared" si="133"/>
        <v>1.00933568239272</v>
      </c>
      <c r="S610" s="10">
        <f t="shared" si="134"/>
        <v>4.96423489662703</v>
      </c>
      <c r="T610" s="12">
        <f t="shared" si="124"/>
        <v>0.170104993570065</v>
      </c>
      <c r="U610" s="12">
        <f t="shared" si="125"/>
        <v>0.0694339059527205</v>
      </c>
      <c r="V610" s="12">
        <f t="shared" si="126"/>
        <v>0.100671087617345</v>
      </c>
      <c r="Y610" s="30"/>
      <c r="Z610" s="30"/>
    </row>
    <row r="611" spans="1:26">
      <c r="A611" s="14">
        <v>1921.03</v>
      </c>
      <c r="B611" s="15">
        <v>6.88</v>
      </c>
      <c r="C611" s="16">
        <v>0.4975</v>
      </c>
      <c r="D611" s="15">
        <v>0.6725</v>
      </c>
      <c r="E611" s="15">
        <v>18.3</v>
      </c>
      <c r="F611" s="16">
        <f t="shared" si="131"/>
        <v>1921.20833333329</v>
      </c>
      <c r="G611" s="10">
        <f>G609*10/12+G621*2/12</f>
        <v>4.95833333333333</v>
      </c>
      <c r="H611" s="16">
        <f t="shared" si="127"/>
        <v>118.685263387978</v>
      </c>
      <c r="I611" s="16">
        <f t="shared" si="128"/>
        <v>8.5822556010929</v>
      </c>
      <c r="J611" s="19">
        <f t="shared" si="132"/>
        <v>1616.78400220375</v>
      </c>
      <c r="K611" s="16">
        <f t="shared" si="129"/>
        <v>11.6011394808743</v>
      </c>
      <c r="L611" s="19">
        <f t="shared" si="130"/>
        <v>158.035936261921</v>
      </c>
      <c r="M611" s="27">
        <f t="shared" si="121"/>
        <v>5.19234815868418</v>
      </c>
      <c r="N611" s="21"/>
      <c r="O611" s="22">
        <f t="shared" si="122"/>
        <v>7.18664314963398</v>
      </c>
      <c r="P611" s="22"/>
      <c r="Q611" s="31">
        <f t="shared" si="123"/>
        <v>0.216092057817175</v>
      </c>
      <c r="R611" s="10">
        <f t="shared" si="133"/>
        <v>1.00929636944224</v>
      </c>
      <c r="S611" s="10">
        <f t="shared" si="134"/>
        <v>5.03795963233796</v>
      </c>
      <c r="T611" s="12">
        <f t="shared" si="124"/>
        <v>0.175290848423681</v>
      </c>
      <c r="U611" s="12">
        <f t="shared" si="125"/>
        <v>0.0685864002662915</v>
      </c>
      <c r="V611" s="12">
        <f t="shared" si="126"/>
        <v>0.106704448157389</v>
      </c>
      <c r="Y611" s="30"/>
      <c r="Z611" s="30"/>
    </row>
    <row r="612" spans="1:26">
      <c r="A612" s="14">
        <v>1921.04</v>
      </c>
      <c r="B612" s="15">
        <v>6.91</v>
      </c>
      <c r="C612" s="16">
        <v>0.4933</v>
      </c>
      <c r="D612" s="15">
        <v>0.63</v>
      </c>
      <c r="E612" s="15">
        <v>18.1</v>
      </c>
      <c r="F612" s="16">
        <f t="shared" si="131"/>
        <v>1921.29166666662</v>
      </c>
      <c r="G612" s="10">
        <f>G609*9/12+G621*3/12</f>
        <v>4.8925</v>
      </c>
      <c r="H612" s="16">
        <f t="shared" si="127"/>
        <v>120.519944198895</v>
      </c>
      <c r="I612" s="16">
        <f t="shared" si="128"/>
        <v>8.60383335359116</v>
      </c>
      <c r="J612" s="19">
        <f t="shared" si="132"/>
        <v>1651.54395591199</v>
      </c>
      <c r="K612" s="16">
        <f t="shared" si="129"/>
        <v>10.9880701657459</v>
      </c>
      <c r="L612" s="19">
        <f t="shared" si="130"/>
        <v>150.574919279964</v>
      </c>
      <c r="M612" s="27">
        <f t="shared" si="121"/>
        <v>5.29708592273968</v>
      </c>
      <c r="N612" s="21"/>
      <c r="O612" s="22">
        <f t="shared" si="122"/>
        <v>7.34711124516934</v>
      </c>
      <c r="P612" s="22"/>
      <c r="Q612" s="31">
        <f t="shared" si="123"/>
        <v>0.215208581809444</v>
      </c>
      <c r="R612" s="10">
        <f t="shared" si="133"/>
        <v>1.00925712233254</v>
      </c>
      <c r="S612" s="10">
        <f t="shared" si="134"/>
        <v>5.14097993942373</v>
      </c>
      <c r="T612" s="12">
        <f t="shared" si="124"/>
        <v>0.162422238435748</v>
      </c>
      <c r="U612" s="12">
        <f t="shared" si="125"/>
        <v>0.067159652991353</v>
      </c>
      <c r="V612" s="12">
        <f t="shared" si="126"/>
        <v>0.0952625854443951</v>
      </c>
      <c r="Y612" s="30"/>
      <c r="Z612" s="30"/>
    </row>
    <row r="613" spans="1:26">
      <c r="A613" s="14">
        <v>1921.05</v>
      </c>
      <c r="B613" s="15">
        <v>7.12</v>
      </c>
      <c r="C613" s="16">
        <v>0.4892</v>
      </c>
      <c r="D613" s="15">
        <v>0.5875</v>
      </c>
      <c r="E613" s="15">
        <v>17.7</v>
      </c>
      <c r="F613" s="16">
        <f t="shared" si="131"/>
        <v>1921.37499999995</v>
      </c>
      <c r="G613" s="10">
        <f>G609*8/12+G621*4/12</f>
        <v>4.82666666666667</v>
      </c>
      <c r="H613" s="16">
        <f t="shared" si="127"/>
        <v>126.989021468927</v>
      </c>
      <c r="I613" s="16">
        <f t="shared" si="128"/>
        <v>8.72514456497175</v>
      </c>
      <c r="J613" s="19">
        <f t="shared" si="132"/>
        <v>1750.15664218182</v>
      </c>
      <c r="K613" s="16">
        <f t="shared" si="129"/>
        <v>10.4783778248588</v>
      </c>
      <c r="L613" s="19">
        <f t="shared" si="130"/>
        <v>144.412503831716</v>
      </c>
      <c r="M613" s="27">
        <f t="shared" si="121"/>
        <v>5.60946922533078</v>
      </c>
      <c r="N613" s="21"/>
      <c r="O613" s="22">
        <f t="shared" si="122"/>
        <v>7.79530122320064</v>
      </c>
      <c r="P613" s="22"/>
      <c r="Q613" s="31">
        <f t="shared" si="123"/>
        <v>0.202953423197836</v>
      </c>
      <c r="R613" s="10">
        <f t="shared" si="133"/>
        <v>1.00921794138539</v>
      </c>
      <c r="S613" s="10">
        <f t="shared" si="134"/>
        <v>5.30582645284411</v>
      </c>
      <c r="T613" s="12">
        <f t="shared" si="124"/>
        <v>0.146129280226735</v>
      </c>
      <c r="U613" s="12">
        <f t="shared" si="125"/>
        <v>0.0652301750974102</v>
      </c>
      <c r="V613" s="12">
        <f t="shared" si="126"/>
        <v>0.0808991051293246</v>
      </c>
      <c r="Y613" s="30"/>
      <c r="Z613" s="30"/>
    </row>
    <row r="614" spans="1:26">
      <c r="A614" s="14">
        <v>1921.06</v>
      </c>
      <c r="B614" s="15">
        <v>6.55</v>
      </c>
      <c r="C614" s="16">
        <v>0.485</v>
      </c>
      <c r="D614" s="15">
        <v>0.545</v>
      </c>
      <c r="E614" s="15">
        <v>17.6</v>
      </c>
      <c r="F614" s="16">
        <f t="shared" si="131"/>
        <v>1921.45833333329</v>
      </c>
      <c r="G614" s="10">
        <f>G609*7/12+G621*5/12</f>
        <v>4.76083333333333</v>
      </c>
      <c r="H614" s="16">
        <f t="shared" si="127"/>
        <v>117.48653125</v>
      </c>
      <c r="I614" s="16">
        <f t="shared" si="128"/>
        <v>8.699384375</v>
      </c>
      <c r="J614" s="19">
        <f t="shared" si="132"/>
        <v>1629.18498323584</v>
      </c>
      <c r="K614" s="16">
        <f t="shared" si="129"/>
        <v>9.775596875</v>
      </c>
      <c r="L614" s="19">
        <f t="shared" si="130"/>
        <v>135.558139826494</v>
      </c>
      <c r="M614" s="27">
        <f t="shared" si="121"/>
        <v>5.21611096098932</v>
      </c>
      <c r="N614" s="21"/>
      <c r="O614" s="22">
        <f t="shared" si="122"/>
        <v>7.26637410349084</v>
      </c>
      <c r="P614" s="22"/>
      <c r="Q614" s="31">
        <f t="shared" si="123"/>
        <v>0.21644775043781</v>
      </c>
      <c r="R614" s="10">
        <f t="shared" si="133"/>
        <v>1.00917882692432</v>
      </c>
      <c r="S614" s="10">
        <f t="shared" si="134"/>
        <v>5.38515988219027</v>
      </c>
      <c r="T614" s="12">
        <f t="shared" si="124"/>
        <v>0.152744187392712</v>
      </c>
      <c r="U614" s="12">
        <f t="shared" si="125"/>
        <v>0.0651046100882458</v>
      </c>
      <c r="V614" s="12">
        <f t="shared" si="126"/>
        <v>0.0876395773044665</v>
      </c>
      <c r="Y614" s="30"/>
      <c r="Z614" s="30"/>
    </row>
    <row r="615" spans="1:26">
      <c r="A615" s="14">
        <v>1921.07</v>
      </c>
      <c r="B615" s="15">
        <v>6.53</v>
      </c>
      <c r="C615" s="16">
        <v>0.4808</v>
      </c>
      <c r="D615" s="15">
        <v>0.5025</v>
      </c>
      <c r="E615" s="15">
        <v>17.7</v>
      </c>
      <c r="F615" s="16">
        <f t="shared" si="131"/>
        <v>1921.54166666662</v>
      </c>
      <c r="G615" s="10">
        <f>G609*6/12+G621*6/12</f>
        <v>4.695</v>
      </c>
      <c r="H615" s="16">
        <f t="shared" si="127"/>
        <v>116.46605480226</v>
      </c>
      <c r="I615" s="16">
        <f t="shared" si="128"/>
        <v>8.57532605649718</v>
      </c>
      <c r="J615" s="19">
        <f t="shared" si="132"/>
        <v>1624.94354214494</v>
      </c>
      <c r="K615" s="16">
        <f t="shared" si="129"/>
        <v>8.96235720338983</v>
      </c>
      <c r="L615" s="19">
        <f t="shared" si="130"/>
        <v>125.0435114744</v>
      </c>
      <c r="M615" s="27">
        <f t="shared" si="121"/>
        <v>5.19777936190547</v>
      </c>
      <c r="N615" s="21"/>
      <c r="O615" s="22">
        <f t="shared" si="122"/>
        <v>7.25908047219528</v>
      </c>
      <c r="P615" s="22"/>
      <c r="Q615" s="31">
        <f t="shared" si="123"/>
        <v>0.217231371348732</v>
      </c>
      <c r="R615" s="10">
        <f t="shared" si="133"/>
        <v>1.00913977927452</v>
      </c>
      <c r="S615" s="10">
        <f t="shared" si="134"/>
        <v>5.4038854381736</v>
      </c>
      <c r="T615" s="12">
        <f t="shared" si="124"/>
        <v>0.157408031630188</v>
      </c>
      <c r="U615" s="12">
        <f t="shared" si="125"/>
        <v>0.064791523394093</v>
      </c>
      <c r="V615" s="12">
        <f t="shared" si="126"/>
        <v>0.0926165082360952</v>
      </c>
      <c r="Y615" s="30"/>
      <c r="Z615" s="30"/>
    </row>
    <row r="616" spans="1:26">
      <c r="A616" s="14">
        <v>1921.08</v>
      </c>
      <c r="B616" s="15">
        <v>6.45</v>
      </c>
      <c r="C616" s="16">
        <v>0.4767</v>
      </c>
      <c r="D616" s="15">
        <v>0.46</v>
      </c>
      <c r="E616" s="15">
        <v>17.7</v>
      </c>
      <c r="F616" s="16">
        <f t="shared" si="131"/>
        <v>1921.62499999995</v>
      </c>
      <c r="G616" s="10">
        <f>G609*5/12+G621*7/12</f>
        <v>4.62916666666667</v>
      </c>
      <c r="H616" s="16">
        <f t="shared" si="127"/>
        <v>115.039211864407</v>
      </c>
      <c r="I616" s="16">
        <f t="shared" si="128"/>
        <v>8.50220035593221</v>
      </c>
      <c r="J616" s="19">
        <f t="shared" si="132"/>
        <v>1614.92139801632</v>
      </c>
      <c r="K616" s="16">
        <f t="shared" si="129"/>
        <v>8.20434689265537</v>
      </c>
      <c r="L616" s="19">
        <f t="shared" si="130"/>
        <v>115.172688850776</v>
      </c>
      <c r="M616" s="27">
        <f t="shared" si="121"/>
        <v>5.16129482321573</v>
      </c>
      <c r="N616" s="21"/>
      <c r="O616" s="22">
        <f t="shared" si="122"/>
        <v>7.22756020201513</v>
      </c>
      <c r="P616" s="22"/>
      <c r="Q616" s="31">
        <f t="shared" si="123"/>
        <v>0.215851578718591</v>
      </c>
      <c r="R616" s="10">
        <f t="shared" si="133"/>
        <v>1.00910079876293</v>
      </c>
      <c r="S616" s="10">
        <f t="shared" si="134"/>
        <v>5.45327575830327</v>
      </c>
      <c r="T616" s="12">
        <f t="shared" si="124"/>
        <v>0.155204383010004</v>
      </c>
      <c r="U616" s="12">
        <f t="shared" si="125"/>
        <v>0.0638825562581635</v>
      </c>
      <c r="V616" s="12">
        <f t="shared" si="126"/>
        <v>0.0913218267518405</v>
      </c>
      <c r="Y616" s="30"/>
      <c r="Z616" s="30"/>
    </row>
    <row r="617" spans="1:26">
      <c r="A617" s="14">
        <v>1921.09</v>
      </c>
      <c r="B617" s="15">
        <v>6.61</v>
      </c>
      <c r="C617" s="16">
        <v>0.4725</v>
      </c>
      <c r="D617" s="15">
        <v>0.4175</v>
      </c>
      <c r="E617" s="15">
        <v>17.5</v>
      </c>
      <c r="F617" s="16">
        <f t="shared" si="131"/>
        <v>1921.70833333329</v>
      </c>
      <c r="G617" s="10">
        <f>G609*4/12+G621*8/12</f>
        <v>4.56333333333333</v>
      </c>
      <c r="H617" s="16">
        <f t="shared" si="127"/>
        <v>119.240245142857</v>
      </c>
      <c r="I617" s="16">
        <f t="shared" si="128"/>
        <v>8.523603</v>
      </c>
      <c r="J617" s="19">
        <f t="shared" si="132"/>
        <v>1683.86673829941</v>
      </c>
      <c r="K617" s="16">
        <f t="shared" si="129"/>
        <v>7.53143757142857</v>
      </c>
      <c r="L617" s="19">
        <f t="shared" si="130"/>
        <v>106.356182033283</v>
      </c>
      <c r="M617" s="27">
        <f t="shared" si="121"/>
        <v>5.37752442545826</v>
      </c>
      <c r="N617" s="21"/>
      <c r="O617" s="22">
        <f t="shared" si="122"/>
        <v>7.55058757893036</v>
      </c>
      <c r="P617" s="22"/>
      <c r="Q617" s="31">
        <f t="shared" si="123"/>
        <v>0.20640123633623</v>
      </c>
      <c r="R617" s="10">
        <f t="shared" si="133"/>
        <v>1.00906188571823</v>
      </c>
      <c r="S617" s="10">
        <f t="shared" si="134"/>
        <v>5.56579526556209</v>
      </c>
      <c r="T617" s="12">
        <f t="shared" si="124"/>
        <v>0.13342049673951</v>
      </c>
      <c r="U617" s="12">
        <f t="shared" si="125"/>
        <v>0.0624797883820811</v>
      </c>
      <c r="V617" s="12">
        <f t="shared" si="126"/>
        <v>0.0709407083574289</v>
      </c>
      <c r="Y617" s="30"/>
      <c r="Z617" s="30"/>
    </row>
    <row r="618" spans="1:26">
      <c r="A618" s="14">
        <v>1921.1</v>
      </c>
      <c r="B618" s="15">
        <v>6.7</v>
      </c>
      <c r="C618" s="16">
        <v>0.4683</v>
      </c>
      <c r="D618" s="15">
        <v>0.375</v>
      </c>
      <c r="E618" s="15">
        <v>17.5</v>
      </c>
      <c r="F618" s="16">
        <f t="shared" si="131"/>
        <v>1921.79166666662</v>
      </c>
      <c r="G618" s="10">
        <f>G609*3/12+G621*9/12</f>
        <v>4.4975</v>
      </c>
      <c r="H618" s="16">
        <f t="shared" si="127"/>
        <v>120.863788571429</v>
      </c>
      <c r="I618" s="16">
        <f t="shared" si="128"/>
        <v>8.44783764</v>
      </c>
      <c r="J618" s="19">
        <f t="shared" si="132"/>
        <v>1716.73525659125</v>
      </c>
      <c r="K618" s="16">
        <f t="shared" si="129"/>
        <v>6.76476428571429</v>
      </c>
      <c r="L618" s="19">
        <f t="shared" si="130"/>
        <v>96.0859285405551</v>
      </c>
      <c r="M618" s="27">
        <f t="shared" si="121"/>
        <v>5.47925767805335</v>
      </c>
      <c r="N618" s="21"/>
      <c r="O618" s="22">
        <f t="shared" si="122"/>
        <v>7.71416209873249</v>
      </c>
      <c r="P618" s="22"/>
      <c r="Q618" s="31">
        <f t="shared" si="123"/>
        <v>0.203606869919635</v>
      </c>
      <c r="R618" s="10">
        <f t="shared" si="133"/>
        <v>1.00902304047084</v>
      </c>
      <c r="S618" s="10">
        <f t="shared" si="134"/>
        <v>5.61623186618968</v>
      </c>
      <c r="T618" s="12">
        <f t="shared" si="124"/>
        <v>0.116641707896881</v>
      </c>
      <c r="U618" s="12">
        <f t="shared" si="125"/>
        <v>0.0622969979711432</v>
      </c>
      <c r="V618" s="12">
        <f t="shared" si="126"/>
        <v>0.0543447099257377</v>
      </c>
      <c r="Y618" s="30"/>
      <c r="Z618" s="30"/>
    </row>
    <row r="619" spans="1:26">
      <c r="A619" s="14">
        <v>1921.11</v>
      </c>
      <c r="B619" s="15">
        <v>7.06</v>
      </c>
      <c r="C619" s="16">
        <v>0.4642</v>
      </c>
      <c r="D619" s="15">
        <v>0.3325</v>
      </c>
      <c r="E619" s="15">
        <v>17.4</v>
      </c>
      <c r="F619" s="16">
        <f t="shared" si="131"/>
        <v>1921.87499999995</v>
      </c>
      <c r="G619" s="10">
        <f>G609*2/12+G621*10/12</f>
        <v>4.43166666666667</v>
      </c>
      <c r="H619" s="16">
        <f t="shared" si="127"/>
        <v>128.089904597701</v>
      </c>
      <c r="I619" s="16">
        <f t="shared" si="128"/>
        <v>8.42200194252874</v>
      </c>
      <c r="J619" s="19">
        <f t="shared" si="132"/>
        <v>1829.34293352141</v>
      </c>
      <c r="K619" s="16">
        <f t="shared" si="129"/>
        <v>6.03256278735632</v>
      </c>
      <c r="L619" s="19">
        <f t="shared" si="130"/>
        <v>86.1553152118793</v>
      </c>
      <c r="M619" s="27">
        <f t="shared" si="121"/>
        <v>5.83819699320089</v>
      </c>
      <c r="N619" s="21"/>
      <c r="O619" s="22">
        <f t="shared" si="122"/>
        <v>8.2399460787631</v>
      </c>
      <c r="P619" s="22"/>
      <c r="Q619" s="31">
        <f t="shared" si="123"/>
        <v>0.193537708261114</v>
      </c>
      <c r="R619" s="10">
        <f t="shared" si="133"/>
        <v>1.00898426335292</v>
      </c>
      <c r="S619" s="10">
        <f t="shared" si="134"/>
        <v>5.69947578667865</v>
      </c>
      <c r="T619" s="12">
        <f t="shared" si="124"/>
        <v>0.113320028891178</v>
      </c>
      <c r="U619" s="12">
        <f t="shared" si="125"/>
        <v>0.0622373752749599</v>
      </c>
      <c r="V619" s="12">
        <f t="shared" si="126"/>
        <v>0.0510826536162179</v>
      </c>
      <c r="Y619" s="30"/>
      <c r="Z619" s="30"/>
    </row>
    <row r="620" spans="1:26">
      <c r="A620" s="14">
        <v>1921.12</v>
      </c>
      <c r="B620" s="15">
        <v>7.31</v>
      </c>
      <c r="C620" s="16">
        <v>0.46</v>
      </c>
      <c r="D620" s="15">
        <v>0.29</v>
      </c>
      <c r="E620" s="15">
        <v>17.3</v>
      </c>
      <c r="F620" s="16">
        <f t="shared" si="131"/>
        <v>1921.95833333329</v>
      </c>
      <c r="G620" s="10">
        <f>G609*1/12+G621*11/12</f>
        <v>4.36583333333333</v>
      </c>
      <c r="H620" s="16">
        <f t="shared" si="127"/>
        <v>133.392288439306</v>
      </c>
      <c r="I620" s="16">
        <f t="shared" si="128"/>
        <v>8.39404277456648</v>
      </c>
      <c r="J620" s="19">
        <f t="shared" si="132"/>
        <v>1915.06015181991</v>
      </c>
      <c r="K620" s="16">
        <f t="shared" si="129"/>
        <v>5.29189653179191</v>
      </c>
      <c r="L620" s="19">
        <f t="shared" si="130"/>
        <v>75.9736585537312</v>
      </c>
      <c r="M620" s="27">
        <f t="shared" si="121"/>
        <v>6.11415884941727</v>
      </c>
      <c r="N620" s="21"/>
      <c r="O620" s="22">
        <f t="shared" si="122"/>
        <v>8.64985279407793</v>
      </c>
      <c r="P620" s="22"/>
      <c r="Q620" s="31">
        <f t="shared" si="123"/>
        <v>0.186967523203809</v>
      </c>
      <c r="R620" s="10">
        <f t="shared" si="133"/>
        <v>1.00894555469843</v>
      </c>
      <c r="S620" s="10">
        <f t="shared" si="134"/>
        <v>5.78392231094128</v>
      </c>
      <c r="T620" s="12">
        <f t="shared" si="124"/>
        <v>0.0870527916664059</v>
      </c>
      <c r="U620" s="12">
        <f t="shared" si="125"/>
        <v>0.0614710449569791</v>
      </c>
      <c r="V620" s="12">
        <f t="shared" si="126"/>
        <v>0.0255817467094268</v>
      </c>
      <c r="Y620" s="30"/>
      <c r="Z620" s="30"/>
    </row>
    <row r="621" spans="1:26">
      <c r="A621" s="14">
        <v>1922.01</v>
      </c>
      <c r="B621" s="15">
        <v>7.3</v>
      </c>
      <c r="C621" s="16">
        <v>0.4642</v>
      </c>
      <c r="D621" s="15">
        <v>0.3233</v>
      </c>
      <c r="E621" s="15">
        <v>16.9</v>
      </c>
      <c r="F621" s="16">
        <f t="shared" si="131"/>
        <v>1922.04166666662</v>
      </c>
      <c r="G621" s="10">
        <v>4.3</v>
      </c>
      <c r="H621" s="16">
        <f t="shared" si="127"/>
        <v>136.362704142012</v>
      </c>
      <c r="I621" s="16">
        <f t="shared" si="128"/>
        <v>8.67117359763314</v>
      </c>
      <c r="J621" s="19">
        <f t="shared" si="132"/>
        <v>1968.07928119788</v>
      </c>
      <c r="K621" s="16">
        <f t="shared" si="129"/>
        <v>6.03918660946746</v>
      </c>
      <c r="L621" s="19">
        <f t="shared" si="130"/>
        <v>87.161648165928</v>
      </c>
      <c r="M621" s="27">
        <f t="shared" si="121"/>
        <v>6.28708729034713</v>
      </c>
      <c r="N621" s="21"/>
      <c r="O621" s="22">
        <f t="shared" si="122"/>
        <v>8.91709647318321</v>
      </c>
      <c r="P621" s="22"/>
      <c r="Q621" s="31">
        <f t="shared" si="123"/>
        <v>0.179519561821601</v>
      </c>
      <c r="R621" s="10">
        <f t="shared" si="133"/>
        <v>1.00318033603649</v>
      </c>
      <c r="S621" s="10">
        <f t="shared" si="134"/>
        <v>5.97378489853095</v>
      </c>
      <c r="T621" s="12">
        <f t="shared" si="124"/>
        <v>0.0853864718841659</v>
      </c>
      <c r="U621" s="12">
        <f t="shared" si="125"/>
        <v>0.0603205063320329</v>
      </c>
      <c r="V621" s="12">
        <f t="shared" si="126"/>
        <v>0.025065965552133</v>
      </c>
      <c r="Y621" s="30"/>
      <c r="Z621" s="30"/>
    </row>
    <row r="622" spans="1:26">
      <c r="A622" s="14">
        <v>1922.02</v>
      </c>
      <c r="B622" s="15">
        <v>7.46</v>
      </c>
      <c r="C622" s="16">
        <v>0.4683</v>
      </c>
      <c r="D622" s="15">
        <v>0.3567</v>
      </c>
      <c r="E622" s="15">
        <v>16.9</v>
      </c>
      <c r="F622" s="16">
        <f t="shared" si="131"/>
        <v>1922.12499999995</v>
      </c>
      <c r="G622" s="10">
        <f>G621*11/12+G633*1/12</f>
        <v>4.305</v>
      </c>
      <c r="H622" s="16">
        <f t="shared" si="127"/>
        <v>139.351475739645</v>
      </c>
      <c r="I622" s="16">
        <f t="shared" si="128"/>
        <v>8.74776086982249</v>
      </c>
      <c r="J622" s="19">
        <f t="shared" si="132"/>
        <v>2021.73640160067</v>
      </c>
      <c r="K622" s="16">
        <f t="shared" si="129"/>
        <v>6.66309268047338</v>
      </c>
      <c r="L622" s="19">
        <f t="shared" si="130"/>
        <v>96.6693531435604</v>
      </c>
      <c r="M622" s="27">
        <f t="shared" si="121"/>
        <v>6.46130587269699</v>
      </c>
      <c r="N622" s="21"/>
      <c r="O622" s="22">
        <f t="shared" si="122"/>
        <v>9.18553786904006</v>
      </c>
      <c r="P622" s="22"/>
      <c r="Q622" s="31">
        <f t="shared" si="123"/>
        <v>0.174080106815289</v>
      </c>
      <c r="R622" s="10">
        <f t="shared" si="133"/>
        <v>1.00318459602838</v>
      </c>
      <c r="S622" s="10">
        <f t="shared" si="134"/>
        <v>5.99278354191796</v>
      </c>
      <c r="T622" s="12">
        <f t="shared" si="124"/>
        <v>0.0839167541216994</v>
      </c>
      <c r="U622" s="12">
        <f t="shared" si="125"/>
        <v>0.0620738804297369</v>
      </c>
      <c r="V622" s="12">
        <f t="shared" si="126"/>
        <v>0.0218428736919625</v>
      </c>
      <c r="Y622" s="30"/>
      <c r="Z622" s="30"/>
    </row>
    <row r="623" spans="1:26">
      <c r="A623" s="14">
        <v>1922.03</v>
      </c>
      <c r="B623" s="15">
        <v>7.74</v>
      </c>
      <c r="C623" s="16">
        <v>0.4725</v>
      </c>
      <c r="D623" s="15">
        <v>0.39</v>
      </c>
      <c r="E623" s="15">
        <v>16.7</v>
      </c>
      <c r="F623" s="16">
        <f t="shared" si="131"/>
        <v>1922.20833333329</v>
      </c>
      <c r="G623" s="10">
        <f>G621*10/12+G633*2/12</f>
        <v>4.31</v>
      </c>
      <c r="H623" s="16">
        <f t="shared" si="127"/>
        <v>146.31334491018</v>
      </c>
      <c r="I623" s="16">
        <f t="shared" si="128"/>
        <v>8.93191931137725</v>
      </c>
      <c r="J623" s="19">
        <f t="shared" si="132"/>
        <v>2133.53928307876</v>
      </c>
      <c r="K623" s="16">
        <f t="shared" si="129"/>
        <v>7.37237784431138</v>
      </c>
      <c r="L623" s="19">
        <f t="shared" si="130"/>
        <v>107.503917364434</v>
      </c>
      <c r="M623" s="27">
        <f t="shared" si="121"/>
        <v>6.82138724903605</v>
      </c>
      <c r="N623" s="21"/>
      <c r="O623" s="22">
        <f t="shared" si="122"/>
        <v>9.71740914582812</v>
      </c>
      <c r="P623" s="22"/>
      <c r="Q623" s="31">
        <f t="shared" si="123"/>
        <v>0.162432573087819</v>
      </c>
      <c r="R623" s="10">
        <f t="shared" si="133"/>
        <v>1.00318885599015</v>
      </c>
      <c r="S623" s="10">
        <f t="shared" si="134"/>
        <v>6.08386655738188</v>
      </c>
      <c r="T623" s="12">
        <f t="shared" si="124"/>
        <v>0.0800614707828649</v>
      </c>
      <c r="U623" s="12">
        <f t="shared" si="125"/>
        <v>0.0618215958733863</v>
      </c>
      <c r="V623" s="12">
        <f t="shared" si="126"/>
        <v>0.0182398749094785</v>
      </c>
      <c r="Y623" s="30"/>
      <c r="Z623" s="30"/>
    </row>
    <row r="624" spans="1:26">
      <c r="A624" s="14">
        <v>1922.04</v>
      </c>
      <c r="B624" s="15">
        <v>8.21</v>
      </c>
      <c r="C624" s="16">
        <v>0.4767</v>
      </c>
      <c r="D624" s="15">
        <v>0.4233</v>
      </c>
      <c r="E624" s="15">
        <v>16.7</v>
      </c>
      <c r="F624" s="16">
        <f t="shared" si="131"/>
        <v>1922.29166666662</v>
      </c>
      <c r="G624" s="10">
        <f>G621*9/12+G633*3/12</f>
        <v>4.315</v>
      </c>
      <c r="H624" s="16">
        <f t="shared" si="127"/>
        <v>155.198005389222</v>
      </c>
      <c r="I624" s="16">
        <f t="shared" si="128"/>
        <v>9.0113141497006</v>
      </c>
      <c r="J624" s="19">
        <f t="shared" si="132"/>
        <v>2274.04552481872</v>
      </c>
      <c r="K624" s="16">
        <f t="shared" si="129"/>
        <v>8.00186549101797</v>
      </c>
      <c r="L624" s="19">
        <f t="shared" si="130"/>
        <v>117.24768217488</v>
      </c>
      <c r="M624" s="27">
        <f t="shared" si="121"/>
        <v>7.27325339020987</v>
      </c>
      <c r="N624" s="21"/>
      <c r="O624" s="22">
        <f t="shared" si="122"/>
        <v>10.3786122400776</v>
      </c>
      <c r="P624" s="22"/>
      <c r="Q624" s="31">
        <f t="shared" si="123"/>
        <v>0.150118600193636</v>
      </c>
      <c r="R624" s="10">
        <f t="shared" si="133"/>
        <v>1.00319311592181</v>
      </c>
      <c r="S624" s="10">
        <f t="shared" si="134"/>
        <v>6.10326713169665</v>
      </c>
      <c r="T624" s="12">
        <f t="shared" si="124"/>
        <v>0.0459165675809807</v>
      </c>
      <c r="U624" s="12">
        <f t="shared" si="125"/>
        <v>0.0628365601489729</v>
      </c>
      <c r="V624" s="12">
        <f t="shared" si="126"/>
        <v>-0.0169199925679921</v>
      </c>
      <c r="Y624" s="30"/>
      <c r="Z624" s="30"/>
    </row>
    <row r="625" spans="1:26">
      <c r="A625" s="14">
        <v>1922.05</v>
      </c>
      <c r="B625" s="15">
        <v>8.53</v>
      </c>
      <c r="C625" s="16">
        <v>0.4808</v>
      </c>
      <c r="D625" s="15">
        <v>0.4567</v>
      </c>
      <c r="E625" s="15">
        <v>16.7</v>
      </c>
      <c r="F625" s="16">
        <f t="shared" si="131"/>
        <v>1922.37499999995</v>
      </c>
      <c r="G625" s="10">
        <f>G621*8/12+G633*4/12</f>
        <v>4.32</v>
      </c>
      <c r="H625" s="16">
        <f t="shared" si="127"/>
        <v>161.247135928144</v>
      </c>
      <c r="I625" s="16">
        <f t="shared" si="128"/>
        <v>9.08881863473054</v>
      </c>
      <c r="J625" s="19">
        <f t="shared" si="132"/>
        <v>2373.7785323668</v>
      </c>
      <c r="K625" s="16">
        <f t="shared" si="129"/>
        <v>8.63324349101797</v>
      </c>
      <c r="L625" s="19">
        <f t="shared" si="130"/>
        <v>127.093160109252</v>
      </c>
      <c r="M625" s="27">
        <f t="shared" si="121"/>
        <v>7.59346725891939</v>
      </c>
      <c r="N625" s="21"/>
      <c r="O625" s="22">
        <f t="shared" si="122"/>
        <v>10.8513080071155</v>
      </c>
      <c r="P625" s="22"/>
      <c r="Q625" s="31">
        <f t="shared" si="123"/>
        <v>0.144270692526603</v>
      </c>
      <c r="R625" s="10">
        <f t="shared" si="133"/>
        <v>1.00319737582338</v>
      </c>
      <c r="S625" s="10">
        <f t="shared" si="134"/>
        <v>6.12275557114995</v>
      </c>
      <c r="T625" s="12">
        <f t="shared" si="124"/>
        <v>0.0304579504626064</v>
      </c>
      <c r="U625" s="12">
        <f t="shared" si="125"/>
        <v>0.0646292223405747</v>
      </c>
      <c r="V625" s="12">
        <f t="shared" si="126"/>
        <v>-0.0341712718779683</v>
      </c>
      <c r="Y625" s="30"/>
      <c r="Z625" s="30"/>
    </row>
    <row r="626" spans="1:26">
      <c r="A626" s="14">
        <v>1922.06</v>
      </c>
      <c r="B626" s="15">
        <v>8.45</v>
      </c>
      <c r="C626" s="16">
        <v>0.485</v>
      </c>
      <c r="D626" s="15">
        <v>0.49</v>
      </c>
      <c r="E626" s="15">
        <v>16.7</v>
      </c>
      <c r="F626" s="16">
        <f t="shared" si="131"/>
        <v>1922.45833333329</v>
      </c>
      <c r="G626" s="10">
        <f>G621*7/12+G633*5/12</f>
        <v>4.325</v>
      </c>
      <c r="H626" s="16">
        <f t="shared" si="127"/>
        <v>159.734853293413</v>
      </c>
      <c r="I626" s="16">
        <f t="shared" si="128"/>
        <v>9.1682134730539</v>
      </c>
      <c r="J626" s="19">
        <f t="shared" si="132"/>
        <v>2362.76304972833</v>
      </c>
      <c r="K626" s="16">
        <f t="shared" si="129"/>
        <v>9.26273113772455</v>
      </c>
      <c r="L626" s="19">
        <f t="shared" si="130"/>
        <v>137.012295191347</v>
      </c>
      <c r="M626" s="27">
        <f t="shared" si="121"/>
        <v>7.55798735175513</v>
      </c>
      <c r="N626" s="21"/>
      <c r="O626" s="22">
        <f t="shared" si="122"/>
        <v>10.8156176895352</v>
      </c>
      <c r="P626" s="22"/>
      <c r="Q626" s="31">
        <f t="shared" si="123"/>
        <v>0.145879817977085</v>
      </c>
      <c r="R626" s="10">
        <f t="shared" si="133"/>
        <v>1.00320163569487</v>
      </c>
      <c r="S626" s="10">
        <f t="shared" si="134"/>
        <v>6.14233232178562</v>
      </c>
      <c r="T626" s="12">
        <f t="shared" si="124"/>
        <v>0.018087288159286</v>
      </c>
      <c r="U626" s="12">
        <f t="shared" si="125"/>
        <v>0.0656580984669288</v>
      </c>
      <c r="V626" s="12">
        <f t="shared" si="126"/>
        <v>-0.0475708103076429</v>
      </c>
      <c r="Y626" s="30"/>
      <c r="Z626" s="30"/>
    </row>
    <row r="627" spans="1:26">
      <c r="A627" s="14">
        <v>1922.07</v>
      </c>
      <c r="B627" s="15">
        <v>8.51</v>
      </c>
      <c r="C627" s="16">
        <v>0.4892</v>
      </c>
      <c r="D627" s="15">
        <v>0.5233</v>
      </c>
      <c r="E627" s="15">
        <v>16.8</v>
      </c>
      <c r="F627" s="16">
        <f t="shared" si="131"/>
        <v>1922.54166666662</v>
      </c>
      <c r="G627" s="10">
        <f>G621*6/12+G633*6/12</f>
        <v>4.33</v>
      </c>
      <c r="H627" s="16">
        <f t="shared" si="127"/>
        <v>159.911511309524</v>
      </c>
      <c r="I627" s="16">
        <f t="shared" si="128"/>
        <v>9.19256302380952</v>
      </c>
      <c r="J627" s="19">
        <f t="shared" si="132"/>
        <v>2376.70733515337</v>
      </c>
      <c r="K627" s="16">
        <f t="shared" si="129"/>
        <v>9.83333652976191</v>
      </c>
      <c r="L627" s="19">
        <f t="shared" si="130"/>
        <v>146.14934764815</v>
      </c>
      <c r="M627" s="27">
        <f t="shared" si="121"/>
        <v>7.60209504577404</v>
      </c>
      <c r="N627" s="21"/>
      <c r="O627" s="22">
        <f t="shared" si="122"/>
        <v>10.8920587925354</v>
      </c>
      <c r="P627" s="22"/>
      <c r="Q627" s="31">
        <f t="shared" si="123"/>
        <v>0.145693274640917</v>
      </c>
      <c r="R627" s="10">
        <f t="shared" si="133"/>
        <v>1.00320589553628</v>
      </c>
      <c r="S627" s="10">
        <f t="shared" si="134"/>
        <v>6.12531927367179</v>
      </c>
      <c r="T627" s="12">
        <f t="shared" si="124"/>
        <v>0.0235674957789835</v>
      </c>
      <c r="U627" s="12">
        <f t="shared" si="125"/>
        <v>0.0665405675205464</v>
      </c>
      <c r="V627" s="12">
        <f t="shared" si="126"/>
        <v>-0.0429730717415628</v>
      </c>
      <c r="Y627" s="30"/>
      <c r="Z627" s="30"/>
    </row>
    <row r="628" spans="1:26">
      <c r="A628" s="14">
        <v>1922.08</v>
      </c>
      <c r="B628" s="15">
        <v>8.83</v>
      </c>
      <c r="C628" s="16">
        <v>0.4933</v>
      </c>
      <c r="D628" s="15">
        <v>0.5567</v>
      </c>
      <c r="E628" s="15">
        <v>16.6</v>
      </c>
      <c r="F628" s="16">
        <f t="shared" si="131"/>
        <v>1922.62499999995</v>
      </c>
      <c r="G628" s="10">
        <f>G621*5/12+G633*7/12</f>
        <v>4.335</v>
      </c>
      <c r="H628" s="16">
        <f t="shared" si="127"/>
        <v>167.923727108434</v>
      </c>
      <c r="I628" s="16">
        <f t="shared" si="128"/>
        <v>9.3812881746988</v>
      </c>
      <c r="J628" s="19">
        <f t="shared" si="132"/>
        <v>2507.40924600254</v>
      </c>
      <c r="K628" s="16">
        <f t="shared" si="129"/>
        <v>10.5869919457831</v>
      </c>
      <c r="L628" s="19">
        <f t="shared" si="130"/>
        <v>158.083208069039</v>
      </c>
      <c r="M628" s="27">
        <f t="shared" si="121"/>
        <v>8.02003068989578</v>
      </c>
      <c r="N628" s="21"/>
      <c r="O628" s="22">
        <f t="shared" si="122"/>
        <v>11.5017195585333</v>
      </c>
      <c r="P628" s="22"/>
      <c r="Q628" s="31">
        <f t="shared" si="123"/>
        <v>0.136482435794044</v>
      </c>
      <c r="R628" s="10">
        <f t="shared" si="133"/>
        <v>1.00321015534762</v>
      </c>
      <c r="S628" s="10">
        <f t="shared" si="134"/>
        <v>6.21899202675566</v>
      </c>
      <c r="T628" s="12">
        <f t="shared" si="124"/>
        <v>0.0619361257656734</v>
      </c>
      <c r="U628" s="12">
        <f t="shared" si="125"/>
        <v>0.0662937158303729</v>
      </c>
      <c r="V628" s="12">
        <f t="shared" si="126"/>
        <v>-0.00435759006469949</v>
      </c>
      <c r="Y628" s="30"/>
      <c r="Z628" s="30"/>
    </row>
    <row r="629" spans="1:26">
      <c r="A629" s="14">
        <v>1922.09</v>
      </c>
      <c r="B629" s="15">
        <v>9.06</v>
      </c>
      <c r="C629" s="16">
        <v>0.4975</v>
      </c>
      <c r="D629" s="15">
        <v>0.59</v>
      </c>
      <c r="E629" s="15">
        <v>16.6</v>
      </c>
      <c r="F629" s="16">
        <f t="shared" si="131"/>
        <v>1922.70833333329</v>
      </c>
      <c r="G629" s="10">
        <f>G621*4/12+G633*8/12</f>
        <v>4.34</v>
      </c>
      <c r="H629" s="16">
        <f t="shared" si="127"/>
        <v>172.297731325301</v>
      </c>
      <c r="I629" s="16">
        <f t="shared" si="128"/>
        <v>9.46116129518072</v>
      </c>
      <c r="J629" s="19">
        <f t="shared" si="132"/>
        <v>2584.493859242</v>
      </c>
      <c r="K629" s="16">
        <f t="shared" si="129"/>
        <v>11.220271686747</v>
      </c>
      <c r="L629" s="19">
        <f t="shared" si="130"/>
        <v>168.305891495892</v>
      </c>
      <c r="M629" s="27">
        <f t="shared" si="121"/>
        <v>8.26508300228431</v>
      </c>
      <c r="N629" s="21"/>
      <c r="O629" s="22">
        <f t="shared" si="122"/>
        <v>11.8615433088827</v>
      </c>
      <c r="P629" s="22"/>
      <c r="Q629" s="31">
        <f t="shared" si="123"/>
        <v>0.131706424988638</v>
      </c>
      <c r="R629" s="10">
        <f t="shared" si="133"/>
        <v>1.00321441512892</v>
      </c>
      <c r="S629" s="10">
        <f t="shared" si="134"/>
        <v>6.23895595726718</v>
      </c>
      <c r="T629" s="12">
        <f t="shared" si="124"/>
        <v>0.0699861536956037</v>
      </c>
      <c r="U629" s="12">
        <f t="shared" si="125"/>
        <v>0.0673274784051221</v>
      </c>
      <c r="V629" s="12">
        <f t="shared" si="126"/>
        <v>0.00265867529048158</v>
      </c>
      <c r="Y629" s="30"/>
      <c r="Z629" s="30"/>
    </row>
    <row r="630" spans="1:26">
      <c r="A630" s="14">
        <v>1922.1</v>
      </c>
      <c r="B630" s="15">
        <v>9.26</v>
      </c>
      <c r="C630" s="16">
        <v>0.5017</v>
      </c>
      <c r="D630" s="15">
        <v>0.6233</v>
      </c>
      <c r="E630" s="15">
        <v>16.7</v>
      </c>
      <c r="F630" s="16">
        <f t="shared" si="131"/>
        <v>1922.79166666662</v>
      </c>
      <c r="G630" s="10">
        <f>G621*3/12+G633*9/12</f>
        <v>4.345</v>
      </c>
      <c r="H630" s="16">
        <f t="shared" si="127"/>
        <v>175.04671497006</v>
      </c>
      <c r="I630" s="16">
        <f t="shared" si="128"/>
        <v>9.4839024730539</v>
      </c>
      <c r="J630" s="19">
        <f t="shared" si="132"/>
        <v>2637.58406490295</v>
      </c>
      <c r="K630" s="16">
        <f t="shared" si="129"/>
        <v>11.7825720778443</v>
      </c>
      <c r="L630" s="19">
        <f t="shared" si="130"/>
        <v>177.538460869763</v>
      </c>
      <c r="M630" s="27">
        <f t="shared" si="121"/>
        <v>8.43215199876191</v>
      </c>
      <c r="N630" s="21"/>
      <c r="O630" s="22">
        <f t="shared" si="122"/>
        <v>12.1074718190975</v>
      </c>
      <c r="P630" s="22"/>
      <c r="Q630" s="31">
        <f t="shared" si="123"/>
        <v>0.129892486619515</v>
      </c>
      <c r="R630" s="10">
        <f t="shared" si="133"/>
        <v>1.00321867488018</v>
      </c>
      <c r="S630" s="10">
        <f t="shared" si="134"/>
        <v>6.22153144658498</v>
      </c>
      <c r="T630" s="12">
        <f t="shared" si="124"/>
        <v>0.0535392621091391</v>
      </c>
      <c r="U630" s="12">
        <f t="shared" si="125"/>
        <v>0.0690072644945672</v>
      </c>
      <c r="V630" s="12">
        <f t="shared" si="126"/>
        <v>-0.0154680023854281</v>
      </c>
      <c r="Y630" s="30"/>
      <c r="Z630" s="30"/>
    </row>
    <row r="631" spans="1:26">
      <c r="A631" s="14">
        <v>1922.11</v>
      </c>
      <c r="B631" s="15">
        <v>8.8</v>
      </c>
      <c r="C631" s="16">
        <v>0.5058</v>
      </c>
      <c r="D631" s="15">
        <v>0.6567</v>
      </c>
      <c r="E631" s="15">
        <v>16.8</v>
      </c>
      <c r="F631" s="16">
        <f t="shared" si="131"/>
        <v>1922.87499999995</v>
      </c>
      <c r="G631" s="10">
        <f>G621*2/12+G633*10/12</f>
        <v>4.35</v>
      </c>
      <c r="H631" s="16">
        <f t="shared" si="127"/>
        <v>165.360904761905</v>
      </c>
      <c r="I631" s="16">
        <f t="shared" si="128"/>
        <v>9.50449382142857</v>
      </c>
      <c r="J631" s="19">
        <f t="shared" si="132"/>
        <v>2503.57376060207</v>
      </c>
      <c r="K631" s="16">
        <f t="shared" si="129"/>
        <v>12.3400575178571</v>
      </c>
      <c r="L631" s="19">
        <f t="shared" si="130"/>
        <v>186.829191884929</v>
      </c>
      <c r="M631" s="27">
        <f t="shared" si="121"/>
        <v>7.99825377226984</v>
      </c>
      <c r="N631" s="21"/>
      <c r="O631" s="22">
        <f t="shared" si="122"/>
        <v>11.4917671554101</v>
      </c>
      <c r="P631" s="22"/>
      <c r="Q631" s="31">
        <f t="shared" si="123"/>
        <v>0.136905980432102</v>
      </c>
      <c r="R631" s="10">
        <f t="shared" si="133"/>
        <v>1.0032229346014</v>
      </c>
      <c r="S631" s="10">
        <f t="shared" si="134"/>
        <v>6.20440441134471</v>
      </c>
      <c r="T631" s="12">
        <f t="shared" si="124"/>
        <v>0.0594575098386958</v>
      </c>
      <c r="U631" s="12">
        <f t="shared" si="125"/>
        <v>0.0706891184775646</v>
      </c>
      <c r="V631" s="12">
        <f t="shared" si="126"/>
        <v>-0.0112316086388689</v>
      </c>
      <c r="Y631" s="30"/>
      <c r="Z631" s="30"/>
    </row>
    <row r="632" spans="1:26">
      <c r="A632" s="14">
        <v>1922.12</v>
      </c>
      <c r="B632" s="15">
        <v>8.78</v>
      </c>
      <c r="C632" s="16">
        <v>0.51</v>
      </c>
      <c r="D632" s="15">
        <v>0.69</v>
      </c>
      <c r="E632" s="15">
        <v>16.9</v>
      </c>
      <c r="F632" s="16">
        <f t="shared" si="131"/>
        <v>1922.95833333329</v>
      </c>
      <c r="G632" s="10">
        <f>G621*1/12+G633*11/12</f>
        <v>4.355</v>
      </c>
      <c r="H632" s="16">
        <f t="shared" si="127"/>
        <v>164.008841420118</v>
      </c>
      <c r="I632" s="16">
        <f t="shared" si="128"/>
        <v>9.52670946745562</v>
      </c>
      <c r="J632" s="19">
        <f t="shared" si="132"/>
        <v>2495.12302077002</v>
      </c>
      <c r="K632" s="16">
        <f t="shared" si="129"/>
        <v>12.8890775147929</v>
      </c>
      <c r="L632" s="19">
        <f t="shared" si="130"/>
        <v>196.085977714273</v>
      </c>
      <c r="M632" s="27">
        <f t="shared" si="121"/>
        <v>7.96467986494001</v>
      </c>
      <c r="N632" s="21"/>
      <c r="O632" s="22">
        <f t="shared" si="122"/>
        <v>11.4497132763958</v>
      </c>
      <c r="P632" s="22"/>
      <c r="Q632" s="31">
        <f t="shared" si="123"/>
        <v>0.139040513368286</v>
      </c>
      <c r="R632" s="10">
        <f t="shared" si="133"/>
        <v>1.00322719429261</v>
      </c>
      <c r="S632" s="10">
        <f t="shared" si="134"/>
        <v>6.1875700270327</v>
      </c>
      <c r="T632" s="12">
        <f t="shared" si="124"/>
        <v>0.0577540578375402</v>
      </c>
      <c r="U632" s="12">
        <f t="shared" si="125"/>
        <v>0.072373180407453</v>
      </c>
      <c r="V632" s="12">
        <f t="shared" si="126"/>
        <v>-0.0146191225699128</v>
      </c>
      <c r="Y632" s="30"/>
      <c r="Z632" s="30"/>
    </row>
    <row r="633" spans="1:26">
      <c r="A633" s="14">
        <v>1923.01</v>
      </c>
      <c r="B633" s="15">
        <v>8.9</v>
      </c>
      <c r="C633" s="16">
        <v>0.5117</v>
      </c>
      <c r="D633" s="15">
        <v>0.7142</v>
      </c>
      <c r="E633" s="15">
        <v>16.8</v>
      </c>
      <c r="F633" s="16">
        <f t="shared" si="131"/>
        <v>1923.04166666662</v>
      </c>
      <c r="G633" s="10">
        <v>4.36</v>
      </c>
      <c r="H633" s="16">
        <f t="shared" si="127"/>
        <v>167.240005952381</v>
      </c>
      <c r="I633" s="16">
        <f t="shared" si="128"/>
        <v>9.61536079166667</v>
      </c>
      <c r="J633" s="19">
        <f t="shared" si="132"/>
        <v>2556.46998999385</v>
      </c>
      <c r="K633" s="16">
        <f t="shared" si="129"/>
        <v>13.420540702381</v>
      </c>
      <c r="L633" s="19">
        <f t="shared" si="130"/>
        <v>205.149535601529</v>
      </c>
      <c r="M633" s="27">
        <f t="shared" si="121"/>
        <v>8.15420048306916</v>
      </c>
      <c r="N633" s="21"/>
      <c r="O633" s="22">
        <f t="shared" si="122"/>
        <v>11.7259536141151</v>
      </c>
      <c r="P633" s="22"/>
      <c r="Q633" s="31">
        <f t="shared" si="123"/>
        <v>0.134414869887852</v>
      </c>
      <c r="R633" s="10">
        <f t="shared" si="133"/>
        <v>1.00564552231862</v>
      </c>
      <c r="S633" s="10">
        <f t="shared" si="134"/>
        <v>6.24448815174307</v>
      </c>
      <c r="T633" s="12">
        <f t="shared" si="124"/>
        <v>0.061539389511198</v>
      </c>
      <c r="U633" s="12">
        <f t="shared" si="125"/>
        <v>0.0736179858261683</v>
      </c>
      <c r="V633" s="12">
        <f t="shared" si="126"/>
        <v>-0.0120785963149703</v>
      </c>
      <c r="Y633" s="30"/>
      <c r="Z633" s="30"/>
    </row>
    <row r="634" spans="1:26">
      <c r="A634" s="14">
        <v>1923.02</v>
      </c>
      <c r="B634" s="15">
        <v>9.28</v>
      </c>
      <c r="C634" s="16">
        <v>0.5133</v>
      </c>
      <c r="D634" s="15">
        <v>0.7383</v>
      </c>
      <c r="E634" s="15">
        <v>16.8</v>
      </c>
      <c r="F634" s="16">
        <f t="shared" si="131"/>
        <v>1923.12499999995</v>
      </c>
      <c r="G634" s="10">
        <f>G633*11/12+G645*1/12</f>
        <v>4.335</v>
      </c>
      <c r="H634" s="16">
        <f t="shared" si="127"/>
        <v>174.380590476191</v>
      </c>
      <c r="I634" s="16">
        <f t="shared" si="128"/>
        <v>9.64542641071429</v>
      </c>
      <c r="J634" s="19">
        <f t="shared" si="132"/>
        <v>2677.90949561403</v>
      </c>
      <c r="K634" s="16">
        <f t="shared" si="129"/>
        <v>13.8734040892857</v>
      </c>
      <c r="L634" s="19">
        <f t="shared" si="130"/>
        <v>213.049631531448</v>
      </c>
      <c r="M634" s="27">
        <f t="shared" si="121"/>
        <v>8.53336057906598</v>
      </c>
      <c r="N634" s="21"/>
      <c r="O634" s="22">
        <f t="shared" si="122"/>
        <v>12.2720200833508</v>
      </c>
      <c r="P634" s="22"/>
      <c r="Q634" s="31">
        <f t="shared" si="123"/>
        <v>0.129215815504828</v>
      </c>
      <c r="R634" s="10">
        <f t="shared" si="133"/>
        <v>1.00562701985812</v>
      </c>
      <c r="S634" s="10">
        <f t="shared" si="134"/>
        <v>6.27974154897209</v>
      </c>
      <c r="T634" s="12">
        <f t="shared" si="124"/>
        <v>0.0456958572439108</v>
      </c>
      <c r="U634" s="12">
        <f t="shared" si="125"/>
        <v>0.0751310865432577</v>
      </c>
      <c r="V634" s="12">
        <f t="shared" si="126"/>
        <v>-0.0294352292993469</v>
      </c>
      <c r="Y634" s="30"/>
      <c r="Z634" s="30"/>
    </row>
    <row r="635" spans="1:26">
      <c r="A635" s="14">
        <v>1923.03</v>
      </c>
      <c r="B635" s="15">
        <v>9.43</v>
      </c>
      <c r="C635" s="16">
        <v>0.515</v>
      </c>
      <c r="D635" s="15">
        <v>0.7625</v>
      </c>
      <c r="E635" s="15">
        <v>16.8</v>
      </c>
      <c r="F635" s="16">
        <f t="shared" si="131"/>
        <v>1923.20833333329</v>
      </c>
      <c r="G635" s="10">
        <f>G633*10/12+G645*2/12</f>
        <v>4.31</v>
      </c>
      <c r="H635" s="16">
        <f t="shared" si="127"/>
        <v>177.199242261905</v>
      </c>
      <c r="I635" s="16">
        <f t="shared" si="128"/>
        <v>9.67737113095238</v>
      </c>
      <c r="J635" s="19">
        <f t="shared" si="132"/>
        <v>2733.57904017533</v>
      </c>
      <c r="K635" s="16">
        <f t="shared" si="129"/>
        <v>14.328146577381</v>
      </c>
      <c r="L635" s="19">
        <f t="shared" si="130"/>
        <v>221.03436035352</v>
      </c>
      <c r="M635" s="27">
        <f t="shared" si="121"/>
        <v>8.70073750097854</v>
      </c>
      <c r="N635" s="21"/>
      <c r="O635" s="22">
        <f t="shared" si="122"/>
        <v>12.5118538518557</v>
      </c>
      <c r="P635" s="22"/>
      <c r="Q635" s="31">
        <f t="shared" si="123"/>
        <v>0.127211475524069</v>
      </c>
      <c r="R635" s="10">
        <f t="shared" si="133"/>
        <v>1.00560852116242</v>
      </c>
      <c r="S635" s="10">
        <f t="shared" si="134"/>
        <v>6.31507777937203</v>
      </c>
      <c r="T635" s="12">
        <f t="shared" si="124"/>
        <v>0.0447124476282357</v>
      </c>
      <c r="U635" s="12">
        <f t="shared" si="125"/>
        <v>0.0758161274554456</v>
      </c>
      <c r="V635" s="12">
        <f t="shared" si="126"/>
        <v>-0.03110367982721</v>
      </c>
      <c r="Y635" s="30"/>
      <c r="Z635" s="30"/>
    </row>
    <row r="636" spans="1:26">
      <c r="A636" s="14">
        <v>1923.04</v>
      </c>
      <c r="B636" s="15">
        <v>9.1</v>
      </c>
      <c r="C636" s="16">
        <v>0.5167</v>
      </c>
      <c r="D636" s="15">
        <v>0.7867</v>
      </c>
      <c r="E636" s="15">
        <v>16.9</v>
      </c>
      <c r="F636" s="16">
        <f t="shared" si="131"/>
        <v>1923.29166666662</v>
      </c>
      <c r="G636" s="10">
        <f>G633*9/12+G645*3/12</f>
        <v>4.285</v>
      </c>
      <c r="H636" s="16">
        <f t="shared" si="127"/>
        <v>169.986384615385</v>
      </c>
      <c r="I636" s="16">
        <f t="shared" si="128"/>
        <v>9.65186427810651</v>
      </c>
      <c r="J636" s="19">
        <f t="shared" si="132"/>
        <v>2634.71722544872</v>
      </c>
      <c r="K636" s="16">
        <f t="shared" si="129"/>
        <v>14.6954163491124</v>
      </c>
      <c r="L636" s="19">
        <f t="shared" si="130"/>
        <v>227.772751786869</v>
      </c>
      <c r="M636" s="27">
        <f t="shared" si="121"/>
        <v>8.37280966846382</v>
      </c>
      <c r="N636" s="21"/>
      <c r="O636" s="22">
        <f t="shared" si="122"/>
        <v>12.0406719765518</v>
      </c>
      <c r="P636" s="22"/>
      <c r="Q636" s="31">
        <f t="shared" si="123"/>
        <v>0.132589435861243</v>
      </c>
      <c r="R636" s="10">
        <f t="shared" si="133"/>
        <v>1.00559002623852</v>
      </c>
      <c r="S636" s="10">
        <f t="shared" si="134"/>
        <v>6.31291912717346</v>
      </c>
      <c r="T636" s="12">
        <f t="shared" si="124"/>
        <v>0.0597930096565154</v>
      </c>
      <c r="U636" s="12">
        <f t="shared" si="125"/>
        <v>0.0762901799740689</v>
      </c>
      <c r="V636" s="12">
        <f t="shared" si="126"/>
        <v>-0.0164971703175536</v>
      </c>
      <c r="Y636" s="30"/>
      <c r="Z636" s="30"/>
    </row>
    <row r="637" spans="1:26">
      <c r="A637" s="14">
        <v>1923.05</v>
      </c>
      <c r="B637" s="15">
        <v>8.67</v>
      </c>
      <c r="C637" s="16">
        <v>0.5183</v>
      </c>
      <c r="D637" s="15">
        <v>0.8108</v>
      </c>
      <c r="E637" s="15">
        <v>16.9</v>
      </c>
      <c r="F637" s="16">
        <f t="shared" si="131"/>
        <v>1923.37499999995</v>
      </c>
      <c r="G637" s="10">
        <f>G633*8/12+G645*4/12</f>
        <v>4.26</v>
      </c>
      <c r="H637" s="16">
        <f t="shared" si="127"/>
        <v>161.954060946746</v>
      </c>
      <c r="I637" s="16">
        <f t="shared" si="128"/>
        <v>9.68175199408284</v>
      </c>
      <c r="J637" s="19">
        <f t="shared" si="132"/>
        <v>2522.72485415417</v>
      </c>
      <c r="K637" s="16">
        <f t="shared" si="129"/>
        <v>15.1456000710059</v>
      </c>
      <c r="L637" s="19">
        <f t="shared" si="130"/>
        <v>235.919874480761</v>
      </c>
      <c r="M637" s="27">
        <f t="shared" si="121"/>
        <v>8.00049786759821</v>
      </c>
      <c r="N637" s="21"/>
      <c r="O637" s="22">
        <f t="shared" si="122"/>
        <v>11.5077706601929</v>
      </c>
      <c r="P637" s="22"/>
      <c r="Q637" s="31">
        <f t="shared" si="123"/>
        <v>0.139481083596842</v>
      </c>
      <c r="R637" s="10">
        <f t="shared" si="133"/>
        <v>1.00557153509344</v>
      </c>
      <c r="S637" s="10">
        <f t="shared" si="134"/>
        <v>6.34820851073601</v>
      </c>
      <c r="T637" s="12">
        <f t="shared" si="124"/>
        <v>0.0921223132957829</v>
      </c>
      <c r="U637" s="12">
        <f t="shared" si="125"/>
        <v>0.0761262722090976</v>
      </c>
      <c r="V637" s="12">
        <f t="shared" si="126"/>
        <v>0.0159960410866853</v>
      </c>
      <c r="Y637" s="30"/>
      <c r="Z637" s="30"/>
    </row>
    <row r="638" spans="1:26">
      <c r="A638" s="14">
        <v>1923.06</v>
      </c>
      <c r="B638" s="15">
        <v>8.34</v>
      </c>
      <c r="C638" s="16">
        <v>0.52</v>
      </c>
      <c r="D638" s="15">
        <v>0.835</v>
      </c>
      <c r="E638" s="15">
        <v>17</v>
      </c>
      <c r="F638" s="16">
        <f t="shared" si="131"/>
        <v>1923.45833333329</v>
      </c>
      <c r="G638" s="10">
        <f>G633*7/12+G645*5/12</f>
        <v>4.235</v>
      </c>
      <c r="H638" s="16">
        <f t="shared" si="127"/>
        <v>154.873309411765</v>
      </c>
      <c r="I638" s="16">
        <f t="shared" si="128"/>
        <v>9.65636941176471</v>
      </c>
      <c r="J638" s="19">
        <f t="shared" si="132"/>
        <v>2424.96405994395</v>
      </c>
      <c r="K638" s="16">
        <f t="shared" si="129"/>
        <v>15.5059008823529</v>
      </c>
      <c r="L638" s="19">
        <f t="shared" si="130"/>
        <v>242.787169071127</v>
      </c>
      <c r="M638" s="27">
        <f t="shared" si="121"/>
        <v>7.67182528267309</v>
      </c>
      <c r="N638" s="21"/>
      <c r="O638" s="22">
        <f t="shared" si="122"/>
        <v>11.0386697856871</v>
      </c>
      <c r="P638" s="22"/>
      <c r="Q638" s="31">
        <f t="shared" si="123"/>
        <v>0.14462548934004</v>
      </c>
      <c r="R638" s="10">
        <f t="shared" si="133"/>
        <v>1.0055530477342</v>
      </c>
      <c r="S638" s="10">
        <f t="shared" si="134"/>
        <v>6.3460273197209</v>
      </c>
      <c r="T638" s="12">
        <f t="shared" si="124"/>
        <v>0.11346615187144</v>
      </c>
      <c r="U638" s="12">
        <f t="shared" si="125"/>
        <v>0.0757473033187803</v>
      </c>
      <c r="V638" s="12">
        <f t="shared" si="126"/>
        <v>0.0377188485526596</v>
      </c>
      <c r="Y638" s="30"/>
      <c r="Z638" s="30"/>
    </row>
    <row r="639" spans="1:26">
      <c r="A639" s="14">
        <v>1923.07</v>
      </c>
      <c r="B639" s="15">
        <v>8.06</v>
      </c>
      <c r="C639" s="16">
        <v>0.5217</v>
      </c>
      <c r="D639" s="15">
        <v>0.8592</v>
      </c>
      <c r="E639" s="15">
        <v>17.2</v>
      </c>
      <c r="F639" s="16">
        <f t="shared" si="131"/>
        <v>1923.54166666662</v>
      </c>
      <c r="G639" s="10">
        <f>G633*6/12+G645*6/12</f>
        <v>4.21</v>
      </c>
      <c r="H639" s="16">
        <f t="shared" si="127"/>
        <v>147.93333372093</v>
      </c>
      <c r="I639" s="16">
        <f t="shared" si="128"/>
        <v>9.57528786627907</v>
      </c>
      <c r="J639" s="19">
        <f t="shared" si="132"/>
        <v>2328.79374969413</v>
      </c>
      <c r="K639" s="16">
        <f t="shared" si="129"/>
        <v>15.7697667906977</v>
      </c>
      <c r="L639" s="19">
        <f t="shared" si="130"/>
        <v>248.250569446302</v>
      </c>
      <c r="M639" s="27">
        <f t="shared" si="121"/>
        <v>7.34598511949065</v>
      </c>
      <c r="N639" s="21"/>
      <c r="O639" s="22">
        <f t="shared" si="122"/>
        <v>10.5749963587497</v>
      </c>
      <c r="P639" s="22"/>
      <c r="Q639" s="31">
        <f t="shared" si="123"/>
        <v>0.150820314479165</v>
      </c>
      <c r="R639" s="10">
        <f t="shared" si="133"/>
        <v>1.00553456416785</v>
      </c>
      <c r="S639" s="10">
        <f t="shared" si="134"/>
        <v>6.30706633197369</v>
      </c>
      <c r="T639" s="12">
        <f t="shared" si="124"/>
        <v>0.123605120332959</v>
      </c>
      <c r="U639" s="12">
        <f t="shared" si="125"/>
        <v>0.0735094208188072</v>
      </c>
      <c r="V639" s="12">
        <f t="shared" si="126"/>
        <v>0.0500956995141519</v>
      </c>
      <c r="Y639" s="30"/>
      <c r="Z639" s="30"/>
    </row>
    <row r="640" spans="1:26">
      <c r="A640" s="14">
        <v>1923.08</v>
      </c>
      <c r="B640" s="15">
        <v>8.1</v>
      </c>
      <c r="C640" s="16">
        <v>0.5233</v>
      </c>
      <c r="D640" s="15">
        <v>0.8833</v>
      </c>
      <c r="E640" s="15">
        <v>17.1</v>
      </c>
      <c r="F640" s="16">
        <f t="shared" si="131"/>
        <v>1923.62499999995</v>
      </c>
      <c r="G640" s="10">
        <f>G633*5/12+G645*7/12</f>
        <v>4.185</v>
      </c>
      <c r="H640" s="16">
        <f t="shared" si="127"/>
        <v>149.536894736842</v>
      </c>
      <c r="I640" s="16">
        <f t="shared" si="128"/>
        <v>9.66082185380117</v>
      </c>
      <c r="J640" s="19">
        <f t="shared" si="132"/>
        <v>2366.7108383754</v>
      </c>
      <c r="K640" s="16">
        <f t="shared" si="129"/>
        <v>16.3069060643275</v>
      </c>
      <c r="L640" s="19">
        <f t="shared" si="130"/>
        <v>258.088355992221</v>
      </c>
      <c r="M640" s="27">
        <f t="shared" si="121"/>
        <v>7.44178317421737</v>
      </c>
      <c r="N640" s="21"/>
      <c r="O640" s="22">
        <f t="shared" si="122"/>
        <v>10.7177691722758</v>
      </c>
      <c r="P640" s="22"/>
      <c r="Q640" s="31">
        <f t="shared" si="123"/>
        <v>0.148701901943856</v>
      </c>
      <c r="R640" s="10">
        <f t="shared" si="133"/>
        <v>1.00551608440145</v>
      </c>
      <c r="S640" s="10">
        <f t="shared" si="134"/>
        <v>6.37906075784451</v>
      </c>
      <c r="T640" s="12">
        <f t="shared" si="124"/>
        <v>0.115619871475987</v>
      </c>
      <c r="U640" s="12">
        <f t="shared" si="125"/>
        <v>0.0719068166508761</v>
      </c>
      <c r="V640" s="12">
        <f t="shared" si="126"/>
        <v>0.0437130548251106</v>
      </c>
      <c r="Y640" s="30"/>
      <c r="Z640" s="30"/>
    </row>
    <row r="641" spans="1:26">
      <c r="A641" s="14">
        <v>1923.09</v>
      </c>
      <c r="B641" s="15">
        <v>8.15</v>
      </c>
      <c r="C641" s="16">
        <v>0.525</v>
      </c>
      <c r="D641" s="15">
        <v>0.9075</v>
      </c>
      <c r="E641" s="15">
        <v>17.2</v>
      </c>
      <c r="F641" s="16">
        <f t="shared" si="131"/>
        <v>1923.70833333329</v>
      </c>
      <c r="G641" s="10">
        <f>G633*4/12+G645*8/12</f>
        <v>4.16</v>
      </c>
      <c r="H641" s="16">
        <f t="shared" si="127"/>
        <v>149.585194767442</v>
      </c>
      <c r="I641" s="16">
        <f t="shared" si="128"/>
        <v>9.63585610465116</v>
      </c>
      <c r="J641" s="19">
        <f t="shared" si="132"/>
        <v>2380.18411955316</v>
      </c>
      <c r="K641" s="16">
        <f t="shared" si="129"/>
        <v>16.6562655523256</v>
      </c>
      <c r="L641" s="19">
        <f t="shared" si="130"/>
        <v>265.032771594417</v>
      </c>
      <c r="M641" s="27">
        <f t="shared" ref="M641:M704" si="135">H641/AVERAGE(K521:K640)</f>
        <v>7.4581838671898</v>
      </c>
      <c r="N641" s="21"/>
      <c r="O641" s="22">
        <f t="shared" ref="O641:O704" si="136">J641/AVERAGE(L521:L640)</f>
        <v>10.7450888485074</v>
      </c>
      <c r="P641" s="22"/>
      <c r="Q641" s="31">
        <f t="shared" ref="Q641:Q704" si="137">1/M641-(G641/100-(((E641/E521)^(1/10))-1))</f>
        <v>0.148210855277651</v>
      </c>
      <c r="R641" s="10">
        <f t="shared" si="133"/>
        <v>1.00549760844207</v>
      </c>
      <c r="S641" s="10">
        <f t="shared" si="134"/>
        <v>6.37695605471593</v>
      </c>
      <c r="T641" s="12">
        <f t="shared" si="124"/>
        <v>0.114441292508256</v>
      </c>
      <c r="U641" s="12">
        <f t="shared" si="125"/>
        <v>0.0723713615165449</v>
      </c>
      <c r="V641" s="12">
        <f t="shared" si="126"/>
        <v>0.042069930991711</v>
      </c>
      <c r="Y641" s="30"/>
      <c r="Z641" s="30"/>
    </row>
    <row r="642" spans="1:26">
      <c r="A642" s="14">
        <v>1923.1</v>
      </c>
      <c r="B642" s="15">
        <v>8.03</v>
      </c>
      <c r="C642" s="16">
        <v>0.5267</v>
      </c>
      <c r="D642" s="15">
        <v>0.9317</v>
      </c>
      <c r="E642" s="15">
        <v>17.3</v>
      </c>
      <c r="F642" s="16">
        <f t="shared" si="131"/>
        <v>1923.79166666662</v>
      </c>
      <c r="G642" s="10">
        <f>G633*3/12+G645*9/12</f>
        <v>4.135</v>
      </c>
      <c r="H642" s="16">
        <f t="shared" si="127"/>
        <v>146.53079017341</v>
      </c>
      <c r="I642" s="16">
        <f t="shared" si="128"/>
        <v>9.61117897687861</v>
      </c>
      <c r="J642" s="19">
        <f t="shared" si="132"/>
        <v>2344.32709047465</v>
      </c>
      <c r="K642" s="16">
        <f t="shared" si="129"/>
        <v>17.0015862023121</v>
      </c>
      <c r="L642" s="19">
        <f t="shared" si="130"/>
        <v>272.006170634524</v>
      </c>
      <c r="M642" s="27">
        <f t="shared" si="135"/>
        <v>7.31740039562148</v>
      </c>
      <c r="N642" s="21"/>
      <c r="O642" s="22">
        <f t="shared" si="136"/>
        <v>10.5465071027799</v>
      </c>
      <c r="P642" s="22"/>
      <c r="Q642" s="31">
        <f t="shared" si="137"/>
        <v>0.151652707602962</v>
      </c>
      <c r="R642" s="10">
        <f t="shared" si="133"/>
        <v>1.0054791362968</v>
      </c>
      <c r="S642" s="10">
        <f t="shared" si="134"/>
        <v>6.37495039705791</v>
      </c>
      <c r="T642" s="12">
        <f t="shared" ref="T642:T705" si="138">(($J762/$J642)^(1/10)-1)</f>
        <v>0.105193700764873</v>
      </c>
      <c r="U642" s="12">
        <f t="shared" ref="U642:U705" si="139">(($S762/$S642)^(1/10)-1)</f>
        <v>0.0728331502801323</v>
      </c>
      <c r="V642" s="12">
        <f t="shared" ref="V642:V705" si="140">T642-U642</f>
        <v>0.0323605504847411</v>
      </c>
      <c r="Y642" s="30"/>
      <c r="Z642" s="30"/>
    </row>
    <row r="643" spans="1:26">
      <c r="A643" s="14">
        <v>1923.11</v>
      </c>
      <c r="B643" s="15">
        <v>8.27</v>
      </c>
      <c r="C643" s="16">
        <v>0.5283</v>
      </c>
      <c r="D643" s="15">
        <v>0.9558</v>
      </c>
      <c r="E643" s="15">
        <v>17.3</v>
      </c>
      <c r="F643" s="16">
        <f t="shared" si="131"/>
        <v>1923.87499999995</v>
      </c>
      <c r="G643" s="10">
        <f>G633*2/12+G645*10/12</f>
        <v>4.11</v>
      </c>
      <c r="H643" s="16">
        <f t="shared" si="127"/>
        <v>150.910290751445</v>
      </c>
      <c r="I643" s="16">
        <f t="shared" si="128"/>
        <v>9.64037564739884</v>
      </c>
      <c r="J643" s="19">
        <f t="shared" si="132"/>
        <v>2427.24707825448</v>
      </c>
      <c r="K643" s="16">
        <f t="shared" si="129"/>
        <v>17.4413610520231</v>
      </c>
      <c r="L643" s="19">
        <f t="shared" si="130"/>
        <v>280.527540192942</v>
      </c>
      <c r="M643" s="27">
        <f t="shared" si="135"/>
        <v>7.54632791191624</v>
      </c>
      <c r="N643" s="21"/>
      <c r="O643" s="22">
        <f t="shared" si="136"/>
        <v>10.8786718118555</v>
      </c>
      <c r="P643" s="22"/>
      <c r="Q643" s="31">
        <f t="shared" si="137"/>
        <v>0.146706362114953</v>
      </c>
      <c r="R643" s="10">
        <f t="shared" si="133"/>
        <v>1.00546066797273</v>
      </c>
      <c r="S643" s="10">
        <f t="shared" si="134"/>
        <v>6.40987961916873</v>
      </c>
      <c r="T643" s="12">
        <f t="shared" si="138"/>
        <v>0.104400853088358</v>
      </c>
      <c r="U643" s="12">
        <f t="shared" si="139"/>
        <v>0.0726737850523187</v>
      </c>
      <c r="V643" s="12">
        <f t="shared" si="140"/>
        <v>0.0317270680360395</v>
      </c>
      <c r="Y643" s="30"/>
      <c r="Z643" s="30"/>
    </row>
    <row r="644" spans="1:26">
      <c r="A644" s="14">
        <v>1923.12</v>
      </c>
      <c r="B644" s="15">
        <v>8.55</v>
      </c>
      <c r="C644" s="16">
        <v>0.53</v>
      </c>
      <c r="D644" s="15">
        <v>0.98</v>
      </c>
      <c r="E644" s="15">
        <v>17.3</v>
      </c>
      <c r="F644" s="16">
        <f t="shared" si="131"/>
        <v>1923.95833333329</v>
      </c>
      <c r="G644" s="10">
        <f>G633*1/12+G645*11/12</f>
        <v>4.085</v>
      </c>
      <c r="H644" s="16">
        <f t="shared" si="127"/>
        <v>156.019708092486</v>
      </c>
      <c r="I644" s="16">
        <f t="shared" si="128"/>
        <v>9.67139710982659</v>
      </c>
      <c r="J644" s="19">
        <f t="shared" si="132"/>
        <v>2522.39007638437</v>
      </c>
      <c r="K644" s="16">
        <f t="shared" si="129"/>
        <v>17.8829606936416</v>
      </c>
      <c r="L644" s="19">
        <f t="shared" si="130"/>
        <v>289.116055538793</v>
      </c>
      <c r="M644" s="27">
        <f t="shared" si="135"/>
        <v>7.80973914493875</v>
      </c>
      <c r="N644" s="21"/>
      <c r="O644" s="22">
        <f t="shared" si="136"/>
        <v>11.2583506170181</v>
      </c>
      <c r="P644" s="22"/>
      <c r="Q644" s="31">
        <f t="shared" si="137"/>
        <v>0.143537402336896</v>
      </c>
      <c r="R644" s="10">
        <f t="shared" si="133"/>
        <v>1.00544220347699</v>
      </c>
      <c r="S644" s="10">
        <f t="shared" si="134"/>
        <v>6.44488184351421</v>
      </c>
      <c r="T644" s="12">
        <f t="shared" si="138"/>
        <v>0.102686265002951</v>
      </c>
      <c r="U644" s="12">
        <f t="shared" si="139"/>
        <v>0.0725151117826042</v>
      </c>
      <c r="V644" s="12">
        <f t="shared" si="140"/>
        <v>0.0301711532203468</v>
      </c>
      <c r="Y644" s="30"/>
      <c r="Z644" s="30"/>
    </row>
    <row r="645" spans="1:26">
      <c r="A645" s="14">
        <v>1924.01</v>
      </c>
      <c r="B645" s="15">
        <v>8.83</v>
      </c>
      <c r="C645" s="16">
        <v>0.5317</v>
      </c>
      <c r="D645" s="15">
        <v>0.9758</v>
      </c>
      <c r="E645" s="15">
        <v>17.3</v>
      </c>
      <c r="F645" s="16">
        <f t="shared" si="131"/>
        <v>1924.04166666662</v>
      </c>
      <c r="G645" s="10">
        <v>4.06</v>
      </c>
      <c r="H645" s="16">
        <f t="shared" si="127"/>
        <v>161.129125433526</v>
      </c>
      <c r="I645" s="16">
        <f t="shared" si="128"/>
        <v>9.70241857225434</v>
      </c>
      <c r="J645" s="19">
        <f t="shared" si="132"/>
        <v>2618.06634792691</v>
      </c>
      <c r="K645" s="16">
        <f t="shared" si="129"/>
        <v>17.806319433526</v>
      </c>
      <c r="L645" s="19">
        <f t="shared" si="130"/>
        <v>289.321533670111</v>
      </c>
      <c r="M645" s="27">
        <f t="shared" si="135"/>
        <v>8.07224944603738</v>
      </c>
      <c r="N645" s="21"/>
      <c r="O645" s="22">
        <f t="shared" si="136"/>
        <v>11.633992739691</v>
      </c>
      <c r="P645" s="22"/>
      <c r="Q645" s="31">
        <f t="shared" si="137"/>
        <v>0.139623358929356</v>
      </c>
      <c r="R645" s="10">
        <f t="shared" si="133"/>
        <v>1.00474307877717</v>
      </c>
      <c r="S645" s="10">
        <f t="shared" si="134"/>
        <v>6.47995620189177</v>
      </c>
      <c r="T645" s="12">
        <f t="shared" si="138"/>
        <v>0.105097928388076</v>
      </c>
      <c r="U645" s="12">
        <f t="shared" si="139"/>
        <v>0.0723571298944843</v>
      </c>
      <c r="V645" s="12">
        <f t="shared" si="140"/>
        <v>0.0327407984935915</v>
      </c>
      <c r="Y645" s="30"/>
      <c r="Z645" s="30"/>
    </row>
    <row r="646" spans="1:26">
      <c r="A646" s="14">
        <v>1924.02</v>
      </c>
      <c r="B646" s="15">
        <v>8.87</v>
      </c>
      <c r="C646" s="16">
        <v>0.5333</v>
      </c>
      <c r="D646" s="15">
        <v>0.9717</v>
      </c>
      <c r="E646" s="15">
        <v>17.2</v>
      </c>
      <c r="F646" s="16">
        <f t="shared" si="131"/>
        <v>1924.12499999995</v>
      </c>
      <c r="G646" s="10">
        <f>G645*11/12+G657*1/12</f>
        <v>4.04333333333333</v>
      </c>
      <c r="H646" s="16">
        <f t="shared" si="127"/>
        <v>162.800083139535</v>
      </c>
      <c r="I646" s="16">
        <f t="shared" si="128"/>
        <v>9.78819440116279</v>
      </c>
      <c r="J646" s="19">
        <f t="shared" si="132"/>
        <v>2658.46990616289</v>
      </c>
      <c r="K646" s="16">
        <f t="shared" si="129"/>
        <v>17.8345930988372</v>
      </c>
      <c r="L646" s="19">
        <f t="shared" si="130"/>
        <v>291.232830644699</v>
      </c>
      <c r="M646" s="27">
        <f t="shared" si="135"/>
        <v>8.16206622085036</v>
      </c>
      <c r="N646" s="21"/>
      <c r="O646" s="22">
        <f t="shared" si="136"/>
        <v>11.7609797095388</v>
      </c>
      <c r="P646" s="22"/>
      <c r="Q646" s="31">
        <f t="shared" si="137"/>
        <v>0.138876196502811</v>
      </c>
      <c r="R646" s="10">
        <f t="shared" si="133"/>
        <v>1.00473024526307</v>
      </c>
      <c r="S646" s="10">
        <f t="shared" si="134"/>
        <v>6.54854400012196</v>
      </c>
      <c r="T646" s="12">
        <f t="shared" si="138"/>
        <v>0.11083473751218</v>
      </c>
      <c r="U646" s="12">
        <f t="shared" si="139"/>
        <v>0.0709487230755983</v>
      </c>
      <c r="V646" s="12">
        <f t="shared" si="140"/>
        <v>0.0398860144365816</v>
      </c>
      <c r="Y646" s="30"/>
      <c r="Z646" s="30"/>
    </row>
    <row r="647" spans="1:26">
      <c r="A647" s="14">
        <v>1924.03</v>
      </c>
      <c r="B647" s="15">
        <v>8.7</v>
      </c>
      <c r="C647" s="16">
        <v>0.535</v>
      </c>
      <c r="D647" s="15">
        <v>0.9675</v>
      </c>
      <c r="E647" s="15">
        <v>17.1</v>
      </c>
      <c r="F647" s="16">
        <f t="shared" si="131"/>
        <v>1924.20833333329</v>
      </c>
      <c r="G647" s="10">
        <f>G645*10/12+G657*2/12</f>
        <v>4.02666666666667</v>
      </c>
      <c r="H647" s="16">
        <f t="shared" si="127"/>
        <v>160.613701754386</v>
      </c>
      <c r="I647" s="16">
        <f t="shared" si="128"/>
        <v>9.87681959064328</v>
      </c>
      <c r="J647" s="19">
        <f t="shared" si="132"/>
        <v>2636.20746782916</v>
      </c>
      <c r="K647" s="16">
        <f t="shared" si="129"/>
        <v>17.8613513157895</v>
      </c>
      <c r="L647" s="19">
        <f t="shared" si="130"/>
        <v>293.16445116376</v>
      </c>
      <c r="M647" s="27">
        <f t="shared" si="135"/>
        <v>8.05807704411609</v>
      </c>
      <c r="N647" s="21"/>
      <c r="O647" s="22">
        <f t="shared" si="136"/>
        <v>11.6100152198388</v>
      </c>
      <c r="P647" s="22"/>
      <c r="Q647" s="31">
        <f t="shared" si="137"/>
        <v>0.14000792613364</v>
      </c>
      <c r="R647" s="10">
        <f t="shared" si="133"/>
        <v>1.00471741288822</v>
      </c>
      <c r="S647" s="10">
        <f t="shared" si="134"/>
        <v>6.61799694578751</v>
      </c>
      <c r="T647" s="12">
        <f t="shared" si="138"/>
        <v>0.106316298258573</v>
      </c>
      <c r="U647" s="12">
        <f t="shared" si="139"/>
        <v>0.0703453101037408</v>
      </c>
      <c r="V647" s="12">
        <f t="shared" si="140"/>
        <v>0.0359709881548322</v>
      </c>
      <c r="Y647" s="30"/>
      <c r="Z647" s="30"/>
    </row>
    <row r="648" spans="1:26">
      <c r="A648" s="14">
        <v>1924.04</v>
      </c>
      <c r="B648" s="15">
        <v>8.5</v>
      </c>
      <c r="C648" s="16">
        <v>0.5367</v>
      </c>
      <c r="D648" s="15">
        <v>0.9633</v>
      </c>
      <c r="E648" s="15">
        <v>17</v>
      </c>
      <c r="F648" s="16">
        <f t="shared" si="131"/>
        <v>1924.29166666662</v>
      </c>
      <c r="G648" s="10">
        <f>G645*9/12+G657*3/12</f>
        <v>4.01</v>
      </c>
      <c r="H648" s="16">
        <f t="shared" si="127"/>
        <v>157.8445</v>
      </c>
      <c r="I648" s="16">
        <f t="shared" si="128"/>
        <v>9.96648742941177</v>
      </c>
      <c r="J648" s="19">
        <f t="shared" si="132"/>
        <v>2604.38756139179</v>
      </c>
      <c r="K648" s="16">
        <f t="shared" si="129"/>
        <v>17.8884243352941</v>
      </c>
      <c r="L648" s="19">
        <f t="shared" si="130"/>
        <v>295.153710339848</v>
      </c>
      <c r="M648" s="27">
        <f t="shared" si="135"/>
        <v>7.92362034832798</v>
      </c>
      <c r="N648" s="21"/>
      <c r="O648" s="22">
        <f t="shared" si="136"/>
        <v>11.4169590928151</v>
      </c>
      <c r="P648" s="22"/>
      <c r="Q648" s="31">
        <f t="shared" si="137"/>
        <v>0.142733348583621</v>
      </c>
      <c r="R648" s="10">
        <f t="shared" si="133"/>
        <v>1.00470458165404</v>
      </c>
      <c r="S648" s="10">
        <f t="shared" si="134"/>
        <v>6.68832980969657</v>
      </c>
      <c r="T648" s="12">
        <f t="shared" si="138"/>
        <v>0.109877927769653</v>
      </c>
      <c r="U648" s="12">
        <f t="shared" si="139"/>
        <v>0.0697378315491726</v>
      </c>
      <c r="V648" s="12">
        <f t="shared" si="140"/>
        <v>0.0401400962204803</v>
      </c>
      <c r="Y648" s="30"/>
      <c r="Z648" s="30"/>
    </row>
    <row r="649" spans="1:26">
      <c r="A649" s="14">
        <v>1924.05</v>
      </c>
      <c r="B649" s="15">
        <v>8.47</v>
      </c>
      <c r="C649" s="16">
        <v>0.5383</v>
      </c>
      <c r="D649" s="15">
        <v>0.9592</v>
      </c>
      <c r="E649" s="15">
        <v>17</v>
      </c>
      <c r="F649" s="16">
        <f t="shared" si="131"/>
        <v>1924.37499999995</v>
      </c>
      <c r="G649" s="10">
        <f>G645*8/12+G657*4/12</f>
        <v>3.99333333333333</v>
      </c>
      <c r="H649" s="16">
        <f t="shared" si="127"/>
        <v>157.287401764706</v>
      </c>
      <c r="I649" s="16">
        <f t="shared" si="128"/>
        <v>9.99619933529412</v>
      </c>
      <c r="J649" s="19">
        <f t="shared" si="132"/>
        <v>2608.94013298195</v>
      </c>
      <c r="K649" s="16">
        <f t="shared" si="129"/>
        <v>17.8122875764706</v>
      </c>
      <c r="L649" s="19">
        <f t="shared" si="130"/>
        <v>295.453999475358</v>
      </c>
      <c r="M649" s="27">
        <f t="shared" si="135"/>
        <v>7.8996983306653</v>
      </c>
      <c r="N649" s="21"/>
      <c r="O649" s="22">
        <f t="shared" si="136"/>
        <v>11.3835317227758</v>
      </c>
      <c r="P649" s="22"/>
      <c r="Q649" s="31">
        <f t="shared" si="137"/>
        <v>0.14221000739146</v>
      </c>
      <c r="R649" s="10">
        <f t="shared" si="133"/>
        <v>1.00469175156195</v>
      </c>
      <c r="S649" s="10">
        <f t="shared" si="134"/>
        <v>6.71979560341545</v>
      </c>
      <c r="T649" s="12">
        <f t="shared" si="138"/>
        <v>0.0982660733953842</v>
      </c>
      <c r="U649" s="12">
        <f t="shared" si="139"/>
        <v>0.0697571929003529</v>
      </c>
      <c r="V649" s="12">
        <f t="shared" si="140"/>
        <v>0.0285088804950313</v>
      </c>
      <c r="Y649" s="30"/>
      <c r="Z649" s="30"/>
    </row>
    <row r="650" spans="1:26">
      <c r="A650" s="14">
        <v>1924.06</v>
      </c>
      <c r="B650" s="15">
        <v>8.63</v>
      </c>
      <c r="C650" s="16">
        <v>0.54</v>
      </c>
      <c r="D650" s="15">
        <v>0.955</v>
      </c>
      <c r="E650" s="15">
        <v>17</v>
      </c>
      <c r="F650" s="16">
        <f t="shared" si="131"/>
        <v>1924.45833333328</v>
      </c>
      <c r="G650" s="10">
        <f>G645*7/12+G657*5/12</f>
        <v>3.97666666666667</v>
      </c>
      <c r="H650" s="16">
        <f t="shared" ref="H650:H713" si="141">B650*$E$1858/E650</f>
        <v>160.258592352941</v>
      </c>
      <c r="I650" s="16">
        <f t="shared" ref="I650:I713" si="142">C650*$E$1858/E650</f>
        <v>10.0277682352941</v>
      </c>
      <c r="J650" s="19">
        <f t="shared" si="132"/>
        <v>2672.08449275306</v>
      </c>
      <c r="K650" s="16">
        <f t="shared" ref="K650:K713" si="143">D650*$E$1858/E650</f>
        <v>17.7342938235294</v>
      </c>
      <c r="L650" s="19">
        <f t="shared" ref="L650:L713" si="144">K650*(J650/H650)</f>
        <v>295.694170403148</v>
      </c>
      <c r="M650" s="27">
        <f t="shared" si="135"/>
        <v>8.05167694639665</v>
      </c>
      <c r="N650" s="21"/>
      <c r="O650" s="22">
        <f t="shared" si="136"/>
        <v>11.6032993371306</v>
      </c>
      <c r="P650" s="22"/>
      <c r="Q650" s="31">
        <f t="shared" si="137"/>
        <v>0.139987291792762</v>
      </c>
      <c r="R650" s="10">
        <f t="shared" si="133"/>
        <v>1.00467892261336</v>
      </c>
      <c r="S650" s="10">
        <f t="shared" si="134"/>
        <v>6.75132321493375</v>
      </c>
      <c r="T650" s="12">
        <f t="shared" si="138"/>
        <v>0.0966728809627437</v>
      </c>
      <c r="U650" s="12">
        <f t="shared" si="139"/>
        <v>0.0689747744213138</v>
      </c>
      <c r="V650" s="12">
        <f t="shared" si="140"/>
        <v>0.0276981065414299</v>
      </c>
      <c r="Y650" s="30"/>
      <c r="Z650" s="30"/>
    </row>
    <row r="651" spans="1:26">
      <c r="A651" s="14">
        <v>1924.07</v>
      </c>
      <c r="B651" s="15">
        <v>9.03</v>
      </c>
      <c r="C651" s="16">
        <v>0.5417</v>
      </c>
      <c r="D651" s="15">
        <v>0.9508</v>
      </c>
      <c r="E651" s="15">
        <v>17.1</v>
      </c>
      <c r="F651" s="16">
        <f t="shared" ref="F651:F714" si="145">F650+1/12</f>
        <v>1924.54166666662</v>
      </c>
      <c r="G651" s="10">
        <f>G645*6/12+G657*6/12</f>
        <v>3.96</v>
      </c>
      <c r="H651" s="16">
        <f t="shared" si="141"/>
        <v>166.705945614035</v>
      </c>
      <c r="I651" s="16">
        <f t="shared" si="142"/>
        <v>10.0005106023392</v>
      </c>
      <c r="J651" s="19">
        <f t="shared" ref="J651:J714" si="146">J650*((H651+(I651/12))/H650)</f>
        <v>2793.48031407935</v>
      </c>
      <c r="K651" s="16">
        <f t="shared" si="143"/>
        <v>17.5530468538012</v>
      </c>
      <c r="L651" s="19">
        <f t="shared" si="144"/>
        <v>294.135225097081</v>
      </c>
      <c r="M651" s="27">
        <f t="shared" si="135"/>
        <v>8.37771213997183</v>
      </c>
      <c r="N651" s="21"/>
      <c r="O651" s="22">
        <f t="shared" si="136"/>
        <v>12.0718232874575</v>
      </c>
      <c r="P651" s="22"/>
      <c r="Q651" s="31">
        <f t="shared" si="137"/>
        <v>0.134878878113648</v>
      </c>
      <c r="R651" s="10">
        <f t="shared" ref="R651:R714" si="147">((G651/G652+G651/1200+((1+G652/1200)^(-119))*(1-G651/G652)))</f>
        <v>1.00466609480969</v>
      </c>
      <c r="S651" s="10">
        <f t="shared" ref="S651:S714" si="148">S650*R650*E650/E651</f>
        <v>6.74324598096497</v>
      </c>
      <c r="T651" s="12">
        <f t="shared" si="138"/>
        <v>0.0869609888301528</v>
      </c>
      <c r="U651" s="12">
        <f t="shared" si="139"/>
        <v>0.0696197917611401</v>
      </c>
      <c r="V651" s="12">
        <f t="shared" si="140"/>
        <v>0.0173411970690127</v>
      </c>
      <c r="Y651" s="30"/>
      <c r="Z651" s="30"/>
    </row>
    <row r="652" spans="1:26">
      <c r="A652" s="14">
        <v>1924.08</v>
      </c>
      <c r="B652" s="15">
        <v>9.34</v>
      </c>
      <c r="C652" s="16">
        <v>0.5433</v>
      </c>
      <c r="D652" s="15">
        <v>0.9467</v>
      </c>
      <c r="E652" s="15">
        <v>17</v>
      </c>
      <c r="F652" s="16">
        <f t="shared" si="145"/>
        <v>1924.62499999995</v>
      </c>
      <c r="G652" s="10">
        <f>G645*5/12+G657*7/12</f>
        <v>3.94333333333333</v>
      </c>
      <c r="H652" s="16">
        <f t="shared" si="141"/>
        <v>173.443250588235</v>
      </c>
      <c r="I652" s="16">
        <f t="shared" si="142"/>
        <v>10.0890490411765</v>
      </c>
      <c r="J652" s="19">
        <f t="shared" si="146"/>
        <v>2920.46533988489</v>
      </c>
      <c r="K652" s="16">
        <f t="shared" si="143"/>
        <v>17.5801633117647</v>
      </c>
      <c r="L652" s="19">
        <f t="shared" si="144"/>
        <v>296.01761640996</v>
      </c>
      <c r="M652" s="27">
        <f t="shared" si="135"/>
        <v>8.71741830854833</v>
      </c>
      <c r="N652" s="21"/>
      <c r="O652" s="22">
        <f t="shared" si="136"/>
        <v>12.5590427808035</v>
      </c>
      <c r="P652" s="22"/>
      <c r="Q652" s="31">
        <f t="shared" si="137"/>
        <v>0.127689307422726</v>
      </c>
      <c r="R652" s="10">
        <f t="shared" si="147"/>
        <v>1.00465326815236</v>
      </c>
      <c r="S652" s="10">
        <f t="shared" si="148"/>
        <v>6.81456184489623</v>
      </c>
      <c r="T652" s="12">
        <f t="shared" si="138"/>
        <v>0.0782755245326632</v>
      </c>
      <c r="U652" s="12">
        <f t="shared" si="139"/>
        <v>0.0690097428321244</v>
      </c>
      <c r="V652" s="12">
        <f t="shared" si="140"/>
        <v>0.00926578170053882</v>
      </c>
      <c r="Y652" s="30"/>
      <c r="Z652" s="30"/>
    </row>
    <row r="653" spans="1:26">
      <c r="A653" s="14">
        <v>1924.09</v>
      </c>
      <c r="B653" s="15">
        <v>9.25</v>
      </c>
      <c r="C653" s="16">
        <v>0.545</v>
      </c>
      <c r="D653" s="15">
        <v>0.9425</v>
      </c>
      <c r="E653" s="15">
        <v>17.1</v>
      </c>
      <c r="F653" s="16">
        <f t="shared" si="145"/>
        <v>1924.70833333328</v>
      </c>
      <c r="G653" s="10">
        <f>G645*4/12+G657*8/12</f>
        <v>3.92666666666667</v>
      </c>
      <c r="H653" s="16">
        <f t="shared" si="141"/>
        <v>170.767441520468</v>
      </c>
      <c r="I653" s="16">
        <f t="shared" si="142"/>
        <v>10.0614330409357</v>
      </c>
      <c r="J653" s="19">
        <f t="shared" si="146"/>
        <v>2889.52763885071</v>
      </c>
      <c r="K653" s="16">
        <f t="shared" si="143"/>
        <v>17.3998176900585</v>
      </c>
      <c r="L653" s="19">
        <f t="shared" si="144"/>
        <v>294.41943779641</v>
      </c>
      <c r="M653" s="27">
        <f t="shared" si="135"/>
        <v>8.58167037520905</v>
      </c>
      <c r="N653" s="21"/>
      <c r="O653" s="22">
        <f t="shared" si="136"/>
        <v>12.3627308761007</v>
      </c>
      <c r="P653" s="22"/>
      <c r="Q653" s="31">
        <f t="shared" si="137"/>
        <v>0.130287975144218</v>
      </c>
      <c r="R653" s="10">
        <f t="shared" si="147"/>
        <v>1.0046404426428</v>
      </c>
      <c r="S653" s="10">
        <f t="shared" si="148"/>
        <v>6.80623515114171</v>
      </c>
      <c r="T653" s="12">
        <f t="shared" si="138"/>
        <v>0.0756426517519462</v>
      </c>
      <c r="U653" s="12">
        <f t="shared" si="139"/>
        <v>0.0680697638451793</v>
      </c>
      <c r="V653" s="12">
        <f t="shared" si="140"/>
        <v>0.00757288790676691</v>
      </c>
      <c r="Y653" s="30"/>
      <c r="Z653" s="30"/>
    </row>
    <row r="654" spans="1:26">
      <c r="A654" s="14">
        <v>1924.1</v>
      </c>
      <c r="B654" s="15">
        <v>9.13</v>
      </c>
      <c r="C654" s="16">
        <v>0.5467</v>
      </c>
      <c r="D654" s="15">
        <v>0.9383</v>
      </c>
      <c r="E654" s="15">
        <v>17.2</v>
      </c>
      <c r="F654" s="16">
        <f t="shared" si="145"/>
        <v>1924.79166666662</v>
      </c>
      <c r="G654" s="10">
        <f>G645*3/12+G657*9/12</f>
        <v>3.91</v>
      </c>
      <c r="H654" s="16">
        <f t="shared" si="141"/>
        <v>167.572126162791</v>
      </c>
      <c r="I654" s="16">
        <f t="shared" si="142"/>
        <v>10.0341381569767</v>
      </c>
      <c r="J654" s="19">
        <f t="shared" si="146"/>
        <v>2849.60906878389</v>
      </c>
      <c r="K654" s="16">
        <f t="shared" si="143"/>
        <v>17.2215691104651</v>
      </c>
      <c r="L654" s="19">
        <f t="shared" si="144"/>
        <v>292.857413936465</v>
      </c>
      <c r="M654" s="27">
        <f t="shared" si="135"/>
        <v>8.41949103587242</v>
      </c>
      <c r="N654" s="21"/>
      <c r="O654" s="22">
        <f t="shared" si="136"/>
        <v>12.1300825362617</v>
      </c>
      <c r="P654" s="22"/>
      <c r="Q654" s="31">
        <f t="shared" si="137"/>
        <v>0.134352017234744</v>
      </c>
      <c r="R654" s="10">
        <f t="shared" si="147"/>
        <v>1.00462761828244</v>
      </c>
      <c r="S654" s="10">
        <f t="shared" si="148"/>
        <v>6.79806433279393</v>
      </c>
      <c r="T654" s="12">
        <f t="shared" si="138"/>
        <v>0.0792314551311786</v>
      </c>
      <c r="U654" s="12">
        <f t="shared" si="139"/>
        <v>0.069497356889956</v>
      </c>
      <c r="V654" s="12">
        <f t="shared" si="140"/>
        <v>0.00973409824122262</v>
      </c>
      <c r="Y654" s="30"/>
      <c r="Z654" s="30"/>
    </row>
    <row r="655" spans="1:26">
      <c r="A655" s="14">
        <v>1924.11</v>
      </c>
      <c r="B655" s="15">
        <v>9.64</v>
      </c>
      <c r="C655" s="16">
        <v>0.5483</v>
      </c>
      <c r="D655" s="15">
        <v>0.9342</v>
      </c>
      <c r="E655" s="15">
        <v>17.2</v>
      </c>
      <c r="F655" s="16">
        <f t="shared" si="145"/>
        <v>1924.87499999995</v>
      </c>
      <c r="G655" s="10">
        <f>G645*2/12+G657*10/12</f>
        <v>3.89333333333333</v>
      </c>
      <c r="H655" s="16">
        <f t="shared" si="141"/>
        <v>176.932672093023</v>
      </c>
      <c r="I655" s="16">
        <f t="shared" si="142"/>
        <v>10.0635045755814</v>
      </c>
      <c r="J655" s="19">
        <f t="shared" si="146"/>
        <v>3023.04871969089</v>
      </c>
      <c r="K655" s="16">
        <f t="shared" si="143"/>
        <v>17.1463176627907</v>
      </c>
      <c r="L655" s="19">
        <f t="shared" si="144"/>
        <v>292.959762856352</v>
      </c>
      <c r="M655" s="27">
        <f t="shared" si="135"/>
        <v>8.88832736125097</v>
      </c>
      <c r="N655" s="21"/>
      <c r="O655" s="22">
        <f t="shared" si="136"/>
        <v>12.8039508149566</v>
      </c>
      <c r="P655" s="22"/>
      <c r="Q655" s="31">
        <f t="shared" si="137"/>
        <v>0.127215175876196</v>
      </c>
      <c r="R655" s="10">
        <f t="shared" si="147"/>
        <v>1.0046147950727</v>
      </c>
      <c r="S655" s="10">
        <f t="shared" si="148"/>
        <v>6.82952317958555</v>
      </c>
      <c r="T655" s="12">
        <f t="shared" si="138"/>
        <v>0.0762705001106789</v>
      </c>
      <c r="U655" s="12">
        <f t="shared" si="139"/>
        <v>0.0695122438984881</v>
      </c>
      <c r="V655" s="12">
        <f t="shared" si="140"/>
        <v>0.00675825621219084</v>
      </c>
      <c r="Y655" s="30"/>
      <c r="Z655" s="30"/>
    </row>
    <row r="656" spans="1:26">
      <c r="A656" s="14">
        <v>1924.12</v>
      </c>
      <c r="B656" s="15">
        <v>10.16</v>
      </c>
      <c r="C656" s="16">
        <v>0.55</v>
      </c>
      <c r="D656" s="15">
        <v>0.93</v>
      </c>
      <c r="E656" s="15">
        <v>17.3</v>
      </c>
      <c r="F656" s="16">
        <f t="shared" si="145"/>
        <v>1924.95833333328</v>
      </c>
      <c r="G656" s="10">
        <f>G645*1/12+G657*11/12</f>
        <v>3.87666666666667</v>
      </c>
      <c r="H656" s="16">
        <f t="shared" si="141"/>
        <v>185.398857803468</v>
      </c>
      <c r="I656" s="16">
        <f t="shared" si="142"/>
        <v>10.0363554913295</v>
      </c>
      <c r="J656" s="19">
        <f t="shared" si="146"/>
        <v>3181.99086140027</v>
      </c>
      <c r="K656" s="16">
        <f t="shared" si="143"/>
        <v>16.9705647398844</v>
      </c>
      <c r="L656" s="19">
        <f t="shared" si="144"/>
        <v>291.264911525812</v>
      </c>
      <c r="M656" s="27">
        <f t="shared" si="135"/>
        <v>9.31063968041637</v>
      </c>
      <c r="N656" s="21"/>
      <c r="O656" s="22">
        <f t="shared" si="136"/>
        <v>13.4083915943481</v>
      </c>
      <c r="P656" s="22"/>
      <c r="Q656" s="31">
        <f t="shared" si="137"/>
        <v>0.123928919192219</v>
      </c>
      <c r="R656" s="10">
        <f t="shared" si="147"/>
        <v>1.00460197301501</v>
      </c>
      <c r="S656" s="10">
        <f t="shared" si="148"/>
        <v>6.82138083858158</v>
      </c>
      <c r="T656" s="12">
        <f t="shared" si="138"/>
        <v>0.0726963219434402</v>
      </c>
      <c r="U656" s="12">
        <f t="shared" si="139"/>
        <v>0.0709425319934895</v>
      </c>
      <c r="V656" s="12">
        <f t="shared" si="140"/>
        <v>0.00175378994995068</v>
      </c>
      <c r="Y656" s="30"/>
      <c r="Z656" s="30"/>
    </row>
    <row r="657" spans="1:26">
      <c r="A657" s="14">
        <v>1925.01</v>
      </c>
      <c r="B657" s="15">
        <v>10.58</v>
      </c>
      <c r="C657" s="16">
        <v>0.5542</v>
      </c>
      <c r="D657" s="15">
        <v>0.9567</v>
      </c>
      <c r="E657" s="15">
        <v>17.3</v>
      </c>
      <c r="F657" s="16">
        <f t="shared" si="145"/>
        <v>1925.04166666662</v>
      </c>
      <c r="G657" s="10">
        <v>3.86</v>
      </c>
      <c r="H657" s="16">
        <f t="shared" si="141"/>
        <v>193.062983815029</v>
      </c>
      <c r="I657" s="16">
        <f t="shared" si="142"/>
        <v>10.1129967514451</v>
      </c>
      <c r="J657" s="19">
        <f t="shared" si="146"/>
        <v>3327.99392305419</v>
      </c>
      <c r="K657" s="16">
        <f t="shared" si="143"/>
        <v>17.4577841791908</v>
      </c>
      <c r="L657" s="19">
        <f t="shared" si="144"/>
        <v>300.934951435344</v>
      </c>
      <c r="M657" s="27">
        <f t="shared" si="135"/>
        <v>9.69261885225499</v>
      </c>
      <c r="N657" s="21"/>
      <c r="O657" s="22">
        <f t="shared" si="136"/>
        <v>13.9530656954814</v>
      </c>
      <c r="P657" s="22"/>
      <c r="Q657" s="31">
        <f t="shared" si="137"/>
        <v>0.119862870853239</v>
      </c>
      <c r="R657" s="10">
        <f t="shared" si="147"/>
        <v>1.00445180740101</v>
      </c>
      <c r="S657" s="10">
        <f t="shared" si="148"/>
        <v>6.85277264912581</v>
      </c>
      <c r="T657" s="12">
        <f t="shared" si="138"/>
        <v>0.0667448156951205</v>
      </c>
      <c r="U657" s="12">
        <f t="shared" si="139"/>
        <v>0.0693704949873772</v>
      </c>
      <c r="V657" s="12">
        <f t="shared" si="140"/>
        <v>-0.00262567929225677</v>
      </c>
      <c r="Y657" s="30"/>
      <c r="Z657" s="30"/>
    </row>
    <row r="658" spans="1:26">
      <c r="A658" s="14">
        <v>1925.02</v>
      </c>
      <c r="B658" s="15">
        <v>10.67</v>
      </c>
      <c r="C658" s="16">
        <v>0.5583</v>
      </c>
      <c r="D658" s="15">
        <v>0.9833</v>
      </c>
      <c r="E658" s="15">
        <v>17.2</v>
      </c>
      <c r="F658" s="16">
        <f t="shared" si="145"/>
        <v>1925.12499999995</v>
      </c>
      <c r="G658" s="10">
        <f>G657*11/12+G669*1/12</f>
        <v>3.845</v>
      </c>
      <c r="H658" s="16">
        <f t="shared" si="141"/>
        <v>195.837304069767</v>
      </c>
      <c r="I658" s="16">
        <f t="shared" si="142"/>
        <v>10.2470446918605</v>
      </c>
      <c r="J658" s="19">
        <f t="shared" si="146"/>
        <v>3390.53705059606</v>
      </c>
      <c r="K658" s="16">
        <f t="shared" si="143"/>
        <v>18.0474996337209</v>
      </c>
      <c r="L658" s="19">
        <f t="shared" si="144"/>
        <v>312.456896143496</v>
      </c>
      <c r="M658" s="27">
        <f t="shared" si="135"/>
        <v>9.83080472281957</v>
      </c>
      <c r="N658" s="21"/>
      <c r="O658" s="22">
        <f t="shared" si="136"/>
        <v>14.1439024846359</v>
      </c>
      <c r="P658" s="22"/>
      <c r="Q658" s="31">
        <f t="shared" si="137"/>
        <v>0.119001028491139</v>
      </c>
      <c r="R658" s="10">
        <f t="shared" si="147"/>
        <v>1.00444017326368</v>
      </c>
      <c r="S658" s="10">
        <f t="shared" si="148"/>
        <v>6.92329894215242</v>
      </c>
      <c r="T658" s="12">
        <f t="shared" si="138"/>
        <v>0.0611610345140123</v>
      </c>
      <c r="U658" s="12">
        <f t="shared" si="139"/>
        <v>0.0678492859982791</v>
      </c>
      <c r="V658" s="12">
        <f t="shared" si="140"/>
        <v>-0.00668825148426677</v>
      </c>
      <c r="Y658" s="30"/>
      <c r="Z658" s="30"/>
    </row>
    <row r="659" spans="1:26">
      <c r="A659" s="14">
        <v>1925.03</v>
      </c>
      <c r="B659" s="15">
        <v>10.39</v>
      </c>
      <c r="C659" s="16">
        <v>0.5625</v>
      </c>
      <c r="D659" s="15">
        <v>1.01</v>
      </c>
      <c r="E659" s="15">
        <v>17.3</v>
      </c>
      <c r="F659" s="16">
        <f t="shared" si="145"/>
        <v>1925.20833333328</v>
      </c>
      <c r="G659" s="10">
        <f>G657*10/12+G669*2/12</f>
        <v>3.83</v>
      </c>
      <c r="H659" s="16">
        <f t="shared" si="141"/>
        <v>189.595879190752</v>
      </c>
      <c r="I659" s="16">
        <f t="shared" si="142"/>
        <v>10.2644544797688</v>
      </c>
      <c r="J659" s="19">
        <f t="shared" si="146"/>
        <v>3297.2881437067</v>
      </c>
      <c r="K659" s="16">
        <f t="shared" si="143"/>
        <v>18.430398265896</v>
      </c>
      <c r="L659" s="19">
        <f t="shared" si="144"/>
        <v>320.525603959939</v>
      </c>
      <c r="M659" s="27">
        <f t="shared" si="135"/>
        <v>9.51853753881003</v>
      </c>
      <c r="N659" s="21"/>
      <c r="O659" s="22">
        <f t="shared" si="136"/>
        <v>13.685923349948</v>
      </c>
      <c r="P659" s="22"/>
      <c r="Q659" s="31">
        <f t="shared" si="137"/>
        <v>0.124162501345325</v>
      </c>
      <c r="R659" s="10">
        <f t="shared" si="147"/>
        <v>1.00442853996912</v>
      </c>
      <c r="S659" s="10">
        <f t="shared" si="148"/>
        <v>6.9138428283817</v>
      </c>
      <c r="T659" s="12">
        <f t="shared" si="138"/>
        <v>0.0576394464468917</v>
      </c>
      <c r="U659" s="12">
        <f t="shared" si="139"/>
        <v>0.0683499389608637</v>
      </c>
      <c r="V659" s="12">
        <f t="shared" si="140"/>
        <v>-0.010710492513972</v>
      </c>
      <c r="Y659" s="30"/>
      <c r="Z659" s="30"/>
    </row>
    <row r="660" spans="1:26">
      <c r="A660" s="14">
        <v>1925.04</v>
      </c>
      <c r="B660" s="15">
        <v>10.28</v>
      </c>
      <c r="C660" s="16">
        <v>0.5667</v>
      </c>
      <c r="D660" s="15">
        <v>1.037</v>
      </c>
      <c r="E660" s="15">
        <v>17.2</v>
      </c>
      <c r="F660" s="16">
        <f t="shared" si="145"/>
        <v>1925.29166666662</v>
      </c>
      <c r="G660" s="10">
        <f>G657*9/12+G669*3/12</f>
        <v>3.815</v>
      </c>
      <c r="H660" s="16">
        <f t="shared" si="141"/>
        <v>188.679239534884</v>
      </c>
      <c r="I660" s="16">
        <f t="shared" si="142"/>
        <v>10.4012183895349</v>
      </c>
      <c r="J660" s="19">
        <f t="shared" si="146"/>
        <v>3296.42082230858</v>
      </c>
      <c r="K660" s="16">
        <f t="shared" si="143"/>
        <v>19.0331100581395</v>
      </c>
      <c r="L660" s="19">
        <f t="shared" si="144"/>
        <v>332.528053767898</v>
      </c>
      <c r="M660" s="27">
        <f t="shared" si="135"/>
        <v>9.47656678790307</v>
      </c>
      <c r="N660" s="21"/>
      <c r="O660" s="22">
        <f t="shared" si="136"/>
        <v>13.6155454520142</v>
      </c>
      <c r="P660" s="22"/>
      <c r="Q660" s="31">
        <f t="shared" si="137"/>
        <v>0.123103403704484</v>
      </c>
      <c r="R660" s="10">
        <f t="shared" si="147"/>
        <v>1.00441690751828</v>
      </c>
      <c r="S660" s="10">
        <f t="shared" si="148"/>
        <v>6.98483583127862</v>
      </c>
      <c r="T660" s="12">
        <f t="shared" si="138"/>
        <v>0.0649982908553006</v>
      </c>
      <c r="U660" s="12">
        <f t="shared" si="139"/>
        <v>0.0668363891057762</v>
      </c>
      <c r="V660" s="12">
        <f t="shared" si="140"/>
        <v>-0.00183809825047554</v>
      </c>
      <c r="Y660" s="30"/>
      <c r="Z660" s="30"/>
    </row>
    <row r="661" spans="1:26">
      <c r="A661" s="14">
        <v>1925.05</v>
      </c>
      <c r="B661" s="15">
        <v>10.61</v>
      </c>
      <c r="C661" s="16">
        <v>0.5708</v>
      </c>
      <c r="D661" s="15">
        <v>1.063</v>
      </c>
      <c r="E661" s="15">
        <v>17.3</v>
      </c>
      <c r="F661" s="16">
        <f t="shared" si="145"/>
        <v>1925.37499999995</v>
      </c>
      <c r="G661" s="10">
        <f>G657*8/12+G669*4/12</f>
        <v>3.8</v>
      </c>
      <c r="H661" s="16">
        <f t="shared" si="141"/>
        <v>193.610421387283</v>
      </c>
      <c r="I661" s="16">
        <f t="shared" si="142"/>
        <v>10.4159122080925</v>
      </c>
      <c r="J661" s="19">
        <f t="shared" si="146"/>
        <v>3397.73837977351</v>
      </c>
      <c r="K661" s="16">
        <f t="shared" si="143"/>
        <v>19.3975379768786</v>
      </c>
      <c r="L661" s="19">
        <f t="shared" si="144"/>
        <v>340.414316465527</v>
      </c>
      <c r="M661" s="27">
        <f t="shared" si="135"/>
        <v>9.72900769402133</v>
      </c>
      <c r="N661" s="21"/>
      <c r="O661" s="22">
        <f t="shared" si="136"/>
        <v>13.963817337115</v>
      </c>
      <c r="P661" s="22"/>
      <c r="Q661" s="31">
        <f t="shared" si="137"/>
        <v>0.120076985272663</v>
      </c>
      <c r="R661" s="10">
        <f t="shared" si="147"/>
        <v>1.00440527591209</v>
      </c>
      <c r="S661" s="10">
        <f t="shared" si="148"/>
        <v>6.97513409994348</v>
      </c>
      <c r="T661" s="12">
        <f t="shared" si="138"/>
        <v>0.0702421504175541</v>
      </c>
      <c r="U661" s="12">
        <f t="shared" si="139"/>
        <v>0.0673370905451776</v>
      </c>
      <c r="V661" s="12">
        <f t="shared" si="140"/>
        <v>0.00290505987237655</v>
      </c>
      <c r="Y661" s="30"/>
      <c r="Z661" s="30"/>
    </row>
    <row r="662" spans="1:26">
      <c r="A662" s="14">
        <v>1925.06</v>
      </c>
      <c r="B662" s="15">
        <v>10.8</v>
      </c>
      <c r="C662" s="16">
        <v>0.575</v>
      </c>
      <c r="D662" s="15">
        <v>1.09</v>
      </c>
      <c r="E662" s="15">
        <v>17.5</v>
      </c>
      <c r="F662" s="16">
        <f t="shared" si="145"/>
        <v>1925.45833333328</v>
      </c>
      <c r="G662" s="10">
        <f>G657*7/12+G669*5/12</f>
        <v>3.785</v>
      </c>
      <c r="H662" s="16">
        <f t="shared" si="141"/>
        <v>194.825211428571</v>
      </c>
      <c r="I662" s="16">
        <f t="shared" si="142"/>
        <v>10.3726385714286</v>
      </c>
      <c r="J662" s="19">
        <f t="shared" si="146"/>
        <v>3434.22659173977</v>
      </c>
      <c r="K662" s="16">
        <f t="shared" si="143"/>
        <v>19.6629148571429</v>
      </c>
      <c r="L662" s="19">
        <f t="shared" si="144"/>
        <v>346.602498610773</v>
      </c>
      <c r="M662" s="27">
        <f t="shared" si="135"/>
        <v>9.79638618045061</v>
      </c>
      <c r="N662" s="21"/>
      <c r="O662" s="22">
        <f t="shared" si="136"/>
        <v>14.0434113280408</v>
      </c>
      <c r="P662" s="22"/>
      <c r="Q662" s="31">
        <f t="shared" si="137"/>
        <v>0.120733727931262</v>
      </c>
      <c r="R662" s="10">
        <f t="shared" si="147"/>
        <v>1.0043936451515</v>
      </c>
      <c r="S662" s="10">
        <f t="shared" si="148"/>
        <v>6.92579450171838</v>
      </c>
      <c r="T662" s="12">
        <f t="shared" si="138"/>
        <v>0.0742581580383161</v>
      </c>
      <c r="U662" s="12">
        <f t="shared" si="139"/>
        <v>0.0692241757935845</v>
      </c>
      <c r="V662" s="12">
        <f t="shared" si="140"/>
        <v>0.00503398224473162</v>
      </c>
      <c r="Y662" s="30"/>
      <c r="Z662" s="30"/>
    </row>
    <row r="663" spans="1:26">
      <c r="A663" s="14">
        <v>1925.07</v>
      </c>
      <c r="B663" s="15">
        <v>11.1</v>
      </c>
      <c r="C663" s="16">
        <v>0.5792</v>
      </c>
      <c r="D663" s="15">
        <v>1.117</v>
      </c>
      <c r="E663" s="15">
        <v>17.7</v>
      </c>
      <c r="F663" s="16">
        <f t="shared" si="145"/>
        <v>1925.54166666662</v>
      </c>
      <c r="G663" s="10">
        <f>G657*6/12+G669*6/12</f>
        <v>3.77</v>
      </c>
      <c r="H663" s="16">
        <f t="shared" si="141"/>
        <v>197.974457627119</v>
      </c>
      <c r="I663" s="16">
        <f t="shared" si="142"/>
        <v>10.3303428700565</v>
      </c>
      <c r="J663" s="19">
        <f t="shared" si="146"/>
        <v>3504.91364392798</v>
      </c>
      <c r="K663" s="16">
        <f t="shared" si="143"/>
        <v>19.922294519774</v>
      </c>
      <c r="L663" s="19">
        <f t="shared" si="144"/>
        <v>352.701670294375</v>
      </c>
      <c r="M663" s="27">
        <f t="shared" si="135"/>
        <v>9.9639938917878</v>
      </c>
      <c r="N663" s="21"/>
      <c r="O663" s="22">
        <f t="shared" si="136"/>
        <v>14.2630123844958</v>
      </c>
      <c r="P663" s="22"/>
      <c r="Q663" s="31">
        <f t="shared" si="137"/>
        <v>0.120367901162568</v>
      </c>
      <c r="R663" s="10">
        <f t="shared" si="147"/>
        <v>1.00438201523747</v>
      </c>
      <c r="S663" s="10">
        <f t="shared" si="148"/>
        <v>6.87762258418901</v>
      </c>
      <c r="T663" s="12">
        <f t="shared" si="138"/>
        <v>0.0779286075885566</v>
      </c>
      <c r="U663" s="12">
        <f t="shared" si="139"/>
        <v>0.0703221664022309</v>
      </c>
      <c r="V663" s="12">
        <f t="shared" si="140"/>
        <v>0.0076064411863257</v>
      </c>
      <c r="Y663" s="30"/>
      <c r="Z663" s="30"/>
    </row>
    <row r="664" spans="1:26">
      <c r="A664" s="14">
        <v>1925.08</v>
      </c>
      <c r="B664" s="15">
        <v>11.25</v>
      </c>
      <c r="C664" s="16">
        <v>0.5833</v>
      </c>
      <c r="D664" s="15">
        <v>1.143</v>
      </c>
      <c r="E664" s="15">
        <v>17.7</v>
      </c>
      <c r="F664" s="16">
        <f t="shared" si="145"/>
        <v>1925.62499999995</v>
      </c>
      <c r="G664" s="10">
        <f>G657*5/12+G669*7/12</f>
        <v>3.755</v>
      </c>
      <c r="H664" s="16">
        <f t="shared" si="141"/>
        <v>200.649788135593</v>
      </c>
      <c r="I664" s="16">
        <f t="shared" si="142"/>
        <v>10.4034685706215</v>
      </c>
      <c r="J664" s="19">
        <f t="shared" si="146"/>
        <v>3567.62581125211</v>
      </c>
      <c r="K664" s="16">
        <f t="shared" si="143"/>
        <v>20.3860184745763</v>
      </c>
      <c r="L664" s="19">
        <f t="shared" si="144"/>
        <v>362.470782423214</v>
      </c>
      <c r="M664" s="27">
        <f t="shared" si="135"/>
        <v>10.1109184584889</v>
      </c>
      <c r="N664" s="21"/>
      <c r="O664" s="22">
        <f t="shared" si="136"/>
        <v>14.4499404511054</v>
      </c>
      <c r="P664" s="22"/>
      <c r="Q664" s="31">
        <f t="shared" si="137"/>
        <v>0.119059522310408</v>
      </c>
      <c r="R664" s="10">
        <f t="shared" si="147"/>
        <v>1.00437038617093</v>
      </c>
      <c r="S664" s="10">
        <f t="shared" si="148"/>
        <v>6.90776043115048</v>
      </c>
      <c r="T664" s="12">
        <f t="shared" si="138"/>
        <v>0.0834296452002741</v>
      </c>
      <c r="U664" s="12">
        <f t="shared" si="139"/>
        <v>0.0702047010312605</v>
      </c>
      <c r="V664" s="12">
        <f t="shared" si="140"/>
        <v>0.0132249441690135</v>
      </c>
      <c r="Y664" s="30"/>
      <c r="Z664" s="30"/>
    </row>
    <row r="665" spans="1:26">
      <c r="A665" s="14">
        <v>1925.09</v>
      </c>
      <c r="B665" s="15">
        <v>11.51</v>
      </c>
      <c r="C665" s="16">
        <v>0.5875</v>
      </c>
      <c r="D665" s="15">
        <v>1.17</v>
      </c>
      <c r="E665" s="15">
        <v>17.7</v>
      </c>
      <c r="F665" s="16">
        <f t="shared" si="145"/>
        <v>1925.70833333328</v>
      </c>
      <c r="G665" s="10">
        <f>G657*4/12+G669*8/12</f>
        <v>3.74</v>
      </c>
      <c r="H665" s="16">
        <f t="shared" si="141"/>
        <v>205.287027683616</v>
      </c>
      <c r="I665" s="16">
        <f t="shared" si="142"/>
        <v>10.4783778248588</v>
      </c>
      <c r="J665" s="19">
        <f t="shared" si="146"/>
        <v>3665.60338677224</v>
      </c>
      <c r="K665" s="16">
        <f t="shared" si="143"/>
        <v>20.8675779661017</v>
      </c>
      <c r="L665" s="19">
        <f t="shared" si="144"/>
        <v>372.611291270505</v>
      </c>
      <c r="M665" s="27">
        <f t="shared" si="135"/>
        <v>10.3592476113485</v>
      </c>
      <c r="N665" s="21"/>
      <c r="O665" s="22">
        <f t="shared" si="136"/>
        <v>14.7772583769912</v>
      </c>
      <c r="P665" s="22"/>
      <c r="Q665" s="31">
        <f t="shared" si="137"/>
        <v>0.116838646065995</v>
      </c>
      <c r="R665" s="10">
        <f t="shared" si="147"/>
        <v>1.00435875795284</v>
      </c>
      <c r="S665" s="10">
        <f t="shared" si="148"/>
        <v>6.93795001181089</v>
      </c>
      <c r="T665" s="12">
        <f t="shared" si="138"/>
        <v>0.0830991506935368</v>
      </c>
      <c r="U665" s="12">
        <f t="shared" si="139"/>
        <v>0.0700875107346732</v>
      </c>
      <c r="V665" s="12">
        <f t="shared" si="140"/>
        <v>0.0130116399588636</v>
      </c>
      <c r="Y665" s="30"/>
      <c r="Z665" s="30"/>
    </row>
    <row r="666" spans="1:26">
      <c r="A666" s="14">
        <v>1925.1</v>
      </c>
      <c r="B666" s="15">
        <v>11.89</v>
      </c>
      <c r="C666" s="16">
        <v>0.5917</v>
      </c>
      <c r="D666" s="15">
        <v>1.197</v>
      </c>
      <c r="E666" s="15">
        <v>17.7</v>
      </c>
      <c r="F666" s="16">
        <f t="shared" si="145"/>
        <v>1925.79166666662</v>
      </c>
      <c r="G666" s="10">
        <f>G657*3/12+G669*9/12</f>
        <v>3.725</v>
      </c>
      <c r="H666" s="16">
        <f t="shared" si="141"/>
        <v>212.064531638418</v>
      </c>
      <c r="I666" s="16">
        <f t="shared" si="142"/>
        <v>10.553287079096</v>
      </c>
      <c r="J666" s="19">
        <f t="shared" si="146"/>
        <v>3802.32572218807</v>
      </c>
      <c r="K666" s="16">
        <f t="shared" si="143"/>
        <v>21.3491374576271</v>
      </c>
      <c r="L666" s="19">
        <f t="shared" si="144"/>
        <v>382.790907439791</v>
      </c>
      <c r="M666" s="27">
        <f t="shared" si="135"/>
        <v>10.7184959970229</v>
      </c>
      <c r="N666" s="21"/>
      <c r="O666" s="22">
        <f t="shared" si="136"/>
        <v>15.2567961001514</v>
      </c>
      <c r="P666" s="22"/>
      <c r="Q666" s="31">
        <f t="shared" si="137"/>
        <v>0.112711639795245</v>
      </c>
      <c r="R666" s="10">
        <f t="shared" si="147"/>
        <v>1.00434713058414</v>
      </c>
      <c r="S666" s="10">
        <f t="shared" si="148"/>
        <v>6.96819085660127</v>
      </c>
      <c r="T666" s="12">
        <f t="shared" si="138"/>
        <v>0.0823273868444032</v>
      </c>
      <c r="U666" s="12">
        <f t="shared" si="139"/>
        <v>0.0699705953859968</v>
      </c>
      <c r="V666" s="12">
        <f t="shared" si="140"/>
        <v>0.0123567914584064</v>
      </c>
      <c r="Y666" s="30"/>
      <c r="Z666" s="30"/>
    </row>
    <row r="667" spans="1:26">
      <c r="A667" s="14">
        <v>1925.11</v>
      </c>
      <c r="B667" s="15">
        <v>12.26</v>
      </c>
      <c r="C667" s="16">
        <v>0.5958</v>
      </c>
      <c r="D667" s="15">
        <v>1.223</v>
      </c>
      <c r="E667" s="15">
        <v>18</v>
      </c>
      <c r="F667" s="16">
        <f t="shared" si="145"/>
        <v>1925.87499999995</v>
      </c>
      <c r="G667" s="10">
        <f>G657*2/12+G669*10/12</f>
        <v>3.71</v>
      </c>
      <c r="H667" s="16">
        <f t="shared" si="141"/>
        <v>215.019285555556</v>
      </c>
      <c r="I667" s="16">
        <f t="shared" si="142"/>
        <v>10.4493059</v>
      </c>
      <c r="J667" s="19">
        <f t="shared" si="146"/>
        <v>3870.91762088843</v>
      </c>
      <c r="K667" s="16">
        <f t="shared" si="143"/>
        <v>21.4493137222222</v>
      </c>
      <c r="L667" s="19">
        <f t="shared" si="144"/>
        <v>386.144555493194</v>
      </c>
      <c r="M667" s="27">
        <f t="shared" si="135"/>
        <v>10.8863174403079</v>
      </c>
      <c r="N667" s="21"/>
      <c r="O667" s="22">
        <f t="shared" si="136"/>
        <v>15.4583451720362</v>
      </c>
      <c r="P667" s="22"/>
      <c r="Q667" s="31">
        <f t="shared" si="137"/>
        <v>0.112168706885457</v>
      </c>
      <c r="R667" s="10">
        <f t="shared" si="147"/>
        <v>1.00433550406579</v>
      </c>
      <c r="S667" s="10">
        <f t="shared" si="148"/>
        <v>6.8818411173203</v>
      </c>
      <c r="T667" s="12">
        <f t="shared" si="138"/>
        <v>0.0896673781750115</v>
      </c>
      <c r="U667" s="12">
        <f t="shared" si="139"/>
        <v>0.070874478450492</v>
      </c>
      <c r="V667" s="12">
        <f t="shared" si="140"/>
        <v>0.0187928997245195</v>
      </c>
      <c r="Y667" s="30"/>
      <c r="Z667" s="30"/>
    </row>
    <row r="668" spans="1:26">
      <c r="A668" s="14">
        <v>1925.12</v>
      </c>
      <c r="B668" s="15">
        <v>12.46</v>
      </c>
      <c r="C668" s="16">
        <v>0.6</v>
      </c>
      <c r="D668" s="15">
        <v>1.25</v>
      </c>
      <c r="E668" s="15">
        <v>17.9</v>
      </c>
      <c r="F668" s="16">
        <f t="shared" si="145"/>
        <v>1925.95833333328</v>
      </c>
      <c r="G668" s="10">
        <f>G657*1/12+G669*11/12</f>
        <v>3.695</v>
      </c>
      <c r="H668" s="16">
        <f t="shared" si="141"/>
        <v>219.747762011173</v>
      </c>
      <c r="I668" s="16">
        <f t="shared" si="142"/>
        <v>10.5817541899441</v>
      </c>
      <c r="J668" s="19">
        <f t="shared" si="146"/>
        <v>3971.91771337801</v>
      </c>
      <c r="K668" s="16">
        <f t="shared" si="143"/>
        <v>22.0453212290503</v>
      </c>
      <c r="L668" s="19">
        <f t="shared" si="144"/>
        <v>398.466865306782</v>
      </c>
      <c r="M668" s="27">
        <f t="shared" si="135"/>
        <v>11.1473652391372</v>
      </c>
      <c r="N668" s="21"/>
      <c r="O668" s="22">
        <f t="shared" si="136"/>
        <v>15.7888669742474</v>
      </c>
      <c r="P668" s="22"/>
      <c r="Q668" s="31">
        <f t="shared" si="137"/>
        <v>0.109578652155422</v>
      </c>
      <c r="R668" s="10">
        <f t="shared" si="147"/>
        <v>1.00432387839873</v>
      </c>
      <c r="S668" s="10">
        <f t="shared" si="148"/>
        <v>6.95029009018782</v>
      </c>
      <c r="T668" s="12">
        <f t="shared" si="138"/>
        <v>0.0871902934964086</v>
      </c>
      <c r="U668" s="12">
        <f t="shared" si="139"/>
        <v>0.070161643644489</v>
      </c>
      <c r="V668" s="12">
        <f t="shared" si="140"/>
        <v>0.0170286498519197</v>
      </c>
      <c r="Y668" s="30"/>
      <c r="Z668" s="30"/>
    </row>
    <row r="669" spans="1:26">
      <c r="A669" s="14">
        <v>1926.01</v>
      </c>
      <c r="B669" s="15">
        <v>12.65</v>
      </c>
      <c r="C669" s="16">
        <v>0.6075</v>
      </c>
      <c r="D669" s="15">
        <v>1.249</v>
      </c>
      <c r="E669" s="15">
        <v>17.9</v>
      </c>
      <c r="F669" s="16">
        <f t="shared" si="145"/>
        <v>1926.04166666662</v>
      </c>
      <c r="G669" s="10">
        <v>3.68</v>
      </c>
      <c r="H669" s="16">
        <f t="shared" si="141"/>
        <v>223.098650837989</v>
      </c>
      <c r="I669" s="16">
        <f t="shared" si="142"/>
        <v>10.7140261173184</v>
      </c>
      <c r="J669" s="19">
        <f t="shared" si="146"/>
        <v>4048.62258494956</v>
      </c>
      <c r="K669" s="16">
        <f t="shared" si="143"/>
        <v>22.027684972067</v>
      </c>
      <c r="L669" s="19">
        <f t="shared" si="144"/>
        <v>399.741471035732</v>
      </c>
      <c r="M669" s="27">
        <f t="shared" si="135"/>
        <v>11.3409661885062</v>
      </c>
      <c r="N669" s="21"/>
      <c r="O669" s="22">
        <f t="shared" si="136"/>
        <v>16.0188508360703</v>
      </c>
      <c r="P669" s="22"/>
      <c r="Q669" s="31">
        <f t="shared" si="137"/>
        <v>0.10717666605596</v>
      </c>
      <c r="R669" s="10">
        <f t="shared" si="147"/>
        <v>1.00542091275448</v>
      </c>
      <c r="S669" s="10">
        <f t="shared" si="148"/>
        <v>6.98034229937372</v>
      </c>
      <c r="T669" s="12">
        <f t="shared" si="138"/>
        <v>0.091277021951107</v>
      </c>
      <c r="U669" s="12">
        <f t="shared" si="139"/>
        <v>0.0700455063626413</v>
      </c>
      <c r="V669" s="12">
        <f t="shared" si="140"/>
        <v>0.0212315155884657</v>
      </c>
      <c r="Y669" s="30"/>
      <c r="Z669" s="30"/>
    </row>
    <row r="670" spans="1:26">
      <c r="A670" s="14">
        <v>1926.02</v>
      </c>
      <c r="B670" s="15">
        <v>12.67</v>
      </c>
      <c r="C670" s="16">
        <v>0.615</v>
      </c>
      <c r="D670" s="15">
        <v>1.248</v>
      </c>
      <c r="E670" s="15">
        <v>17.9</v>
      </c>
      <c r="F670" s="16">
        <f t="shared" si="145"/>
        <v>1926.12499999995</v>
      </c>
      <c r="G670" s="10">
        <f>G669*11/12+G681*1/12</f>
        <v>3.65166666666667</v>
      </c>
      <c r="H670" s="16">
        <f t="shared" si="141"/>
        <v>223.451375977654</v>
      </c>
      <c r="I670" s="16">
        <f t="shared" si="142"/>
        <v>10.8462980446927</v>
      </c>
      <c r="J670" s="19">
        <f t="shared" si="146"/>
        <v>4071.42609160392</v>
      </c>
      <c r="K670" s="16">
        <f t="shared" si="143"/>
        <v>22.0100487150838</v>
      </c>
      <c r="L670" s="19">
        <f t="shared" si="144"/>
        <v>401.037076742044</v>
      </c>
      <c r="M670" s="27">
        <f t="shared" si="135"/>
        <v>11.389435672748</v>
      </c>
      <c r="N670" s="21"/>
      <c r="O670" s="22">
        <f t="shared" si="136"/>
        <v>16.0412733151966</v>
      </c>
      <c r="P670" s="22"/>
      <c r="Q670" s="31">
        <f t="shared" si="137"/>
        <v>0.107084753332911</v>
      </c>
      <c r="R670" s="10">
        <f t="shared" si="147"/>
        <v>1.0054004313264</v>
      </c>
      <c r="S670" s="10">
        <f t="shared" si="148"/>
        <v>7.01818212597505</v>
      </c>
      <c r="T670" s="12">
        <f t="shared" si="138"/>
        <v>0.0970773550878814</v>
      </c>
      <c r="U670" s="12">
        <f t="shared" si="139"/>
        <v>0.0696798595669286</v>
      </c>
      <c r="V670" s="12">
        <f t="shared" si="140"/>
        <v>0.0273974955209528</v>
      </c>
      <c r="Y670" s="30"/>
      <c r="Z670" s="30"/>
    </row>
    <row r="671" spans="1:26">
      <c r="A671" s="14">
        <v>1926.03</v>
      </c>
      <c r="B671" s="15">
        <v>11.81</v>
      </c>
      <c r="C671" s="16">
        <v>0.6225</v>
      </c>
      <c r="D671" s="15">
        <v>1.248</v>
      </c>
      <c r="E671" s="15">
        <v>17.8</v>
      </c>
      <c r="F671" s="16">
        <f t="shared" si="145"/>
        <v>1926.20833333328</v>
      </c>
      <c r="G671" s="10">
        <f>G669*10/12+G681*2/12</f>
        <v>3.62333333333333</v>
      </c>
      <c r="H671" s="16">
        <f t="shared" si="141"/>
        <v>209.454330898876</v>
      </c>
      <c r="I671" s="16">
        <f t="shared" si="142"/>
        <v>11.0402473314607</v>
      </c>
      <c r="J671" s="19">
        <f t="shared" si="146"/>
        <v>3833.15439430116</v>
      </c>
      <c r="K671" s="16">
        <f t="shared" si="143"/>
        <v>22.1337006741573</v>
      </c>
      <c r="L671" s="19">
        <f t="shared" si="144"/>
        <v>405.061531252146</v>
      </c>
      <c r="M671" s="27">
        <f t="shared" si="135"/>
        <v>10.7123520627325</v>
      </c>
      <c r="N671" s="21"/>
      <c r="O671" s="22">
        <f t="shared" si="136"/>
        <v>15.046869401753</v>
      </c>
      <c r="P671" s="22"/>
      <c r="Q671" s="31">
        <f t="shared" si="137"/>
        <v>0.111316989162465</v>
      </c>
      <c r="R671" s="10">
        <f t="shared" si="147"/>
        <v>1.00537995566629</v>
      </c>
      <c r="S671" s="10">
        <f t="shared" si="148"/>
        <v>7.0957242542038</v>
      </c>
      <c r="T671" s="12">
        <f t="shared" si="138"/>
        <v>0.107157259912728</v>
      </c>
      <c r="U671" s="12">
        <f t="shared" si="139"/>
        <v>0.0694953858324889</v>
      </c>
      <c r="V671" s="12">
        <f t="shared" si="140"/>
        <v>0.0376618740802392</v>
      </c>
      <c r="Y671" s="30"/>
      <c r="Z671" s="30"/>
    </row>
    <row r="672" spans="1:26">
      <c r="A672" s="14">
        <v>1926.04</v>
      </c>
      <c r="B672" s="15">
        <v>11.48</v>
      </c>
      <c r="C672" s="16">
        <v>0.63</v>
      </c>
      <c r="D672" s="15">
        <v>1.247</v>
      </c>
      <c r="E672" s="15">
        <v>17.9</v>
      </c>
      <c r="F672" s="16">
        <f t="shared" si="145"/>
        <v>1926.29166666662</v>
      </c>
      <c r="G672" s="10">
        <f>G669*9/12+G681*3/12</f>
        <v>3.595</v>
      </c>
      <c r="H672" s="16">
        <f t="shared" si="141"/>
        <v>202.464230167598</v>
      </c>
      <c r="I672" s="16">
        <f t="shared" si="142"/>
        <v>11.1108418994413</v>
      </c>
      <c r="J672" s="19">
        <f t="shared" si="146"/>
        <v>3722.17552746489</v>
      </c>
      <c r="K672" s="16">
        <f t="shared" si="143"/>
        <v>21.9924124581006</v>
      </c>
      <c r="L672" s="19">
        <f t="shared" si="144"/>
        <v>404.316453201108</v>
      </c>
      <c r="M672" s="27">
        <f t="shared" si="135"/>
        <v>10.3955876859547</v>
      </c>
      <c r="N672" s="21"/>
      <c r="O672" s="22">
        <f t="shared" si="136"/>
        <v>14.5623667282574</v>
      </c>
      <c r="P672" s="22"/>
      <c r="Q672" s="31">
        <f t="shared" si="137"/>
        <v>0.114036219395915</v>
      </c>
      <c r="R672" s="10">
        <f t="shared" si="147"/>
        <v>1.00535948578636</v>
      </c>
      <c r="S672" s="10">
        <f t="shared" si="148"/>
        <v>7.09404475211103</v>
      </c>
      <c r="T672" s="12">
        <f t="shared" si="138"/>
        <v>0.110885129299813</v>
      </c>
      <c r="U672" s="12">
        <f t="shared" si="139"/>
        <v>0.0697338568888304</v>
      </c>
      <c r="V672" s="12">
        <f t="shared" si="140"/>
        <v>0.0411512724109826</v>
      </c>
      <c r="Y672" s="30"/>
      <c r="Z672" s="30"/>
    </row>
    <row r="673" spans="1:26">
      <c r="A673" s="14">
        <v>1926.05</v>
      </c>
      <c r="B673" s="15">
        <v>11.56</v>
      </c>
      <c r="C673" s="16">
        <v>0.6375</v>
      </c>
      <c r="D673" s="15">
        <v>1.246</v>
      </c>
      <c r="E673" s="15">
        <v>17.8</v>
      </c>
      <c r="F673" s="16">
        <f t="shared" si="145"/>
        <v>1926.37499999995</v>
      </c>
      <c r="G673" s="10">
        <f>G669*8/12+G681*4/12</f>
        <v>3.56666666666667</v>
      </c>
      <c r="H673" s="16">
        <f t="shared" si="141"/>
        <v>205.020496629214</v>
      </c>
      <c r="I673" s="16">
        <f t="shared" si="142"/>
        <v>11.3062773876405</v>
      </c>
      <c r="J673" s="19">
        <f t="shared" si="146"/>
        <v>3786.49241052242</v>
      </c>
      <c r="K673" s="16">
        <f t="shared" si="143"/>
        <v>22.09823</v>
      </c>
      <c r="L673" s="19">
        <f t="shared" si="144"/>
        <v>408.12885324489</v>
      </c>
      <c r="M673" s="27">
        <f t="shared" si="135"/>
        <v>10.5751584638061</v>
      </c>
      <c r="N673" s="21"/>
      <c r="O673" s="22">
        <f t="shared" si="136"/>
        <v>14.7718600419003</v>
      </c>
      <c r="P673" s="22"/>
      <c r="Q673" s="31">
        <f t="shared" si="137"/>
        <v>0.111107465496153</v>
      </c>
      <c r="R673" s="10">
        <f t="shared" si="147"/>
        <v>1.00533902169885</v>
      </c>
      <c r="S673" s="10">
        <f t="shared" si="148"/>
        <v>7.17213296606108</v>
      </c>
      <c r="T673" s="12">
        <f t="shared" si="138"/>
        <v>0.103297693264957</v>
      </c>
      <c r="U673" s="12">
        <f t="shared" si="139"/>
        <v>0.0687766018270874</v>
      </c>
      <c r="V673" s="12">
        <f t="shared" si="140"/>
        <v>0.03452109143787</v>
      </c>
      <c r="Y673" s="30"/>
      <c r="Z673" s="30"/>
    </row>
    <row r="674" spans="1:26">
      <c r="A674" s="14">
        <v>1926.06</v>
      </c>
      <c r="B674" s="15">
        <v>12.11</v>
      </c>
      <c r="C674" s="16">
        <v>0.645</v>
      </c>
      <c r="D674" s="15">
        <v>1.245</v>
      </c>
      <c r="E674" s="15">
        <v>17.7</v>
      </c>
      <c r="F674" s="16">
        <f t="shared" si="145"/>
        <v>1926.45833333328</v>
      </c>
      <c r="G674" s="10">
        <f>G669*7/12+G681*5/12</f>
        <v>3.53833333333333</v>
      </c>
      <c r="H674" s="16">
        <f t="shared" si="141"/>
        <v>215.988349717514</v>
      </c>
      <c r="I674" s="16">
        <f t="shared" si="142"/>
        <v>11.5039211864407</v>
      </c>
      <c r="J674" s="19">
        <f t="shared" si="146"/>
        <v>4006.76137099075</v>
      </c>
      <c r="K674" s="16">
        <f t="shared" si="143"/>
        <v>22.205243220339</v>
      </c>
      <c r="L674" s="19">
        <f t="shared" si="144"/>
        <v>411.92550841317</v>
      </c>
      <c r="M674" s="27">
        <f t="shared" si="135"/>
        <v>11.19797974023</v>
      </c>
      <c r="N674" s="21"/>
      <c r="O674" s="22">
        <f t="shared" si="136"/>
        <v>15.5919497530851</v>
      </c>
      <c r="P674" s="22"/>
      <c r="Q674" s="31">
        <f t="shared" si="137"/>
        <v>0.104560956413678</v>
      </c>
      <c r="R674" s="10">
        <f t="shared" si="147"/>
        <v>1.00531856341602</v>
      </c>
      <c r="S674" s="10">
        <f t="shared" si="148"/>
        <v>7.25116200478937</v>
      </c>
      <c r="T674" s="12">
        <f t="shared" si="138"/>
        <v>0.101203518314466</v>
      </c>
      <c r="U674" s="12">
        <f t="shared" si="139"/>
        <v>0.0670429145574993</v>
      </c>
      <c r="V674" s="12">
        <f t="shared" si="140"/>
        <v>0.0341606037569668</v>
      </c>
      <c r="Y674" s="30"/>
      <c r="Z674" s="30"/>
    </row>
    <row r="675" spans="1:26">
      <c r="A675" s="14">
        <v>1926.07</v>
      </c>
      <c r="B675" s="15">
        <v>12.62</v>
      </c>
      <c r="C675" s="16">
        <v>0.6525</v>
      </c>
      <c r="D675" s="15">
        <v>1.244</v>
      </c>
      <c r="E675" s="15">
        <v>17.5</v>
      </c>
      <c r="F675" s="16">
        <f t="shared" si="145"/>
        <v>1926.54166666662</v>
      </c>
      <c r="G675" s="10">
        <f>G669*6/12+G681*6/12</f>
        <v>3.51</v>
      </c>
      <c r="H675" s="16">
        <f t="shared" si="141"/>
        <v>227.656867428571</v>
      </c>
      <c r="I675" s="16">
        <f t="shared" si="142"/>
        <v>11.7706898571429</v>
      </c>
      <c r="J675" s="19">
        <f t="shared" si="146"/>
        <v>4241.41829364483</v>
      </c>
      <c r="K675" s="16">
        <f t="shared" si="143"/>
        <v>22.4409780571429</v>
      </c>
      <c r="L675" s="19">
        <f t="shared" si="144"/>
        <v>418.092262860077</v>
      </c>
      <c r="M675" s="27">
        <f t="shared" si="135"/>
        <v>11.8696940584813</v>
      </c>
      <c r="N675" s="21"/>
      <c r="O675" s="22">
        <f t="shared" si="136"/>
        <v>16.4691247433603</v>
      </c>
      <c r="P675" s="22"/>
      <c r="Q675" s="31">
        <f t="shared" si="137"/>
        <v>0.0985973902995364</v>
      </c>
      <c r="R675" s="10">
        <f t="shared" si="147"/>
        <v>1.00529811095018</v>
      </c>
      <c r="S675" s="10">
        <f t="shared" si="148"/>
        <v>7.37303894426316</v>
      </c>
      <c r="T675" s="12">
        <f t="shared" si="138"/>
        <v>0.100812648350273</v>
      </c>
      <c r="U675" s="12">
        <f t="shared" si="139"/>
        <v>0.0647097785894317</v>
      </c>
      <c r="V675" s="12">
        <f t="shared" si="140"/>
        <v>0.0361028697608412</v>
      </c>
      <c r="Y675" s="30"/>
      <c r="Z675" s="30"/>
    </row>
    <row r="676" spans="1:26">
      <c r="A676" s="14">
        <v>1926.08</v>
      </c>
      <c r="B676" s="15">
        <v>13.12</v>
      </c>
      <c r="C676" s="16">
        <v>0.66</v>
      </c>
      <c r="D676" s="15">
        <v>1.243</v>
      </c>
      <c r="E676" s="15">
        <v>17.4</v>
      </c>
      <c r="F676" s="16">
        <f t="shared" si="145"/>
        <v>1926.62499999995</v>
      </c>
      <c r="G676" s="10">
        <f>G669*5/12+G681*7/12</f>
        <v>3.48166666666667</v>
      </c>
      <c r="H676" s="16">
        <f t="shared" si="141"/>
        <v>238.036763218391</v>
      </c>
      <c r="I676" s="16">
        <f t="shared" si="142"/>
        <v>11.9744103448276</v>
      </c>
      <c r="J676" s="19">
        <f t="shared" si="146"/>
        <v>4453.39456312952</v>
      </c>
      <c r="K676" s="16">
        <f t="shared" si="143"/>
        <v>22.5518061494253</v>
      </c>
      <c r="L676" s="19">
        <f t="shared" si="144"/>
        <v>421.918402589177</v>
      </c>
      <c r="M676" s="27">
        <f t="shared" si="135"/>
        <v>12.4888082195219</v>
      </c>
      <c r="N676" s="21"/>
      <c r="O676" s="22">
        <f t="shared" si="136"/>
        <v>17.2606937955943</v>
      </c>
      <c r="P676" s="22"/>
      <c r="Q676" s="31">
        <f t="shared" si="137"/>
        <v>0.093136770867251</v>
      </c>
      <c r="R676" s="10">
        <f t="shared" si="147"/>
        <v>1.00527766431363</v>
      </c>
      <c r="S676" s="10">
        <f t="shared" si="148"/>
        <v>7.45470041069093</v>
      </c>
      <c r="T676" s="12">
        <f t="shared" si="138"/>
        <v>0.0971731074824167</v>
      </c>
      <c r="U676" s="12">
        <f t="shared" si="139"/>
        <v>0.0629882494652902</v>
      </c>
      <c r="V676" s="12">
        <f t="shared" si="140"/>
        <v>0.0341848580171265</v>
      </c>
      <c r="Y676" s="30"/>
      <c r="Z676" s="30"/>
    </row>
    <row r="677" spans="1:26">
      <c r="A677" s="14">
        <v>1926.09</v>
      </c>
      <c r="B677" s="15">
        <v>13.32</v>
      </c>
      <c r="C677" s="16">
        <v>0.6675</v>
      </c>
      <c r="D677" s="15">
        <v>1.242</v>
      </c>
      <c r="E677" s="15">
        <v>17.5</v>
      </c>
      <c r="F677" s="16">
        <f t="shared" si="145"/>
        <v>1926.70833333328</v>
      </c>
      <c r="G677" s="10">
        <f>G669*4/12+G681*8/12</f>
        <v>3.45333333333333</v>
      </c>
      <c r="H677" s="16">
        <f t="shared" si="141"/>
        <v>240.284427428572</v>
      </c>
      <c r="I677" s="16">
        <f t="shared" si="142"/>
        <v>12.0412804285714</v>
      </c>
      <c r="J677" s="19">
        <f t="shared" si="146"/>
        <v>4514.21899115938</v>
      </c>
      <c r="K677" s="16">
        <f t="shared" si="143"/>
        <v>22.4048993142857</v>
      </c>
      <c r="L677" s="19">
        <f t="shared" si="144"/>
        <v>420.920419445942</v>
      </c>
      <c r="M677" s="27">
        <f t="shared" si="135"/>
        <v>12.6926148233447</v>
      </c>
      <c r="N677" s="21"/>
      <c r="O677" s="22">
        <f t="shared" si="136"/>
        <v>17.4702137783748</v>
      </c>
      <c r="P677" s="22"/>
      <c r="Q677" s="31">
        <f t="shared" si="137"/>
        <v>0.0908304118401954</v>
      </c>
      <c r="R677" s="10">
        <f t="shared" si="147"/>
        <v>1.00525722351873</v>
      </c>
      <c r="S677" s="10">
        <f t="shared" si="148"/>
        <v>7.45122070949142</v>
      </c>
      <c r="T677" s="12">
        <f t="shared" si="138"/>
        <v>0.0972691070337772</v>
      </c>
      <c r="U677" s="12">
        <f t="shared" si="139"/>
        <v>0.0632508610669331</v>
      </c>
      <c r="V677" s="12">
        <f t="shared" si="140"/>
        <v>0.0340182459668441</v>
      </c>
      <c r="Y677" s="30"/>
      <c r="Z677" s="30"/>
    </row>
    <row r="678" spans="1:26">
      <c r="A678" s="14">
        <v>1926.1</v>
      </c>
      <c r="B678" s="15">
        <v>13.02</v>
      </c>
      <c r="C678" s="16">
        <v>0.675</v>
      </c>
      <c r="D678" s="15">
        <v>1.242</v>
      </c>
      <c r="E678" s="15">
        <v>17.6</v>
      </c>
      <c r="F678" s="16">
        <f t="shared" si="145"/>
        <v>1926.79166666662</v>
      </c>
      <c r="G678" s="10">
        <f>G669*3/12+G681*9/12</f>
        <v>3.425</v>
      </c>
      <c r="H678" s="16">
        <f t="shared" si="141"/>
        <v>233.5381125</v>
      </c>
      <c r="I678" s="16">
        <f t="shared" si="142"/>
        <v>12.107390625</v>
      </c>
      <c r="J678" s="19">
        <f t="shared" si="146"/>
        <v>4406.43121013806</v>
      </c>
      <c r="K678" s="16">
        <f t="shared" si="143"/>
        <v>22.27759875</v>
      </c>
      <c r="L678" s="19">
        <f t="shared" si="144"/>
        <v>420.336986404875</v>
      </c>
      <c r="M678" s="27">
        <f t="shared" si="135"/>
        <v>12.4265175215833</v>
      </c>
      <c r="N678" s="21"/>
      <c r="O678" s="22">
        <f t="shared" si="136"/>
        <v>17.033811722275</v>
      </c>
      <c r="P678" s="22"/>
      <c r="Q678" s="31">
        <f t="shared" si="137"/>
        <v>0.0915290187875893</v>
      </c>
      <c r="R678" s="10">
        <f t="shared" si="147"/>
        <v>1.00523678857787</v>
      </c>
      <c r="S678" s="10">
        <f t="shared" si="148"/>
        <v>7.44783438859949</v>
      </c>
      <c r="T678" s="12">
        <f t="shared" si="138"/>
        <v>0.105901687704578</v>
      </c>
      <c r="U678" s="12">
        <f t="shared" si="139"/>
        <v>0.0635124511849541</v>
      </c>
      <c r="V678" s="12">
        <f t="shared" si="140"/>
        <v>0.0423892365196239</v>
      </c>
      <c r="Y678" s="30"/>
      <c r="Z678" s="30"/>
    </row>
    <row r="679" spans="1:26">
      <c r="A679" s="14">
        <v>1926.11</v>
      </c>
      <c r="B679" s="15">
        <v>13.19</v>
      </c>
      <c r="C679" s="16">
        <v>0.6825</v>
      </c>
      <c r="D679" s="15">
        <v>1.241</v>
      </c>
      <c r="E679" s="15">
        <v>17.7</v>
      </c>
      <c r="F679" s="16">
        <f t="shared" si="145"/>
        <v>1926.87499999995</v>
      </c>
      <c r="G679" s="10">
        <f>G669*2/12+G681*10/12</f>
        <v>3.39666666666667</v>
      </c>
      <c r="H679" s="16">
        <f t="shared" si="141"/>
        <v>235.250729378531</v>
      </c>
      <c r="I679" s="16">
        <f t="shared" si="142"/>
        <v>12.1727538135593</v>
      </c>
      <c r="J679" s="19">
        <f t="shared" si="146"/>
        <v>4457.88489020645</v>
      </c>
      <c r="K679" s="16">
        <f t="shared" si="143"/>
        <v>22.1339010734463</v>
      </c>
      <c r="L679" s="19">
        <f t="shared" si="144"/>
        <v>419.426470716165</v>
      </c>
      <c r="M679" s="27">
        <f t="shared" si="135"/>
        <v>12.6152512123445</v>
      </c>
      <c r="N679" s="21"/>
      <c r="O679" s="22">
        <f t="shared" si="136"/>
        <v>17.2190852743766</v>
      </c>
      <c r="P679" s="22"/>
      <c r="Q679" s="31">
        <f t="shared" si="137"/>
        <v>0.0893674771651526</v>
      </c>
      <c r="R679" s="10">
        <f t="shared" si="147"/>
        <v>1.00521635950344</v>
      </c>
      <c r="S679" s="10">
        <f t="shared" si="148"/>
        <v>7.4445386078383</v>
      </c>
      <c r="T679" s="12">
        <f t="shared" si="138"/>
        <v>0.108017365376847</v>
      </c>
      <c r="U679" s="12">
        <f t="shared" si="139"/>
        <v>0.0637730578183613</v>
      </c>
      <c r="V679" s="12">
        <f t="shared" si="140"/>
        <v>0.0442443075584855</v>
      </c>
      <c r="Y679" s="30"/>
      <c r="Z679" s="30"/>
    </row>
    <row r="680" spans="1:26">
      <c r="A680" s="14">
        <v>1926.12</v>
      </c>
      <c r="B680" s="15">
        <v>13.49</v>
      </c>
      <c r="C680" s="16">
        <v>0.69</v>
      </c>
      <c r="D680" s="15">
        <v>1.24</v>
      </c>
      <c r="E680" s="15">
        <v>17.7</v>
      </c>
      <c r="F680" s="16">
        <f t="shared" si="145"/>
        <v>1926.95833333328</v>
      </c>
      <c r="G680" s="10">
        <f>G669*1/12+G681*11/12</f>
        <v>3.36833333333333</v>
      </c>
      <c r="H680" s="16">
        <f t="shared" si="141"/>
        <v>240.60139039548</v>
      </c>
      <c r="I680" s="16">
        <f t="shared" si="142"/>
        <v>12.3065203389831</v>
      </c>
      <c r="J680" s="19">
        <f t="shared" si="146"/>
        <v>4578.71080743533</v>
      </c>
      <c r="K680" s="16">
        <f t="shared" si="143"/>
        <v>22.1160655367232</v>
      </c>
      <c r="L680" s="19">
        <f t="shared" si="144"/>
        <v>420.874825887309</v>
      </c>
      <c r="M680" s="27">
        <f t="shared" si="135"/>
        <v>13.0090527289931</v>
      </c>
      <c r="N680" s="21"/>
      <c r="O680" s="22">
        <f t="shared" si="136"/>
        <v>17.6778419035448</v>
      </c>
      <c r="P680" s="22"/>
      <c r="Q680" s="31">
        <f t="shared" si="137"/>
        <v>0.0863476605032291</v>
      </c>
      <c r="R680" s="10">
        <f t="shared" si="147"/>
        <v>1.00519593630789</v>
      </c>
      <c r="S680" s="10">
        <f t="shared" si="148"/>
        <v>7.48337199755403</v>
      </c>
      <c r="T680" s="12">
        <f t="shared" si="138"/>
        <v>0.103520827860426</v>
      </c>
      <c r="U680" s="12">
        <f t="shared" si="139"/>
        <v>0.0634334305318092</v>
      </c>
      <c r="V680" s="12">
        <f t="shared" si="140"/>
        <v>0.0400873973286164</v>
      </c>
      <c r="Y680" s="30"/>
      <c r="Z680" s="30"/>
    </row>
    <row r="681" spans="1:26">
      <c r="A681" s="14">
        <v>1927.01</v>
      </c>
      <c r="B681" s="15">
        <v>13.4</v>
      </c>
      <c r="C681" s="16">
        <v>0.6967</v>
      </c>
      <c r="D681" s="15">
        <v>1.229</v>
      </c>
      <c r="E681" s="15">
        <v>17.5</v>
      </c>
      <c r="F681" s="16">
        <f t="shared" si="145"/>
        <v>1927.04166666662</v>
      </c>
      <c r="G681" s="10">
        <v>3.34</v>
      </c>
      <c r="H681" s="16">
        <f t="shared" si="141"/>
        <v>241.727577142857</v>
      </c>
      <c r="I681" s="16">
        <f t="shared" si="142"/>
        <v>12.5680300742857</v>
      </c>
      <c r="J681" s="19">
        <f t="shared" si="146"/>
        <v>4620.07354163436</v>
      </c>
      <c r="K681" s="16">
        <f t="shared" si="143"/>
        <v>22.1703874857143</v>
      </c>
      <c r="L681" s="19">
        <f t="shared" si="144"/>
        <v>423.73659572154</v>
      </c>
      <c r="M681" s="27">
        <f t="shared" si="135"/>
        <v>13.1859306286778</v>
      </c>
      <c r="N681" s="21"/>
      <c r="O681" s="22">
        <f t="shared" si="136"/>
        <v>17.8362644537376</v>
      </c>
      <c r="P681" s="22"/>
      <c r="Q681" s="31">
        <f t="shared" si="137"/>
        <v>0.0835210825431001</v>
      </c>
      <c r="R681" s="10">
        <f t="shared" si="147"/>
        <v>1.00285360056024</v>
      </c>
      <c r="S681" s="10">
        <f t="shared" si="148"/>
        <v>7.60822375178521</v>
      </c>
      <c r="T681" s="12">
        <f t="shared" si="138"/>
        <v>0.105501861108043</v>
      </c>
      <c r="U681" s="12">
        <f t="shared" si="139"/>
        <v>0.061133377478449</v>
      </c>
      <c r="V681" s="12">
        <f t="shared" si="140"/>
        <v>0.0443684836295941</v>
      </c>
      <c r="Y681" s="30"/>
      <c r="Z681" s="30"/>
    </row>
    <row r="682" spans="1:26">
      <c r="A682" s="14">
        <v>1927.02</v>
      </c>
      <c r="B682" s="15">
        <v>13.66</v>
      </c>
      <c r="C682" s="16">
        <v>0.7033</v>
      </c>
      <c r="D682" s="15">
        <v>1.218</v>
      </c>
      <c r="E682" s="15">
        <v>17.4</v>
      </c>
      <c r="F682" s="16">
        <f t="shared" si="145"/>
        <v>1927.12499999995</v>
      </c>
      <c r="G682" s="10">
        <f>G681*11/12+G693*1/12</f>
        <v>3.33916666666667</v>
      </c>
      <c r="H682" s="16">
        <f t="shared" si="141"/>
        <v>247.834008045977</v>
      </c>
      <c r="I682" s="16">
        <f t="shared" si="142"/>
        <v>12.7600042356322</v>
      </c>
      <c r="J682" s="19">
        <f t="shared" si="146"/>
        <v>4757.10730530694</v>
      </c>
      <c r="K682" s="16">
        <f t="shared" si="143"/>
        <v>22.09823</v>
      </c>
      <c r="L682" s="19">
        <f t="shared" si="144"/>
        <v>424.169597208188</v>
      </c>
      <c r="M682" s="27">
        <f t="shared" si="135"/>
        <v>13.6339661322162</v>
      </c>
      <c r="N682" s="21"/>
      <c r="O682" s="22">
        <f t="shared" si="136"/>
        <v>18.3580196360375</v>
      </c>
      <c r="P682" s="22"/>
      <c r="Q682" s="31">
        <f t="shared" si="137"/>
        <v>0.0778098448613142</v>
      </c>
      <c r="R682" s="10">
        <f t="shared" si="147"/>
        <v>1.00285290887628</v>
      </c>
      <c r="S682" s="10">
        <f t="shared" si="148"/>
        <v>7.67378478210058</v>
      </c>
      <c r="T682" s="12">
        <f t="shared" si="138"/>
        <v>0.10586716757743</v>
      </c>
      <c r="U682" s="12">
        <f t="shared" si="139"/>
        <v>0.0605518989843319</v>
      </c>
      <c r="V682" s="12">
        <f t="shared" si="140"/>
        <v>0.0453152685930982</v>
      </c>
      <c r="Y682" s="30"/>
      <c r="Z682" s="30"/>
    </row>
    <row r="683" spans="1:26">
      <c r="A683" s="14">
        <v>1927.03</v>
      </c>
      <c r="B683" s="15">
        <v>13.87</v>
      </c>
      <c r="C683" s="16">
        <v>0.71</v>
      </c>
      <c r="D683" s="15">
        <v>1.208</v>
      </c>
      <c r="E683" s="15">
        <v>17.3</v>
      </c>
      <c r="F683" s="16">
        <f t="shared" si="145"/>
        <v>1927.20833333328</v>
      </c>
      <c r="G683" s="10">
        <f>G681*10/12+G693*2/12</f>
        <v>3.33833333333333</v>
      </c>
      <c r="H683" s="16">
        <f t="shared" si="141"/>
        <v>253.098637572254</v>
      </c>
      <c r="I683" s="16">
        <f t="shared" si="142"/>
        <v>12.9560225433526</v>
      </c>
      <c r="J683" s="19">
        <f t="shared" si="146"/>
        <v>4878.88440499234</v>
      </c>
      <c r="K683" s="16">
        <f t="shared" si="143"/>
        <v>22.0434862427746</v>
      </c>
      <c r="L683" s="19">
        <f t="shared" si="144"/>
        <v>424.923746303586</v>
      </c>
      <c r="M683" s="27">
        <f t="shared" si="135"/>
        <v>14.0332575076045</v>
      </c>
      <c r="N683" s="21"/>
      <c r="O683" s="22">
        <f t="shared" si="136"/>
        <v>18.8119347631877</v>
      </c>
      <c r="P683" s="22"/>
      <c r="Q683" s="31">
        <f t="shared" si="137"/>
        <v>0.0751332249626946</v>
      </c>
      <c r="R683" s="10">
        <f t="shared" si="147"/>
        <v>1.00285221719247</v>
      </c>
      <c r="S683" s="10">
        <f t="shared" si="148"/>
        <v>7.74016107516009</v>
      </c>
      <c r="T683" s="12">
        <f t="shared" si="138"/>
        <v>0.102554541859551</v>
      </c>
      <c r="U683" s="12">
        <f t="shared" si="139"/>
        <v>0.0592176430815405</v>
      </c>
      <c r="V683" s="12">
        <f t="shared" si="140"/>
        <v>0.0433368987780101</v>
      </c>
      <c r="Y683" s="30"/>
      <c r="Z683" s="30"/>
    </row>
    <row r="684" spans="1:26">
      <c r="A684" s="14">
        <v>1927.04</v>
      </c>
      <c r="B684" s="15">
        <v>14.21</v>
      </c>
      <c r="C684" s="16">
        <v>0.7167</v>
      </c>
      <c r="D684" s="15">
        <v>1.197</v>
      </c>
      <c r="E684" s="15">
        <v>17.3</v>
      </c>
      <c r="F684" s="16">
        <f t="shared" si="145"/>
        <v>1927.29166666662</v>
      </c>
      <c r="G684" s="10">
        <f>G681*9/12+G693*3/12</f>
        <v>3.3375</v>
      </c>
      <c r="H684" s="16">
        <f t="shared" si="141"/>
        <v>259.302930057804</v>
      </c>
      <c r="I684" s="16">
        <f t="shared" si="142"/>
        <v>13.0782836011561</v>
      </c>
      <c r="J684" s="19">
        <f t="shared" si="146"/>
        <v>5019.49089877644</v>
      </c>
      <c r="K684" s="16">
        <f t="shared" si="143"/>
        <v>21.842759132948</v>
      </c>
      <c r="L684" s="19">
        <f t="shared" si="144"/>
        <v>422.824110192498</v>
      </c>
      <c r="M684" s="27">
        <f t="shared" si="135"/>
        <v>14.488222209157</v>
      </c>
      <c r="N684" s="21"/>
      <c r="O684" s="22">
        <f t="shared" si="136"/>
        <v>19.3351234640581</v>
      </c>
      <c r="P684" s="22"/>
      <c r="Q684" s="31">
        <f t="shared" si="137"/>
        <v>0.0678553772785578</v>
      </c>
      <c r="R684" s="10">
        <f t="shared" si="147"/>
        <v>1.00285152550881</v>
      </c>
      <c r="S684" s="10">
        <f t="shared" si="148"/>
        <v>7.76223769565112</v>
      </c>
      <c r="T684" s="12">
        <f t="shared" si="138"/>
        <v>0.0923293768025168</v>
      </c>
      <c r="U684" s="12">
        <f t="shared" si="139"/>
        <v>0.0584994623189345</v>
      </c>
      <c r="V684" s="12">
        <f t="shared" si="140"/>
        <v>0.0338299144835823</v>
      </c>
      <c r="Y684" s="30"/>
      <c r="Z684" s="30"/>
    </row>
    <row r="685" spans="1:26">
      <c r="A685" s="14">
        <v>1927.05</v>
      </c>
      <c r="B685" s="15">
        <v>14.7</v>
      </c>
      <c r="C685" s="16">
        <v>0.7233</v>
      </c>
      <c r="D685" s="15">
        <v>1.186</v>
      </c>
      <c r="E685" s="15">
        <v>17.4</v>
      </c>
      <c r="F685" s="16">
        <f t="shared" si="145"/>
        <v>1927.37499999995</v>
      </c>
      <c r="G685" s="10">
        <f>G681*8/12+G693*4/12</f>
        <v>3.33666666666667</v>
      </c>
      <c r="H685" s="16">
        <f t="shared" si="141"/>
        <v>266.702775862069</v>
      </c>
      <c r="I685" s="16">
        <f t="shared" si="142"/>
        <v>13.1228651551724</v>
      </c>
      <c r="J685" s="19">
        <f t="shared" si="146"/>
        <v>5183.90336354</v>
      </c>
      <c r="K685" s="16">
        <f t="shared" si="143"/>
        <v>21.5176525287356</v>
      </c>
      <c r="L685" s="19">
        <f t="shared" si="144"/>
        <v>418.238733956356</v>
      </c>
      <c r="M685" s="27">
        <f t="shared" si="135"/>
        <v>15.0023470557371</v>
      </c>
      <c r="N685" s="21"/>
      <c r="O685" s="22">
        <f t="shared" si="136"/>
        <v>19.9360966829584</v>
      </c>
      <c r="P685" s="22"/>
      <c r="Q685" s="31">
        <f t="shared" si="137"/>
        <v>0.0644682565036949</v>
      </c>
      <c r="R685" s="10">
        <f t="shared" si="147"/>
        <v>1.0028508338253</v>
      </c>
      <c r="S685" s="10">
        <f t="shared" si="148"/>
        <v>7.73963414482244</v>
      </c>
      <c r="T685" s="12">
        <f t="shared" si="138"/>
        <v>0.0835430636705232</v>
      </c>
      <c r="U685" s="12">
        <f t="shared" si="139"/>
        <v>0.0583960319183907</v>
      </c>
      <c r="V685" s="12">
        <f t="shared" si="140"/>
        <v>0.0251470317521325</v>
      </c>
      <c r="Y685" s="30"/>
      <c r="Z685" s="30"/>
    </row>
    <row r="686" spans="1:26">
      <c r="A686" s="14">
        <v>1927.06</v>
      </c>
      <c r="B686" s="15">
        <v>14.89</v>
      </c>
      <c r="C686" s="16">
        <v>0.73</v>
      </c>
      <c r="D686" s="15">
        <v>1.175</v>
      </c>
      <c r="E686" s="15">
        <v>17.6</v>
      </c>
      <c r="F686" s="16">
        <f t="shared" si="145"/>
        <v>1927.45833333328</v>
      </c>
      <c r="G686" s="10">
        <f>G681*7/12+G693*5/12</f>
        <v>3.33583333333333</v>
      </c>
      <c r="H686" s="16">
        <f t="shared" si="141"/>
        <v>267.08006875</v>
      </c>
      <c r="I686" s="16">
        <f t="shared" si="142"/>
        <v>13.09391875</v>
      </c>
      <c r="J686" s="19">
        <f t="shared" si="146"/>
        <v>5212.44568860711</v>
      </c>
      <c r="K686" s="16">
        <f t="shared" si="143"/>
        <v>21.075828125</v>
      </c>
      <c r="L686" s="19">
        <f t="shared" si="144"/>
        <v>411.324626199688</v>
      </c>
      <c r="M686" s="27">
        <f t="shared" si="135"/>
        <v>15.1203334817475</v>
      </c>
      <c r="N686" s="21"/>
      <c r="O686" s="22">
        <f t="shared" si="136"/>
        <v>20.0105880311364</v>
      </c>
      <c r="P686" s="22"/>
      <c r="Q686" s="31">
        <f t="shared" si="137"/>
        <v>0.0635362900685514</v>
      </c>
      <c r="R686" s="10">
        <f t="shared" si="147"/>
        <v>1.00285014214193</v>
      </c>
      <c r="S686" s="10">
        <f t="shared" si="148"/>
        <v>7.67349743568747</v>
      </c>
      <c r="T686" s="12">
        <f t="shared" si="138"/>
        <v>0.0792945740129769</v>
      </c>
      <c r="U686" s="12">
        <f t="shared" si="139"/>
        <v>0.0596297042325182</v>
      </c>
      <c r="V686" s="12">
        <f t="shared" si="140"/>
        <v>0.0196648697804587</v>
      </c>
      <c r="Y686" s="30"/>
      <c r="Z686" s="30"/>
    </row>
    <row r="687" spans="1:26">
      <c r="A687" s="14">
        <v>1927.07</v>
      </c>
      <c r="B687" s="15">
        <v>15.22</v>
      </c>
      <c r="C687" s="16">
        <v>0.7367</v>
      </c>
      <c r="D687" s="15">
        <v>1.164</v>
      </c>
      <c r="E687" s="15">
        <v>17.3</v>
      </c>
      <c r="F687" s="16">
        <f t="shared" si="145"/>
        <v>1927.54166666662</v>
      </c>
      <c r="G687" s="10">
        <f>G681*6/12+G693*6/12</f>
        <v>3.335</v>
      </c>
      <c r="H687" s="16">
        <f t="shared" si="141"/>
        <v>277.7333283237</v>
      </c>
      <c r="I687" s="16">
        <f t="shared" si="142"/>
        <v>13.443241982659</v>
      </c>
      <c r="J687" s="19">
        <f t="shared" si="146"/>
        <v>5442.22279108633</v>
      </c>
      <c r="K687" s="16">
        <f t="shared" si="143"/>
        <v>21.2405778034682</v>
      </c>
      <c r="L687" s="19">
        <f t="shared" si="144"/>
        <v>416.21204525785</v>
      </c>
      <c r="M687" s="27">
        <f t="shared" si="135"/>
        <v>15.8208025944777</v>
      </c>
      <c r="N687" s="21"/>
      <c r="O687" s="22">
        <f t="shared" si="136"/>
        <v>20.8547286750805</v>
      </c>
      <c r="P687" s="22"/>
      <c r="Q687" s="31">
        <f t="shared" si="137"/>
        <v>0.0604424349692263</v>
      </c>
      <c r="R687" s="10">
        <f t="shared" si="147"/>
        <v>1.00284945045872</v>
      </c>
      <c r="S687" s="10">
        <f t="shared" si="148"/>
        <v>7.82881368186399</v>
      </c>
      <c r="T687" s="12">
        <f t="shared" si="138"/>
        <v>0.0805691080786257</v>
      </c>
      <c r="U687" s="12">
        <f t="shared" si="139"/>
        <v>0.0571002687594322</v>
      </c>
      <c r="V687" s="12">
        <f t="shared" si="140"/>
        <v>0.0234688393191935</v>
      </c>
      <c r="Y687" s="30"/>
      <c r="Z687" s="30"/>
    </row>
    <row r="688" spans="1:26">
      <c r="A688" s="14">
        <v>1927.08</v>
      </c>
      <c r="B688" s="15">
        <v>16.03</v>
      </c>
      <c r="C688" s="16">
        <v>0.7433</v>
      </c>
      <c r="D688" s="15">
        <v>1.153</v>
      </c>
      <c r="E688" s="15">
        <v>17.2</v>
      </c>
      <c r="F688" s="16">
        <f t="shared" si="145"/>
        <v>1927.62499999995</v>
      </c>
      <c r="G688" s="10">
        <f>G681*5/12+G693*7/12</f>
        <v>3.33416666666667</v>
      </c>
      <c r="H688" s="16">
        <f t="shared" si="141"/>
        <v>294.214806395349</v>
      </c>
      <c r="I688" s="16">
        <f t="shared" si="142"/>
        <v>13.6425368430233</v>
      </c>
      <c r="J688" s="19">
        <f t="shared" si="146"/>
        <v>5787.4569043836</v>
      </c>
      <c r="K688" s="16">
        <f t="shared" si="143"/>
        <v>21.1621754069768</v>
      </c>
      <c r="L688" s="19">
        <f t="shared" si="144"/>
        <v>416.278091750112</v>
      </c>
      <c r="M688" s="27">
        <f t="shared" si="135"/>
        <v>16.8628618527638</v>
      </c>
      <c r="N688" s="21"/>
      <c r="O688" s="22">
        <f t="shared" si="136"/>
        <v>22.1356083805545</v>
      </c>
      <c r="P688" s="22"/>
      <c r="Q688" s="31">
        <f t="shared" si="137"/>
        <v>0.0543518218760826</v>
      </c>
      <c r="R688" s="10">
        <f t="shared" si="147"/>
        <v>1.00284875877566</v>
      </c>
      <c r="S688" s="10">
        <f t="shared" si="148"/>
        <v>7.89676755382546</v>
      </c>
      <c r="T688" s="12">
        <f t="shared" si="138"/>
        <v>0.0754639923135649</v>
      </c>
      <c r="U688" s="12">
        <f t="shared" si="139"/>
        <v>0.0565094143382112</v>
      </c>
      <c r="V688" s="12">
        <f t="shared" si="140"/>
        <v>0.0189545779753537</v>
      </c>
      <c r="Y688" s="30"/>
      <c r="Z688" s="30"/>
    </row>
    <row r="689" spans="1:26">
      <c r="A689" s="14">
        <v>1927.09</v>
      </c>
      <c r="B689" s="15">
        <v>16.94</v>
      </c>
      <c r="C689" s="16">
        <v>0.75</v>
      </c>
      <c r="D689" s="15">
        <v>1.143</v>
      </c>
      <c r="E689" s="15">
        <v>17.3</v>
      </c>
      <c r="F689" s="16">
        <f t="shared" si="145"/>
        <v>1927.70833333328</v>
      </c>
      <c r="G689" s="10">
        <f>G681*4/12+G693*8/12</f>
        <v>3.33333333333333</v>
      </c>
      <c r="H689" s="16">
        <f t="shared" si="141"/>
        <v>309.119749132948</v>
      </c>
      <c r="I689" s="16">
        <f t="shared" si="142"/>
        <v>13.6859393063584</v>
      </c>
      <c r="J689" s="19">
        <f t="shared" si="146"/>
        <v>6103.08438833492</v>
      </c>
      <c r="K689" s="16">
        <f t="shared" si="143"/>
        <v>20.8573715028902</v>
      </c>
      <c r="L689" s="19">
        <f t="shared" si="144"/>
        <v>411.796071774901</v>
      </c>
      <c r="M689" s="27">
        <f t="shared" si="135"/>
        <v>17.8187237135164</v>
      </c>
      <c r="N689" s="21"/>
      <c r="O689" s="22">
        <f t="shared" si="136"/>
        <v>23.2921696915167</v>
      </c>
      <c r="P689" s="22"/>
      <c r="Q689" s="31">
        <f t="shared" si="137"/>
        <v>0.0494303991460756</v>
      </c>
      <c r="R689" s="10">
        <f t="shared" si="147"/>
        <v>1.00284806709275</v>
      </c>
      <c r="S689" s="10">
        <f t="shared" si="148"/>
        <v>7.87348744986896</v>
      </c>
      <c r="T689" s="12">
        <f t="shared" si="138"/>
        <v>0.0533067193201633</v>
      </c>
      <c r="U689" s="12">
        <f t="shared" si="139"/>
        <v>0.0564167839006857</v>
      </c>
      <c r="V689" s="12">
        <f t="shared" si="140"/>
        <v>-0.00311006458052243</v>
      </c>
      <c r="Y689" s="30"/>
      <c r="Z689" s="30"/>
    </row>
    <row r="690" spans="1:26">
      <c r="A690" s="14">
        <v>1927.1</v>
      </c>
      <c r="B690" s="15">
        <v>16.68</v>
      </c>
      <c r="C690" s="16">
        <v>0.7567</v>
      </c>
      <c r="D690" s="15">
        <v>1.132</v>
      </c>
      <c r="E690" s="15">
        <v>17.4</v>
      </c>
      <c r="F690" s="16">
        <f t="shared" si="145"/>
        <v>1927.79166666662</v>
      </c>
      <c r="G690" s="10">
        <f>G681*3/12+G693*9/12</f>
        <v>3.3325</v>
      </c>
      <c r="H690" s="16">
        <f t="shared" si="141"/>
        <v>302.626006896552</v>
      </c>
      <c r="I690" s="16">
        <f t="shared" si="142"/>
        <v>13.7288428908046</v>
      </c>
      <c r="J690" s="19">
        <f t="shared" si="146"/>
        <v>5997.46350927429</v>
      </c>
      <c r="K690" s="16">
        <f t="shared" si="143"/>
        <v>20.537928045977</v>
      </c>
      <c r="L690" s="19">
        <f t="shared" si="144"/>
        <v>407.022103866816</v>
      </c>
      <c r="M690" s="27">
        <f t="shared" si="135"/>
        <v>17.5372378522611</v>
      </c>
      <c r="N690" s="21"/>
      <c r="O690" s="22">
        <f t="shared" si="136"/>
        <v>22.8351069772887</v>
      </c>
      <c r="P690" s="22"/>
      <c r="Q690" s="31">
        <f t="shared" si="137"/>
        <v>0.0493993386573785</v>
      </c>
      <c r="R690" s="10">
        <f t="shared" si="147"/>
        <v>1.00284737540999</v>
      </c>
      <c r="S690" s="10">
        <f t="shared" si="148"/>
        <v>7.85053286767678</v>
      </c>
      <c r="T690" s="12">
        <f t="shared" si="138"/>
        <v>0.0392414576144475</v>
      </c>
      <c r="U690" s="12">
        <f t="shared" si="139"/>
        <v>0.0570461167457168</v>
      </c>
      <c r="V690" s="12">
        <f t="shared" si="140"/>
        <v>-0.0178046591312693</v>
      </c>
      <c r="Y690" s="30"/>
      <c r="Z690" s="30"/>
    </row>
    <row r="691" spans="1:26">
      <c r="A691" s="14">
        <v>1927.11</v>
      </c>
      <c r="B691" s="15">
        <v>17.06</v>
      </c>
      <c r="C691" s="16">
        <v>0.7633</v>
      </c>
      <c r="D691" s="15">
        <v>1.121</v>
      </c>
      <c r="E691" s="15">
        <v>17.3</v>
      </c>
      <c r="F691" s="16">
        <f t="shared" si="145"/>
        <v>1927.87499999995</v>
      </c>
      <c r="G691" s="10">
        <f>G681*2/12+G693*10/12</f>
        <v>3.33166666666667</v>
      </c>
      <c r="H691" s="16">
        <f t="shared" si="141"/>
        <v>311.309499421965</v>
      </c>
      <c r="I691" s="16">
        <f t="shared" si="142"/>
        <v>13.9286366300578</v>
      </c>
      <c r="J691" s="19">
        <f t="shared" si="146"/>
        <v>6192.55680056116</v>
      </c>
      <c r="K691" s="16">
        <f t="shared" si="143"/>
        <v>20.455917283237</v>
      </c>
      <c r="L691" s="19">
        <f t="shared" si="144"/>
        <v>406.908333729722</v>
      </c>
      <c r="M691" s="27">
        <f t="shared" si="135"/>
        <v>18.1313014349524</v>
      </c>
      <c r="N691" s="21"/>
      <c r="O691" s="22">
        <f t="shared" si="136"/>
        <v>23.5201868156448</v>
      </c>
      <c r="P691" s="22"/>
      <c r="Q691" s="31">
        <f t="shared" si="137"/>
        <v>0.0469483740927517</v>
      </c>
      <c r="R691" s="10">
        <f t="shared" si="147"/>
        <v>1.00284668372738</v>
      </c>
      <c r="S691" s="10">
        <f t="shared" si="148"/>
        <v>7.9183942951098</v>
      </c>
      <c r="T691" s="12">
        <f t="shared" si="138"/>
        <v>0.0277351393914298</v>
      </c>
      <c r="U691" s="12">
        <f t="shared" si="139"/>
        <v>0.057182879262307</v>
      </c>
      <c r="V691" s="12">
        <f t="shared" si="140"/>
        <v>-0.0294477398708772</v>
      </c>
      <c r="Y691" s="30"/>
      <c r="Z691" s="30"/>
    </row>
    <row r="692" spans="1:26">
      <c r="A692" s="14">
        <v>1927.12</v>
      </c>
      <c r="B692" s="15">
        <v>17.46</v>
      </c>
      <c r="C692" s="16">
        <v>0.77</v>
      </c>
      <c r="D692" s="15">
        <v>1.11</v>
      </c>
      <c r="E692" s="15">
        <v>17.3</v>
      </c>
      <c r="F692" s="16">
        <f t="shared" si="145"/>
        <v>1927.95833333328</v>
      </c>
      <c r="G692" s="10">
        <f>G681*1/12+G693*11/12</f>
        <v>3.33083333333333</v>
      </c>
      <c r="H692" s="16">
        <f t="shared" si="141"/>
        <v>318.608667052023</v>
      </c>
      <c r="I692" s="16">
        <f t="shared" si="142"/>
        <v>14.0508976878613</v>
      </c>
      <c r="J692" s="19">
        <f t="shared" si="146"/>
        <v>6361.04322777455</v>
      </c>
      <c r="K692" s="16">
        <f t="shared" si="143"/>
        <v>20.2551901734104</v>
      </c>
      <c r="L692" s="19">
        <f t="shared" si="144"/>
        <v>404.396218947867</v>
      </c>
      <c r="M692" s="27">
        <f t="shared" si="135"/>
        <v>18.6466240214025</v>
      </c>
      <c r="N692" s="21"/>
      <c r="O692" s="22">
        <f t="shared" si="136"/>
        <v>24.099196924913</v>
      </c>
      <c r="P692" s="22"/>
      <c r="Q692" s="31">
        <f t="shared" si="137"/>
        <v>0.0439260426899995</v>
      </c>
      <c r="R692" s="10">
        <f t="shared" si="147"/>
        <v>1.00284599204492</v>
      </c>
      <c r="S692" s="10">
        <f t="shared" si="148"/>
        <v>7.94093545929665</v>
      </c>
      <c r="T692" s="12">
        <f t="shared" si="138"/>
        <v>0.0246468723316564</v>
      </c>
      <c r="U692" s="12">
        <f t="shared" si="139"/>
        <v>0.0579335129526031</v>
      </c>
      <c r="V692" s="12">
        <f t="shared" si="140"/>
        <v>-0.0332866406209467</v>
      </c>
      <c r="Y692" s="30"/>
      <c r="Z692" s="30"/>
    </row>
    <row r="693" spans="1:26">
      <c r="A693" s="14">
        <v>1928.01</v>
      </c>
      <c r="B693" s="15">
        <v>17.53</v>
      </c>
      <c r="C693" s="16">
        <v>0.7767</v>
      </c>
      <c r="D693" s="15">
        <v>1.133</v>
      </c>
      <c r="E693" s="15">
        <v>17.3</v>
      </c>
      <c r="F693" s="16">
        <f t="shared" si="145"/>
        <v>1928.04166666661</v>
      </c>
      <c r="G693" s="10">
        <v>3.33</v>
      </c>
      <c r="H693" s="16">
        <f t="shared" si="141"/>
        <v>319.886021387283</v>
      </c>
      <c r="I693" s="16">
        <f t="shared" si="142"/>
        <v>14.1731587456647</v>
      </c>
      <c r="J693" s="19">
        <f t="shared" si="146"/>
        <v>6410.1263634482</v>
      </c>
      <c r="K693" s="16">
        <f t="shared" si="143"/>
        <v>20.6748923121387</v>
      </c>
      <c r="L693" s="19">
        <f t="shared" si="144"/>
        <v>414.299667415106</v>
      </c>
      <c r="M693" s="27">
        <f t="shared" si="135"/>
        <v>18.8061285717008</v>
      </c>
      <c r="N693" s="21"/>
      <c r="O693" s="22">
        <f t="shared" si="136"/>
        <v>24.2204173577655</v>
      </c>
      <c r="P693" s="22"/>
      <c r="Q693" s="31">
        <f t="shared" si="137"/>
        <v>0.0412646378284928</v>
      </c>
      <c r="R693" s="10">
        <f t="shared" si="147"/>
        <v>1.00087897685221</v>
      </c>
      <c r="S693" s="10">
        <f t="shared" si="148"/>
        <v>7.963535298443</v>
      </c>
      <c r="T693" s="12">
        <f t="shared" si="138"/>
        <v>0.0285585817777574</v>
      </c>
      <c r="U693" s="12">
        <f t="shared" si="139"/>
        <v>0.059432226320381</v>
      </c>
      <c r="V693" s="12">
        <f t="shared" si="140"/>
        <v>-0.0308736445426236</v>
      </c>
      <c r="Y693" s="30"/>
      <c r="Z693" s="30"/>
    </row>
    <row r="694" spans="1:26">
      <c r="A694" s="14">
        <v>1928.02</v>
      </c>
      <c r="B694" s="15">
        <v>17.32</v>
      </c>
      <c r="C694" s="16">
        <v>0.7833</v>
      </c>
      <c r="D694" s="15">
        <v>1.155</v>
      </c>
      <c r="E694" s="15">
        <v>17.1</v>
      </c>
      <c r="F694" s="16">
        <f t="shared" si="145"/>
        <v>1928.12499999995</v>
      </c>
      <c r="G694" s="10">
        <f>G693*11/12+G705*1/12</f>
        <v>3.3525</v>
      </c>
      <c r="H694" s="16">
        <f t="shared" si="141"/>
        <v>319.750495906433</v>
      </c>
      <c r="I694" s="16">
        <f t="shared" si="142"/>
        <v>14.4607715614035</v>
      </c>
      <c r="J694" s="19">
        <f t="shared" si="146"/>
        <v>6431.55861900914</v>
      </c>
      <c r="K694" s="16">
        <f t="shared" si="143"/>
        <v>21.3228535087719</v>
      </c>
      <c r="L694" s="19">
        <f t="shared" si="144"/>
        <v>428.894353634847</v>
      </c>
      <c r="M694" s="27">
        <f t="shared" si="135"/>
        <v>18.868850519584</v>
      </c>
      <c r="N694" s="21"/>
      <c r="O694" s="22">
        <f t="shared" si="136"/>
        <v>24.2214217731268</v>
      </c>
      <c r="P694" s="22"/>
      <c r="Q694" s="31">
        <f t="shared" si="137"/>
        <v>0.0389500269274983</v>
      </c>
      <c r="R694" s="10">
        <f t="shared" si="147"/>
        <v>1.00089973596961</v>
      </c>
      <c r="S694" s="10">
        <f t="shared" si="148"/>
        <v>8.0637576939319</v>
      </c>
      <c r="T694" s="12">
        <f t="shared" si="138"/>
        <v>0.0270669626461761</v>
      </c>
      <c r="U694" s="12">
        <f t="shared" si="139"/>
        <v>0.0592359207147164</v>
      </c>
      <c r="V694" s="12">
        <f t="shared" si="140"/>
        <v>-0.0321689580685403</v>
      </c>
      <c r="Y694" s="30"/>
      <c r="Z694" s="30"/>
    </row>
    <row r="695" spans="1:26">
      <c r="A695" s="14">
        <v>1928.03</v>
      </c>
      <c r="B695" s="15">
        <v>18.25</v>
      </c>
      <c r="C695" s="16">
        <v>0.79</v>
      </c>
      <c r="D695" s="15">
        <v>1.177</v>
      </c>
      <c r="E695" s="15">
        <v>17.1</v>
      </c>
      <c r="F695" s="16">
        <f t="shared" si="145"/>
        <v>1928.20833333328</v>
      </c>
      <c r="G695" s="10">
        <f>G693*10/12+G705*2/12</f>
        <v>3.375</v>
      </c>
      <c r="H695" s="16">
        <f t="shared" si="141"/>
        <v>336.919546783626</v>
      </c>
      <c r="I695" s="16">
        <f t="shared" si="142"/>
        <v>14.5844625730994</v>
      </c>
      <c r="J695" s="19">
        <f t="shared" si="146"/>
        <v>6801.34848379532</v>
      </c>
      <c r="K695" s="16">
        <f t="shared" si="143"/>
        <v>21.7290030994152</v>
      </c>
      <c r="L695" s="19">
        <f t="shared" si="144"/>
        <v>438.640392626142</v>
      </c>
      <c r="M695" s="27">
        <f t="shared" si="135"/>
        <v>19.9434177990645</v>
      </c>
      <c r="N695" s="21"/>
      <c r="O695" s="22">
        <f t="shared" si="136"/>
        <v>25.5137629486994</v>
      </c>
      <c r="P695" s="22"/>
      <c r="Q695" s="31">
        <f t="shared" si="137"/>
        <v>0.0365953529425906</v>
      </c>
      <c r="R695" s="10">
        <f t="shared" si="147"/>
        <v>1.0009204921444</v>
      </c>
      <c r="S695" s="10">
        <f t="shared" si="148"/>
        <v>8.07101294677934</v>
      </c>
      <c r="T695" s="12">
        <f t="shared" si="138"/>
        <v>0.0150157547800422</v>
      </c>
      <c r="U695" s="12">
        <f t="shared" si="139"/>
        <v>0.0595192349982883</v>
      </c>
      <c r="V695" s="12">
        <f t="shared" si="140"/>
        <v>-0.044503480218246</v>
      </c>
      <c r="Y695" s="30"/>
      <c r="Z695" s="30"/>
    </row>
    <row r="696" spans="1:26">
      <c r="A696" s="14">
        <v>1928.04</v>
      </c>
      <c r="B696" s="15">
        <v>19.4</v>
      </c>
      <c r="C696" s="16">
        <v>0.7967</v>
      </c>
      <c r="D696" s="15">
        <v>1.2</v>
      </c>
      <c r="E696" s="15">
        <v>17.1</v>
      </c>
      <c r="F696" s="16">
        <f t="shared" si="145"/>
        <v>1928.29166666661</v>
      </c>
      <c r="G696" s="10">
        <f>G693*9/12+G705*3/12</f>
        <v>3.3975</v>
      </c>
      <c r="H696" s="16">
        <f t="shared" si="141"/>
        <v>358.150093567251</v>
      </c>
      <c r="I696" s="16">
        <f t="shared" si="142"/>
        <v>14.7081535847953</v>
      </c>
      <c r="J696" s="19">
        <f t="shared" si="146"/>
        <v>7254.66922997529</v>
      </c>
      <c r="K696" s="16">
        <f t="shared" si="143"/>
        <v>22.1536140350877</v>
      </c>
      <c r="L696" s="19">
        <f t="shared" si="144"/>
        <v>448.74242659641</v>
      </c>
      <c r="M696" s="27">
        <f t="shared" si="135"/>
        <v>21.2579092494875</v>
      </c>
      <c r="N696" s="21"/>
      <c r="O696" s="22">
        <f t="shared" si="136"/>
        <v>27.0986391894648</v>
      </c>
      <c r="P696" s="22"/>
      <c r="Q696" s="31">
        <f t="shared" si="137"/>
        <v>0.0318237153032271</v>
      </c>
      <c r="R696" s="10">
        <f t="shared" si="147"/>
        <v>1.00094124538153</v>
      </c>
      <c r="S696" s="10">
        <f t="shared" si="148"/>
        <v>8.07844225079419</v>
      </c>
      <c r="T696" s="12">
        <f t="shared" si="138"/>
        <v>0.0042388390079835</v>
      </c>
      <c r="U696" s="12">
        <f t="shared" si="139"/>
        <v>0.0590503705108225</v>
      </c>
      <c r="V696" s="12">
        <f t="shared" si="140"/>
        <v>-0.054811531502839</v>
      </c>
      <c r="Y696" s="30"/>
      <c r="Z696" s="30"/>
    </row>
    <row r="697" spans="1:26">
      <c r="A697" s="14">
        <v>1928.05</v>
      </c>
      <c r="B697" s="15">
        <v>20</v>
      </c>
      <c r="C697" s="16">
        <v>0.8033</v>
      </c>
      <c r="D697" s="15">
        <v>1.222</v>
      </c>
      <c r="E697" s="15">
        <v>17.2</v>
      </c>
      <c r="F697" s="16">
        <f t="shared" si="145"/>
        <v>1928.37499999995</v>
      </c>
      <c r="G697" s="10">
        <f>G693*8/12+G705*4/12</f>
        <v>3.42</v>
      </c>
      <c r="H697" s="16">
        <f t="shared" si="141"/>
        <v>367.08023255814</v>
      </c>
      <c r="I697" s="16">
        <f t="shared" si="142"/>
        <v>14.7437775406977</v>
      </c>
      <c r="J697" s="19">
        <f t="shared" si="146"/>
        <v>7460.445081083</v>
      </c>
      <c r="K697" s="16">
        <f t="shared" si="143"/>
        <v>22.4286022093023</v>
      </c>
      <c r="L697" s="19">
        <f t="shared" si="144"/>
        <v>455.833194454171</v>
      </c>
      <c r="M697" s="27">
        <f t="shared" si="135"/>
        <v>21.83273217874</v>
      </c>
      <c r="N697" s="21"/>
      <c r="O697" s="22">
        <f t="shared" si="136"/>
        <v>27.7335936964139</v>
      </c>
      <c r="P697" s="22"/>
      <c r="Q697" s="31">
        <f t="shared" si="137"/>
        <v>0.028825490853709</v>
      </c>
      <c r="R697" s="10">
        <f t="shared" si="147"/>
        <v>1.00096199568593</v>
      </c>
      <c r="S697" s="10">
        <f t="shared" si="148"/>
        <v>8.03903415162912</v>
      </c>
      <c r="T697" s="12">
        <f t="shared" si="138"/>
        <v>0.00367933106035756</v>
      </c>
      <c r="U697" s="12">
        <f t="shared" si="139"/>
        <v>0.0606937661608955</v>
      </c>
      <c r="V697" s="12">
        <f t="shared" si="140"/>
        <v>-0.0570144351005379</v>
      </c>
      <c r="Y697" s="30"/>
      <c r="Z697" s="30"/>
    </row>
    <row r="698" spans="1:26">
      <c r="A698" s="14">
        <v>1928.06</v>
      </c>
      <c r="B698" s="15">
        <v>19.02</v>
      </c>
      <c r="C698" s="16">
        <v>0.81</v>
      </c>
      <c r="D698" s="15">
        <v>1.245</v>
      </c>
      <c r="E698" s="15">
        <v>17.1</v>
      </c>
      <c r="F698" s="16">
        <f t="shared" si="145"/>
        <v>1928.45833333328</v>
      </c>
      <c r="G698" s="10">
        <f>G693*7/12+G705*5/12</f>
        <v>3.4425</v>
      </c>
      <c r="H698" s="16">
        <f t="shared" si="141"/>
        <v>351.13478245614</v>
      </c>
      <c r="I698" s="16">
        <f t="shared" si="142"/>
        <v>14.9536894736842</v>
      </c>
      <c r="J698" s="19">
        <f t="shared" si="146"/>
        <v>7161.70006533612</v>
      </c>
      <c r="K698" s="16">
        <f t="shared" si="143"/>
        <v>22.9843745614035</v>
      </c>
      <c r="L698" s="19">
        <f t="shared" si="144"/>
        <v>468.786360743611</v>
      </c>
      <c r="M698" s="27">
        <f t="shared" si="135"/>
        <v>20.9134215768667</v>
      </c>
      <c r="N698" s="21"/>
      <c r="O698" s="22">
        <f t="shared" si="136"/>
        <v>26.4820541040532</v>
      </c>
      <c r="P698" s="22"/>
      <c r="Q698" s="31">
        <f t="shared" si="137"/>
        <v>0.028629212973395</v>
      </c>
      <c r="R698" s="10">
        <f t="shared" si="147"/>
        <v>1.00098274306253</v>
      </c>
      <c r="S698" s="10">
        <f t="shared" si="148"/>
        <v>8.09382478866636</v>
      </c>
      <c r="T698" s="12">
        <f t="shared" si="138"/>
        <v>0.0106967734391334</v>
      </c>
      <c r="U698" s="12">
        <f t="shared" si="139"/>
        <v>0.0603483748482063</v>
      </c>
      <c r="V698" s="12">
        <f t="shared" si="140"/>
        <v>-0.0496516014090729</v>
      </c>
      <c r="Y698" s="30"/>
      <c r="Z698" s="30"/>
    </row>
    <row r="699" spans="1:26">
      <c r="A699" s="14">
        <v>1928.07</v>
      </c>
      <c r="B699" s="15">
        <v>19.16</v>
      </c>
      <c r="C699" s="16">
        <v>0.8167</v>
      </c>
      <c r="D699" s="15">
        <v>1.268</v>
      </c>
      <c r="E699" s="15">
        <v>17.1</v>
      </c>
      <c r="F699" s="16">
        <f t="shared" si="145"/>
        <v>1928.54166666661</v>
      </c>
      <c r="G699" s="10">
        <f>G693*6/12+G705*6/12</f>
        <v>3.465</v>
      </c>
      <c r="H699" s="16">
        <f t="shared" si="141"/>
        <v>353.719370760234</v>
      </c>
      <c r="I699" s="16">
        <f t="shared" si="142"/>
        <v>15.0773804853801</v>
      </c>
      <c r="J699" s="19">
        <f t="shared" si="146"/>
        <v>7240.04135762987</v>
      </c>
      <c r="K699" s="16">
        <f t="shared" si="143"/>
        <v>23.408985497076</v>
      </c>
      <c r="L699" s="19">
        <f t="shared" si="144"/>
        <v>479.142611767989</v>
      </c>
      <c r="M699" s="27">
        <f t="shared" si="135"/>
        <v>21.0819054352968</v>
      </c>
      <c r="N699" s="21"/>
      <c r="O699" s="22">
        <f t="shared" si="136"/>
        <v>26.6138453912273</v>
      </c>
      <c r="P699" s="22"/>
      <c r="Q699" s="31">
        <f t="shared" si="137"/>
        <v>0.0253000928230069</v>
      </c>
      <c r="R699" s="10">
        <f t="shared" si="147"/>
        <v>1.00100348751624</v>
      </c>
      <c r="S699" s="10">
        <f t="shared" si="148"/>
        <v>8.10177893882672</v>
      </c>
      <c r="T699" s="12">
        <f t="shared" si="138"/>
        <v>0.0285712064380932</v>
      </c>
      <c r="U699" s="12">
        <f t="shared" si="139"/>
        <v>0.0606178128737356</v>
      </c>
      <c r="V699" s="12">
        <f t="shared" si="140"/>
        <v>-0.0320466064356424</v>
      </c>
      <c r="Y699" s="30"/>
      <c r="Z699" s="30"/>
    </row>
    <row r="700" spans="1:26">
      <c r="A700" s="14">
        <v>1928.08</v>
      </c>
      <c r="B700" s="15">
        <v>19.78</v>
      </c>
      <c r="C700" s="16">
        <v>0.8233</v>
      </c>
      <c r="D700" s="15">
        <v>1.29</v>
      </c>
      <c r="E700" s="15">
        <v>17.1</v>
      </c>
      <c r="F700" s="16">
        <f t="shared" si="145"/>
        <v>1928.62499999995</v>
      </c>
      <c r="G700" s="10">
        <f>G693*5/12+G705*7/12</f>
        <v>3.4875</v>
      </c>
      <c r="H700" s="16">
        <f t="shared" si="141"/>
        <v>365.165404678363</v>
      </c>
      <c r="I700" s="16">
        <f t="shared" si="142"/>
        <v>15.1992253625731</v>
      </c>
      <c r="J700" s="19">
        <f t="shared" si="146"/>
        <v>7500.24766308613</v>
      </c>
      <c r="K700" s="16">
        <f t="shared" si="143"/>
        <v>23.8151350877193</v>
      </c>
      <c r="L700" s="19">
        <f t="shared" si="144"/>
        <v>489.146586723008</v>
      </c>
      <c r="M700" s="27">
        <f t="shared" si="135"/>
        <v>21.7621315025792</v>
      </c>
      <c r="N700" s="21"/>
      <c r="O700" s="22">
        <f t="shared" si="136"/>
        <v>27.3907181375415</v>
      </c>
      <c r="P700" s="22"/>
      <c r="Q700" s="31">
        <f t="shared" si="137"/>
        <v>0.0216024903605491</v>
      </c>
      <c r="R700" s="10">
        <f t="shared" si="147"/>
        <v>1.00102422905198</v>
      </c>
      <c r="S700" s="10">
        <f t="shared" si="148"/>
        <v>8.10990897285119</v>
      </c>
      <c r="T700" s="12">
        <f t="shared" si="138"/>
        <v>0.0260061917541119</v>
      </c>
      <c r="U700" s="12">
        <f t="shared" si="139"/>
        <v>0.0608837762271173</v>
      </c>
      <c r="V700" s="12">
        <f t="shared" si="140"/>
        <v>-0.0348775844730054</v>
      </c>
      <c r="Y700" s="30"/>
      <c r="Z700" s="30"/>
    </row>
    <row r="701" spans="1:26">
      <c r="A701" s="14">
        <v>1928.09</v>
      </c>
      <c r="B701" s="15">
        <v>21.17</v>
      </c>
      <c r="C701" s="16">
        <v>0.83</v>
      </c>
      <c r="D701" s="15">
        <v>1.312</v>
      </c>
      <c r="E701" s="15">
        <v>17.3</v>
      </c>
      <c r="F701" s="16">
        <f t="shared" si="145"/>
        <v>1928.70833333328</v>
      </c>
      <c r="G701" s="10">
        <f>G693*4/12+G705*8/12</f>
        <v>3.51</v>
      </c>
      <c r="H701" s="16">
        <f t="shared" si="141"/>
        <v>386.308446820809</v>
      </c>
      <c r="I701" s="16">
        <f t="shared" si="142"/>
        <v>15.1457728323699</v>
      </c>
      <c r="J701" s="19">
        <f t="shared" si="146"/>
        <v>7960.43493952067</v>
      </c>
      <c r="K701" s="16">
        <f t="shared" si="143"/>
        <v>23.9412698265896</v>
      </c>
      <c r="L701" s="19">
        <f t="shared" si="144"/>
        <v>493.34391311531</v>
      </c>
      <c r="M701" s="27">
        <f t="shared" si="135"/>
        <v>23.0046494461592</v>
      </c>
      <c r="N701" s="21"/>
      <c r="O701" s="22">
        <f t="shared" si="136"/>
        <v>28.866481380789</v>
      </c>
      <c r="P701" s="22"/>
      <c r="Q701" s="31">
        <f t="shared" si="137"/>
        <v>0.0181212945616279</v>
      </c>
      <c r="R701" s="10">
        <f t="shared" si="147"/>
        <v>1.00104496767464</v>
      </c>
      <c r="S701" s="10">
        <f t="shared" si="148"/>
        <v>8.02436317633727</v>
      </c>
      <c r="T701" s="12">
        <f t="shared" si="138"/>
        <v>0.0156513642914848</v>
      </c>
      <c r="U701" s="12">
        <f t="shared" si="139"/>
        <v>0.062380885312701</v>
      </c>
      <c r="V701" s="12">
        <f t="shared" si="140"/>
        <v>-0.0467295210212162</v>
      </c>
      <c r="Y701" s="30"/>
      <c r="Z701" s="30"/>
    </row>
    <row r="702" spans="1:26">
      <c r="A702" s="14">
        <v>1928.1</v>
      </c>
      <c r="B702" s="15">
        <v>21.6</v>
      </c>
      <c r="C702" s="16">
        <v>0.8367</v>
      </c>
      <c r="D702" s="15">
        <v>1.335</v>
      </c>
      <c r="E702" s="15">
        <v>17.2</v>
      </c>
      <c r="F702" s="16">
        <f t="shared" si="145"/>
        <v>1928.79166666661</v>
      </c>
      <c r="G702" s="10">
        <f>G693*3/12+G705*9/12</f>
        <v>3.5325</v>
      </c>
      <c r="H702" s="16">
        <f t="shared" si="141"/>
        <v>396.446651162791</v>
      </c>
      <c r="I702" s="16">
        <f t="shared" si="142"/>
        <v>15.3568015290698</v>
      </c>
      <c r="J702" s="19">
        <f t="shared" si="146"/>
        <v>8195.71778609105</v>
      </c>
      <c r="K702" s="16">
        <f t="shared" si="143"/>
        <v>24.5026055232558</v>
      </c>
      <c r="L702" s="19">
        <f t="shared" si="144"/>
        <v>506.540890945905</v>
      </c>
      <c r="M702" s="27">
        <f t="shared" si="135"/>
        <v>23.578344239585</v>
      </c>
      <c r="N702" s="21"/>
      <c r="O702" s="22">
        <f t="shared" si="136"/>
        <v>29.5002301820032</v>
      </c>
      <c r="P702" s="22"/>
      <c r="Q702" s="31">
        <f t="shared" si="137"/>
        <v>0.0143450798478438</v>
      </c>
      <c r="R702" s="10">
        <f t="shared" si="147"/>
        <v>1.00106570338912</v>
      </c>
      <c r="S702" s="10">
        <f t="shared" si="148"/>
        <v>8.0794504019107</v>
      </c>
      <c r="T702" s="12">
        <f t="shared" si="138"/>
        <v>0.0245849849683208</v>
      </c>
      <c r="U702" s="12">
        <f t="shared" si="139"/>
        <v>0.0627805091524458</v>
      </c>
      <c r="V702" s="12">
        <f t="shared" si="140"/>
        <v>-0.038195524184125</v>
      </c>
      <c r="Y702" s="30"/>
      <c r="Z702" s="30"/>
    </row>
    <row r="703" spans="1:26">
      <c r="A703" s="14">
        <v>1928.11</v>
      </c>
      <c r="B703" s="15">
        <v>23.06</v>
      </c>
      <c r="C703" s="16">
        <v>0.8433</v>
      </c>
      <c r="D703" s="15">
        <v>1.357</v>
      </c>
      <c r="E703" s="15">
        <v>17.2</v>
      </c>
      <c r="F703" s="16">
        <f t="shared" si="145"/>
        <v>1928.87499999995</v>
      </c>
      <c r="G703" s="10">
        <f>G693*2/12+G705*10/12</f>
        <v>3.555</v>
      </c>
      <c r="H703" s="16">
        <f t="shared" si="141"/>
        <v>423.243508139535</v>
      </c>
      <c r="I703" s="16">
        <f t="shared" si="142"/>
        <v>15.477938005814</v>
      </c>
      <c r="J703" s="19">
        <f t="shared" si="146"/>
        <v>8776.35213956839</v>
      </c>
      <c r="K703" s="16">
        <f t="shared" si="143"/>
        <v>24.9063937790698</v>
      </c>
      <c r="L703" s="19">
        <f t="shared" si="144"/>
        <v>516.457495810681</v>
      </c>
      <c r="M703" s="27">
        <f t="shared" si="135"/>
        <v>25.1219845711096</v>
      </c>
      <c r="N703" s="21"/>
      <c r="O703" s="22">
        <f t="shared" si="136"/>
        <v>31.3380799433278</v>
      </c>
      <c r="P703" s="22"/>
      <c r="Q703" s="31">
        <f t="shared" si="137"/>
        <v>0.00964466814146253</v>
      </c>
      <c r="R703" s="10">
        <f t="shared" si="147"/>
        <v>1.00108643620029</v>
      </c>
      <c r="S703" s="10">
        <f t="shared" si="148"/>
        <v>8.08806069958623</v>
      </c>
      <c r="T703" s="12">
        <f t="shared" si="138"/>
        <v>0.0180364154390509</v>
      </c>
      <c r="U703" s="12">
        <f t="shared" si="139"/>
        <v>0.0630363666588047</v>
      </c>
      <c r="V703" s="12">
        <f t="shared" si="140"/>
        <v>-0.0449999512197539</v>
      </c>
      <c r="Y703" s="30"/>
      <c r="Z703" s="30"/>
    </row>
    <row r="704" spans="1:26">
      <c r="A704" s="14">
        <v>1928.12</v>
      </c>
      <c r="B704" s="15">
        <v>23.15</v>
      </c>
      <c r="C704" s="16">
        <v>0.85</v>
      </c>
      <c r="D704" s="15">
        <v>1.38</v>
      </c>
      <c r="E704" s="15">
        <v>17.1</v>
      </c>
      <c r="F704" s="16">
        <f t="shared" si="145"/>
        <v>1928.95833333328</v>
      </c>
      <c r="G704" s="10">
        <f>G693*1/12+G705*11/12</f>
        <v>3.5775</v>
      </c>
      <c r="H704" s="16">
        <f t="shared" si="141"/>
        <v>427.380137426901</v>
      </c>
      <c r="I704" s="16">
        <f t="shared" si="142"/>
        <v>15.6921432748538</v>
      </c>
      <c r="J704" s="19">
        <f t="shared" si="146"/>
        <v>8889.24498331342</v>
      </c>
      <c r="K704" s="16">
        <f t="shared" si="143"/>
        <v>25.4766561403509</v>
      </c>
      <c r="L704" s="19">
        <f t="shared" si="144"/>
        <v>529.898837018251</v>
      </c>
      <c r="M704" s="27">
        <f t="shared" si="135"/>
        <v>25.3015910274261</v>
      </c>
      <c r="N704" s="21"/>
      <c r="O704" s="22">
        <f t="shared" si="136"/>
        <v>31.4728254314359</v>
      </c>
      <c r="P704" s="22"/>
      <c r="Q704" s="31">
        <f t="shared" si="137"/>
        <v>0.00732640099395861</v>
      </c>
      <c r="R704" s="10">
        <f t="shared" si="147"/>
        <v>1.00110716611303</v>
      </c>
      <c r="S704" s="10">
        <f t="shared" si="148"/>
        <v>8.14419784901466</v>
      </c>
      <c r="T704" s="12">
        <f t="shared" si="138"/>
        <v>0.014079583987519</v>
      </c>
      <c r="U704" s="12">
        <f t="shared" si="139"/>
        <v>0.0626689220203995</v>
      </c>
      <c r="V704" s="12">
        <f t="shared" si="140"/>
        <v>-0.0485893380328806</v>
      </c>
      <c r="Y704" s="30"/>
      <c r="Z704" s="30"/>
    </row>
    <row r="705" spans="1:26">
      <c r="A705" s="14">
        <v>1929.01</v>
      </c>
      <c r="B705" s="15">
        <v>24.86</v>
      </c>
      <c r="C705" s="16">
        <v>0.86</v>
      </c>
      <c r="D705" s="15">
        <v>1.399</v>
      </c>
      <c r="E705" s="15">
        <v>17.1</v>
      </c>
      <c r="F705" s="16">
        <f t="shared" si="145"/>
        <v>1929.04166666661</v>
      </c>
      <c r="G705" s="10">
        <v>3.6</v>
      </c>
      <c r="H705" s="16">
        <f t="shared" si="141"/>
        <v>458.949037426901</v>
      </c>
      <c r="I705" s="16">
        <f t="shared" si="142"/>
        <v>15.8767567251462</v>
      </c>
      <c r="J705" s="19">
        <f t="shared" si="146"/>
        <v>9573.3776605749</v>
      </c>
      <c r="K705" s="16">
        <f t="shared" si="143"/>
        <v>25.8274216959064</v>
      </c>
      <c r="L705" s="19">
        <f t="shared" si="144"/>
        <v>538.743175669521</v>
      </c>
      <c r="M705" s="27">
        <f t="shared" ref="M705:M768" si="149">H705/AVERAGE(K585:K704)</f>
        <v>27.0831996208328</v>
      </c>
      <c r="N705" s="21"/>
      <c r="O705" s="22">
        <f t="shared" ref="O705:O768" si="150">J705/AVERAGE(L585:L704)</f>
        <v>33.5909376991064</v>
      </c>
      <c r="P705" s="22"/>
      <c r="Q705" s="31">
        <f t="shared" ref="Q705:Q768" si="151">1/M705-(G705/100-(((E705/E585)^(1/10))-1))</f>
        <v>0.00450145398491137</v>
      </c>
      <c r="R705" s="10">
        <f t="shared" si="147"/>
        <v>1.00515433623562</v>
      </c>
      <c r="S705" s="10">
        <f t="shared" si="148"/>
        <v>8.15321482889088</v>
      </c>
      <c r="T705" s="12">
        <f t="shared" si="138"/>
        <v>0.00541467106099924</v>
      </c>
      <c r="U705" s="12">
        <f t="shared" si="139"/>
        <v>0.062917657053549</v>
      </c>
      <c r="V705" s="12">
        <f t="shared" si="140"/>
        <v>-0.0575029859925498</v>
      </c>
      <c r="Y705" s="30"/>
      <c r="Z705" s="30"/>
    </row>
    <row r="706" spans="1:26">
      <c r="A706" s="14">
        <v>1929.02</v>
      </c>
      <c r="B706" s="15">
        <v>24.99</v>
      </c>
      <c r="C706" s="16">
        <v>0.87</v>
      </c>
      <c r="D706" s="15">
        <v>1.418</v>
      </c>
      <c r="E706" s="15">
        <v>17.1</v>
      </c>
      <c r="F706" s="16">
        <f t="shared" si="145"/>
        <v>1929.12499999995</v>
      </c>
      <c r="G706" s="10">
        <f>G705*11/12+G717*1/12</f>
        <v>3.57416666666667</v>
      </c>
      <c r="H706" s="16">
        <f t="shared" si="141"/>
        <v>461.349012280702</v>
      </c>
      <c r="I706" s="16">
        <f t="shared" si="142"/>
        <v>16.0613701754386</v>
      </c>
      <c r="J706" s="19">
        <f t="shared" si="146"/>
        <v>9651.35871352206</v>
      </c>
      <c r="K706" s="16">
        <f t="shared" si="143"/>
        <v>26.178187251462</v>
      </c>
      <c r="L706" s="19">
        <f t="shared" si="144"/>
        <v>547.644123880524</v>
      </c>
      <c r="M706" s="27">
        <f t="shared" si="149"/>
        <v>27.1316727982474</v>
      </c>
      <c r="N706" s="21"/>
      <c r="O706" s="22">
        <f t="shared" si="150"/>
        <v>33.5550395325402</v>
      </c>
      <c r="P706" s="22"/>
      <c r="Q706" s="31">
        <f t="shared" si="151"/>
        <v>0.00653699064771014</v>
      </c>
      <c r="R706" s="10">
        <f t="shared" si="147"/>
        <v>1.00513542313714</v>
      </c>
      <c r="S706" s="10">
        <f t="shared" si="148"/>
        <v>8.1952392395202</v>
      </c>
      <c r="T706" s="12">
        <f t="shared" ref="T706:T769" si="152">(($J826/$J706)^(1/10)-1)</f>
        <v>0.00486083102803625</v>
      </c>
      <c r="U706" s="12">
        <f t="shared" ref="U706:U769" si="153">(($S826/$S706)^(1/10)-1)</f>
        <v>0.0634592733425277</v>
      </c>
      <c r="V706" s="12">
        <f t="shared" ref="V706:V769" si="154">T706-U706</f>
        <v>-0.0585984423144914</v>
      </c>
      <c r="Y706" s="30"/>
      <c r="Z706" s="30"/>
    </row>
    <row r="707" spans="1:26">
      <c r="A707" s="14">
        <v>1929.03</v>
      </c>
      <c r="B707" s="15">
        <v>25.43</v>
      </c>
      <c r="C707" s="16">
        <v>0.88</v>
      </c>
      <c r="D707" s="15">
        <v>1.438</v>
      </c>
      <c r="E707" s="15">
        <v>17</v>
      </c>
      <c r="F707" s="16">
        <f t="shared" si="145"/>
        <v>1929.20833333328</v>
      </c>
      <c r="G707" s="10">
        <f>G705*10/12+G717*2/12</f>
        <v>3.54833333333333</v>
      </c>
      <c r="H707" s="16">
        <f t="shared" si="141"/>
        <v>472.233604117647</v>
      </c>
      <c r="I707" s="16">
        <f t="shared" si="142"/>
        <v>16.3415482352941</v>
      </c>
      <c r="J707" s="19">
        <f t="shared" si="146"/>
        <v>9907.55147818649</v>
      </c>
      <c r="K707" s="16">
        <f t="shared" si="143"/>
        <v>26.7035754117647</v>
      </c>
      <c r="L707" s="19">
        <f t="shared" si="144"/>
        <v>560.24612763005</v>
      </c>
      <c r="M707" s="27">
        <f t="shared" si="149"/>
        <v>27.6757484378619</v>
      </c>
      <c r="N707" s="21"/>
      <c r="O707" s="22">
        <f t="shared" si="150"/>
        <v>34.1292909556102</v>
      </c>
      <c r="P707" s="22"/>
      <c r="Q707" s="31">
        <f t="shared" si="151"/>
        <v>0.0042490483780684</v>
      </c>
      <c r="R707" s="10">
        <f t="shared" si="147"/>
        <v>1.00511651443511</v>
      </c>
      <c r="S707" s="10">
        <f t="shared" si="148"/>
        <v>8.28578011520007</v>
      </c>
      <c r="T707" s="12">
        <f t="shared" si="152"/>
        <v>0.00250077989880082</v>
      </c>
      <c r="U707" s="12">
        <f t="shared" si="153"/>
        <v>0.0626162576297919</v>
      </c>
      <c r="V707" s="12">
        <f t="shared" si="154"/>
        <v>-0.0601154777309911</v>
      </c>
      <c r="Y707" s="30"/>
      <c r="Z707" s="30"/>
    </row>
    <row r="708" spans="1:26">
      <c r="A708" s="14">
        <v>1929.04</v>
      </c>
      <c r="B708" s="15">
        <v>25.28</v>
      </c>
      <c r="C708" s="16">
        <v>0.89</v>
      </c>
      <c r="D708" s="15">
        <v>1.457</v>
      </c>
      <c r="E708" s="15">
        <v>16.9</v>
      </c>
      <c r="F708" s="16">
        <f t="shared" si="145"/>
        <v>1929.29166666661</v>
      </c>
      <c r="G708" s="10">
        <f>G705*9/12+G717*3/12</f>
        <v>3.5225</v>
      </c>
      <c r="H708" s="16">
        <f t="shared" si="141"/>
        <v>472.225912426036</v>
      </c>
      <c r="I708" s="16">
        <f t="shared" si="142"/>
        <v>16.6250420118343</v>
      </c>
      <c r="J708" s="19">
        <f t="shared" si="146"/>
        <v>9936.45648553947</v>
      </c>
      <c r="K708" s="16">
        <f t="shared" si="143"/>
        <v>27.2165013609468</v>
      </c>
      <c r="L708" s="19">
        <f t="shared" si="144"/>
        <v>572.68263842686</v>
      </c>
      <c r="M708" s="27">
        <f t="shared" si="149"/>
        <v>27.5684544728983</v>
      </c>
      <c r="N708" s="21"/>
      <c r="O708" s="22">
        <f t="shared" si="150"/>
        <v>33.9025631381153</v>
      </c>
      <c r="P708" s="22"/>
      <c r="Q708" s="31">
        <f t="shared" si="151"/>
        <v>0.00223954198134201</v>
      </c>
      <c r="R708" s="10">
        <f t="shared" si="147"/>
        <v>1.00509761013803</v>
      </c>
      <c r="S708" s="10">
        <f t="shared" si="148"/>
        <v>8.37745356739742</v>
      </c>
      <c r="T708" s="12">
        <f t="shared" si="152"/>
        <v>-0.0100756212356587</v>
      </c>
      <c r="U708" s="12">
        <f t="shared" si="153"/>
        <v>0.0625381031666112</v>
      </c>
      <c r="V708" s="12">
        <f t="shared" si="154"/>
        <v>-0.07261372440227</v>
      </c>
      <c r="Y708" s="30"/>
      <c r="Z708" s="30"/>
    </row>
    <row r="709" spans="1:26">
      <c r="A709" s="14">
        <v>1929.05</v>
      </c>
      <c r="B709" s="15">
        <v>25.66</v>
      </c>
      <c r="C709" s="16">
        <v>0.9</v>
      </c>
      <c r="D709" s="15">
        <v>1.476</v>
      </c>
      <c r="E709" s="15">
        <v>17</v>
      </c>
      <c r="F709" s="16">
        <f t="shared" si="145"/>
        <v>1929.37499999995</v>
      </c>
      <c r="G709" s="10">
        <f>G705*8/12+G717*4/12</f>
        <v>3.49666666666667</v>
      </c>
      <c r="H709" s="16">
        <f t="shared" si="141"/>
        <v>476.504690588235</v>
      </c>
      <c r="I709" s="16">
        <f t="shared" si="142"/>
        <v>16.7129470588235</v>
      </c>
      <c r="J709" s="19">
        <f t="shared" si="146"/>
        <v>10055.7952330965</v>
      </c>
      <c r="K709" s="16">
        <f t="shared" si="143"/>
        <v>27.4092331764706</v>
      </c>
      <c r="L709" s="19">
        <f t="shared" si="144"/>
        <v>578.423763213189</v>
      </c>
      <c r="M709" s="27">
        <f t="shared" si="149"/>
        <v>27.6985868750081</v>
      </c>
      <c r="N709" s="21"/>
      <c r="O709" s="22">
        <f t="shared" si="150"/>
        <v>33.9700715231848</v>
      </c>
      <c r="P709" s="22"/>
      <c r="Q709" s="31">
        <f t="shared" si="151"/>
        <v>0.00172640444946096</v>
      </c>
      <c r="R709" s="10">
        <f t="shared" si="147"/>
        <v>1.00507871025441</v>
      </c>
      <c r="S709" s="10">
        <f t="shared" si="148"/>
        <v>8.37062821516507</v>
      </c>
      <c r="T709" s="12">
        <f t="shared" si="152"/>
        <v>-0.007277053560236</v>
      </c>
      <c r="U709" s="12">
        <f t="shared" si="153"/>
        <v>0.0629475528514438</v>
      </c>
      <c r="V709" s="12">
        <f t="shared" si="154"/>
        <v>-0.0702246064116798</v>
      </c>
      <c r="Y709" s="30"/>
      <c r="Z709" s="30"/>
    </row>
    <row r="710" spans="1:26">
      <c r="A710" s="14">
        <v>1929.06</v>
      </c>
      <c r="B710" s="15">
        <v>26.15</v>
      </c>
      <c r="C710" s="16">
        <v>0.91</v>
      </c>
      <c r="D710" s="15">
        <v>1.495</v>
      </c>
      <c r="E710" s="15">
        <v>17.1</v>
      </c>
      <c r="F710" s="16">
        <f t="shared" si="145"/>
        <v>1929.45833333328</v>
      </c>
      <c r="G710" s="10">
        <f>G705*7/12+G717*5/12</f>
        <v>3.47083333333333</v>
      </c>
      <c r="H710" s="16">
        <f t="shared" si="141"/>
        <v>482.76417251462</v>
      </c>
      <c r="I710" s="16">
        <f t="shared" si="142"/>
        <v>16.7998239766082</v>
      </c>
      <c r="J710" s="19">
        <f t="shared" si="146"/>
        <v>10217.4348472704</v>
      </c>
      <c r="K710" s="16">
        <f t="shared" si="143"/>
        <v>27.5997108187135</v>
      </c>
      <c r="L710" s="19">
        <f t="shared" si="144"/>
        <v>584.132508476835</v>
      </c>
      <c r="M710" s="27">
        <f t="shared" si="149"/>
        <v>27.9354678302887</v>
      </c>
      <c r="N710" s="21"/>
      <c r="O710" s="22">
        <f t="shared" si="150"/>
        <v>34.1697863931139</v>
      </c>
      <c r="P710" s="22"/>
      <c r="Q710" s="31">
        <f t="shared" si="151"/>
        <v>0.0022656304519138</v>
      </c>
      <c r="R710" s="10">
        <f t="shared" si="147"/>
        <v>1.00505981479275</v>
      </c>
      <c r="S710" s="10">
        <f t="shared" si="148"/>
        <v>8.36394056016334</v>
      </c>
      <c r="T710" s="12">
        <f t="shared" si="152"/>
        <v>-0.00672465693974633</v>
      </c>
      <c r="U710" s="12">
        <f t="shared" si="153"/>
        <v>0.0633544465341602</v>
      </c>
      <c r="V710" s="12">
        <f t="shared" si="154"/>
        <v>-0.0700791034739066</v>
      </c>
      <c r="Y710" s="30"/>
      <c r="Z710" s="30"/>
    </row>
    <row r="711" spans="1:26">
      <c r="A711" s="14">
        <v>1929.07</v>
      </c>
      <c r="B711" s="15">
        <v>28.48</v>
      </c>
      <c r="C711" s="16">
        <v>0.92</v>
      </c>
      <c r="D711" s="15">
        <v>1.514</v>
      </c>
      <c r="E711" s="15">
        <v>17.3</v>
      </c>
      <c r="F711" s="16">
        <f t="shared" si="145"/>
        <v>1929.54166666661</v>
      </c>
      <c r="G711" s="10">
        <f>G705*6/12+G717*6/12</f>
        <v>3.445</v>
      </c>
      <c r="H711" s="16">
        <f t="shared" si="141"/>
        <v>519.700735260116</v>
      </c>
      <c r="I711" s="16">
        <f t="shared" si="142"/>
        <v>16.788085549133</v>
      </c>
      <c r="J711" s="19">
        <f t="shared" si="146"/>
        <v>11028.785833584</v>
      </c>
      <c r="K711" s="16">
        <f t="shared" si="143"/>
        <v>27.6273494797688</v>
      </c>
      <c r="L711" s="19">
        <f t="shared" si="144"/>
        <v>586.291494102745</v>
      </c>
      <c r="M711" s="27">
        <f t="shared" si="149"/>
        <v>29.9332894068422</v>
      </c>
      <c r="N711" s="21"/>
      <c r="O711" s="22">
        <f t="shared" si="150"/>
        <v>36.5109519684204</v>
      </c>
      <c r="P711" s="22"/>
      <c r="Q711" s="31">
        <f t="shared" si="151"/>
        <v>-0.00161858299411805</v>
      </c>
      <c r="R711" s="10">
        <f t="shared" si="147"/>
        <v>1.00504092376161</v>
      </c>
      <c r="S711" s="10">
        <f t="shared" si="148"/>
        <v>8.30907834744129</v>
      </c>
      <c r="T711" s="12">
        <f t="shared" si="152"/>
        <v>-0.011518120437314</v>
      </c>
      <c r="U711" s="12">
        <f t="shared" si="153"/>
        <v>0.0643756759926863</v>
      </c>
      <c r="V711" s="12">
        <f t="shared" si="154"/>
        <v>-0.0758937964300004</v>
      </c>
      <c r="Y711" s="30"/>
      <c r="Z711" s="30"/>
    </row>
    <row r="712" spans="1:26">
      <c r="A712" s="14">
        <v>1929.08</v>
      </c>
      <c r="B712" s="15">
        <v>30.1</v>
      </c>
      <c r="C712" s="16">
        <v>0.93</v>
      </c>
      <c r="D712" s="15">
        <v>1.533</v>
      </c>
      <c r="E712" s="15">
        <v>17.3</v>
      </c>
      <c r="F712" s="16">
        <f t="shared" si="145"/>
        <v>1929.62499999995</v>
      </c>
      <c r="G712" s="10">
        <f>G705*5/12+G717*7/12</f>
        <v>3.41916666666667</v>
      </c>
      <c r="H712" s="16">
        <f t="shared" si="141"/>
        <v>549.26236416185</v>
      </c>
      <c r="I712" s="16">
        <f t="shared" si="142"/>
        <v>16.9705647398844</v>
      </c>
      <c r="J712" s="19">
        <f t="shared" si="146"/>
        <v>11686.1370959614</v>
      </c>
      <c r="K712" s="16">
        <f t="shared" si="143"/>
        <v>27.9740599421965</v>
      </c>
      <c r="L712" s="19">
        <f t="shared" si="144"/>
        <v>595.177680003616</v>
      </c>
      <c r="M712" s="27">
        <f t="shared" si="149"/>
        <v>31.480313247173</v>
      </c>
      <c r="N712" s="21"/>
      <c r="O712" s="22">
        <f t="shared" si="150"/>
        <v>38.2916955584372</v>
      </c>
      <c r="P712" s="22"/>
      <c r="Q712" s="31">
        <f t="shared" si="151"/>
        <v>-0.00470898532082387</v>
      </c>
      <c r="R712" s="10">
        <f t="shared" si="147"/>
        <v>1.00502203716955</v>
      </c>
      <c r="S712" s="10">
        <f t="shared" si="148"/>
        <v>8.35096377791998</v>
      </c>
      <c r="T712" s="12">
        <f t="shared" si="152"/>
        <v>-0.0182714451016543</v>
      </c>
      <c r="U712" s="12">
        <f t="shared" si="153"/>
        <v>0.0641607231804957</v>
      </c>
      <c r="V712" s="12">
        <f t="shared" si="154"/>
        <v>-0.0824321682821501</v>
      </c>
      <c r="Y712" s="30"/>
      <c r="Z712" s="30"/>
    </row>
    <row r="713" spans="1:26">
      <c r="A713" s="14">
        <v>1929.09</v>
      </c>
      <c r="B713" s="15">
        <v>31.3</v>
      </c>
      <c r="C713" s="16">
        <v>0.94</v>
      </c>
      <c r="D713" s="15">
        <v>1.552</v>
      </c>
      <c r="E713" s="15">
        <v>17.3</v>
      </c>
      <c r="F713" s="16">
        <f t="shared" si="145"/>
        <v>1929.70833333328</v>
      </c>
      <c r="G713" s="10">
        <f>G705*4/12+G717*8/12</f>
        <v>3.39333333333333</v>
      </c>
      <c r="H713" s="16">
        <f t="shared" si="141"/>
        <v>571.159867052023</v>
      </c>
      <c r="I713" s="16">
        <f t="shared" si="142"/>
        <v>17.1530439306358</v>
      </c>
      <c r="J713" s="19">
        <f t="shared" si="146"/>
        <v>12182.4420324289</v>
      </c>
      <c r="K713" s="16">
        <f t="shared" si="143"/>
        <v>28.3207704046243</v>
      </c>
      <c r="L713" s="19">
        <f t="shared" si="144"/>
        <v>604.062301416282</v>
      </c>
      <c r="M713" s="27">
        <f t="shared" si="149"/>
        <v>32.5637885987767</v>
      </c>
      <c r="N713" s="21"/>
      <c r="O713" s="22">
        <f t="shared" si="150"/>
        <v>39.5006886979719</v>
      </c>
      <c r="P713" s="22"/>
      <c r="Q713" s="31">
        <f t="shared" si="151"/>
        <v>-0.00606951631086496</v>
      </c>
      <c r="R713" s="10">
        <f t="shared" si="147"/>
        <v>1.00500315502514</v>
      </c>
      <c r="S713" s="10">
        <f t="shared" si="148"/>
        <v>8.39290262841423</v>
      </c>
      <c r="T713" s="12">
        <f t="shared" si="152"/>
        <v>-0.0141564236001607</v>
      </c>
      <c r="U713" s="12">
        <f t="shared" si="153"/>
        <v>0.0616610918029366</v>
      </c>
      <c r="V713" s="12">
        <f t="shared" si="154"/>
        <v>-0.0758175154030972</v>
      </c>
      <c r="Y713" s="30"/>
      <c r="Z713" s="30"/>
    </row>
    <row r="714" spans="1:26">
      <c r="A714" s="14">
        <v>1929.1</v>
      </c>
      <c r="B714" s="15">
        <v>27.99</v>
      </c>
      <c r="C714" s="16">
        <v>0.95</v>
      </c>
      <c r="D714" s="15">
        <v>1.572</v>
      </c>
      <c r="E714" s="15">
        <v>17.3</v>
      </c>
      <c r="F714" s="16">
        <f t="shared" si="145"/>
        <v>1929.79166666661</v>
      </c>
      <c r="G714" s="10">
        <f>G705*3/12+G717*9/12</f>
        <v>3.3675</v>
      </c>
      <c r="H714" s="16">
        <f t="shared" ref="H714:H777" si="155">B714*$E$1858/E714</f>
        <v>510.759254913295</v>
      </c>
      <c r="I714" s="16">
        <f t="shared" ref="I714:I777" si="156">C714*$E$1858/E714</f>
        <v>17.3355231213873</v>
      </c>
      <c r="J714" s="19">
        <f t="shared" si="146"/>
        <v>10924.9519429793</v>
      </c>
      <c r="K714" s="16">
        <f t="shared" ref="K714:K777" si="157">D714*$E$1858/E714</f>
        <v>28.6857287861272</v>
      </c>
      <c r="L714" s="19">
        <f t="shared" ref="L714:L777" si="158">K714*(J714/H714)</f>
        <v>613.577150924024</v>
      </c>
      <c r="M714" s="27">
        <f t="shared" si="149"/>
        <v>28.9610671643548</v>
      </c>
      <c r="N714" s="21"/>
      <c r="O714" s="22">
        <f t="shared" si="150"/>
        <v>35.0474581900864</v>
      </c>
      <c r="P714" s="22"/>
      <c r="Q714" s="31">
        <f t="shared" si="151"/>
        <v>-0.00365622704195697</v>
      </c>
      <c r="R714" s="10">
        <f t="shared" si="147"/>
        <v>1.00498427733697</v>
      </c>
      <c r="S714" s="10">
        <f t="shared" si="148"/>
        <v>8.43489362137506</v>
      </c>
      <c r="T714" s="12">
        <f t="shared" si="152"/>
        <v>-0.00126355535491851</v>
      </c>
      <c r="U714" s="12">
        <f t="shared" si="153"/>
        <v>0.062204364033595</v>
      </c>
      <c r="V714" s="12">
        <f t="shared" si="154"/>
        <v>-0.0634679193885135</v>
      </c>
      <c r="Y714" s="30"/>
      <c r="Z714" s="30"/>
    </row>
    <row r="715" spans="1:26">
      <c r="A715" s="14">
        <v>1929.11</v>
      </c>
      <c r="B715" s="15">
        <v>20.58</v>
      </c>
      <c r="C715" s="16">
        <v>0.96</v>
      </c>
      <c r="D715" s="15">
        <v>1.591</v>
      </c>
      <c r="E715" s="15">
        <v>17.3</v>
      </c>
      <c r="F715" s="16">
        <f t="shared" ref="F715:F778" si="159">F714+1/12</f>
        <v>1929.87499999995</v>
      </c>
      <c r="G715" s="10">
        <f>G705*2/12+G717*10/12</f>
        <v>3.34166666666667</v>
      </c>
      <c r="H715" s="16">
        <f t="shared" si="155"/>
        <v>375.542174566474</v>
      </c>
      <c r="I715" s="16">
        <f t="shared" si="156"/>
        <v>17.5180023121387</v>
      </c>
      <c r="J715" s="19">
        <f t="shared" ref="J715:J778" si="160">J714*((H715+(I715/12))/H714)</f>
        <v>8063.93380285645</v>
      </c>
      <c r="K715" s="16">
        <f t="shared" si="157"/>
        <v>29.0324392485549</v>
      </c>
      <c r="L715" s="19">
        <f t="shared" si="158"/>
        <v>623.407127324811</v>
      </c>
      <c r="M715" s="27">
        <f t="shared" si="149"/>
        <v>21.171036000097</v>
      </c>
      <c r="N715" s="21"/>
      <c r="O715" s="22">
        <f t="shared" si="150"/>
        <v>25.5887707639627</v>
      </c>
      <c r="P715" s="22"/>
      <c r="Q715" s="31">
        <f t="shared" si="151"/>
        <v>0.00713369227228508</v>
      </c>
      <c r="R715" s="10">
        <f t="shared" ref="R715:R778" si="161">((G715/G716+G715/1200+((1+G716/1200)^(-119))*(1-G715/G716)))</f>
        <v>1.00496540411368</v>
      </c>
      <c r="S715" s="10">
        <f t="shared" ref="S715:S778" si="162">S714*R714*E714/E715</f>
        <v>8.47693547049187</v>
      </c>
      <c r="T715" s="12">
        <f t="shared" si="152"/>
        <v>0.0280823330319901</v>
      </c>
      <c r="U715" s="12">
        <f t="shared" si="153"/>
        <v>0.0619927385413768</v>
      </c>
      <c r="V715" s="12">
        <f t="shared" si="154"/>
        <v>-0.0339104055093866</v>
      </c>
      <c r="Y715" s="30"/>
      <c r="Z715" s="30"/>
    </row>
    <row r="716" spans="1:26">
      <c r="A716" s="14">
        <v>1929.12</v>
      </c>
      <c r="B716" s="15">
        <v>21.4</v>
      </c>
      <c r="C716" s="16">
        <v>0.97</v>
      </c>
      <c r="D716" s="15">
        <v>1.61</v>
      </c>
      <c r="E716" s="15">
        <v>17.2</v>
      </c>
      <c r="F716" s="16">
        <f t="shared" si="159"/>
        <v>1929.95833333328</v>
      </c>
      <c r="G716" s="10">
        <f>G705*1/12+G717*11/12</f>
        <v>3.31583333333333</v>
      </c>
      <c r="H716" s="16">
        <f t="shared" si="155"/>
        <v>392.775848837209</v>
      </c>
      <c r="I716" s="16">
        <f t="shared" si="156"/>
        <v>17.8033912790698</v>
      </c>
      <c r="J716" s="19">
        <f t="shared" si="160"/>
        <v>8465.84602323978</v>
      </c>
      <c r="K716" s="16">
        <f t="shared" si="157"/>
        <v>29.5499587209302</v>
      </c>
      <c r="L716" s="19">
        <f t="shared" si="158"/>
        <v>636.916453150283</v>
      </c>
      <c r="M716" s="27">
        <f t="shared" si="149"/>
        <v>22.0073731764183</v>
      </c>
      <c r="N716" s="21"/>
      <c r="O716" s="22">
        <f t="shared" si="150"/>
        <v>26.5660244283451</v>
      </c>
      <c r="P716" s="22"/>
      <c r="Q716" s="31">
        <f t="shared" si="151"/>
        <v>0.0029000080484937</v>
      </c>
      <c r="R716" s="10">
        <f t="shared" si="161"/>
        <v>1.00494653536387</v>
      </c>
      <c r="S716" s="10">
        <f t="shared" si="162"/>
        <v>8.56855610679927</v>
      </c>
      <c r="T716" s="12">
        <f t="shared" si="152"/>
        <v>0.0210708562647517</v>
      </c>
      <c r="U716" s="12">
        <f t="shared" si="153"/>
        <v>0.0611667679813379</v>
      </c>
      <c r="V716" s="12">
        <f t="shared" si="154"/>
        <v>-0.0400959117165862</v>
      </c>
      <c r="Y716" s="30"/>
      <c r="Z716" s="30"/>
    </row>
    <row r="717" spans="1:26">
      <c r="A717" s="14">
        <v>1930.01</v>
      </c>
      <c r="B717" s="15">
        <v>21.71</v>
      </c>
      <c r="C717" s="16">
        <v>0.9708</v>
      </c>
      <c r="D717" s="15">
        <v>1.557</v>
      </c>
      <c r="E717" s="15">
        <v>17.1</v>
      </c>
      <c r="F717" s="16">
        <f t="shared" si="159"/>
        <v>1930.04166666661</v>
      </c>
      <c r="G717" s="10">
        <v>3.29</v>
      </c>
      <c r="H717" s="16">
        <f t="shared" si="155"/>
        <v>400.795800584795</v>
      </c>
      <c r="I717" s="16">
        <f t="shared" si="156"/>
        <v>17.922273754386</v>
      </c>
      <c r="J717" s="19">
        <f t="shared" si="160"/>
        <v>8670.89837310606</v>
      </c>
      <c r="K717" s="16">
        <f t="shared" si="157"/>
        <v>28.7443142105263</v>
      </c>
      <c r="L717" s="19">
        <f t="shared" si="158"/>
        <v>621.860376182687</v>
      </c>
      <c r="M717" s="27">
        <f t="shared" si="149"/>
        <v>22.3107242943368</v>
      </c>
      <c r="N717" s="21"/>
      <c r="O717" s="22">
        <f t="shared" si="150"/>
        <v>26.8984698963285</v>
      </c>
      <c r="P717" s="22"/>
      <c r="Q717" s="31">
        <f t="shared" si="151"/>
        <v>-0.000108226354970389</v>
      </c>
      <c r="R717" s="10">
        <f t="shared" si="161"/>
        <v>1.00238958412779</v>
      </c>
      <c r="S717" s="10">
        <f t="shared" si="162"/>
        <v>8.66129715138599</v>
      </c>
      <c r="T717" s="12">
        <f t="shared" si="152"/>
        <v>0.0192116846785033</v>
      </c>
      <c r="U717" s="12">
        <f t="shared" si="153"/>
        <v>0.0610991911513741</v>
      </c>
      <c r="V717" s="12">
        <f t="shared" si="154"/>
        <v>-0.0418875064728708</v>
      </c>
      <c r="Y717" s="30"/>
      <c r="Z717" s="30"/>
    </row>
    <row r="718" spans="1:26">
      <c r="A718" s="14">
        <v>1930.02</v>
      </c>
      <c r="B718" s="15">
        <v>23.07</v>
      </c>
      <c r="C718" s="16">
        <v>0.9717</v>
      </c>
      <c r="D718" s="15">
        <v>1.503</v>
      </c>
      <c r="E718" s="15">
        <v>17</v>
      </c>
      <c r="F718" s="16">
        <f t="shared" si="159"/>
        <v>1930.12499999995</v>
      </c>
      <c r="G718" s="10">
        <f>G717*11/12+G729*1/12</f>
        <v>3.29416666666667</v>
      </c>
      <c r="H718" s="16">
        <f t="shared" si="155"/>
        <v>428.408542941177</v>
      </c>
      <c r="I718" s="16">
        <f t="shared" si="156"/>
        <v>18.0444118411765</v>
      </c>
      <c r="J718" s="19">
        <f t="shared" si="160"/>
        <v>9300.80946710043</v>
      </c>
      <c r="K718" s="16">
        <f t="shared" si="157"/>
        <v>27.9106215882353</v>
      </c>
      <c r="L718" s="19">
        <f t="shared" si="158"/>
        <v>605.943503643344</v>
      </c>
      <c r="M718" s="27">
        <f t="shared" si="149"/>
        <v>23.6971177493359</v>
      </c>
      <c r="N718" s="21"/>
      <c r="O718" s="22">
        <f t="shared" si="150"/>
        <v>28.5335909916813</v>
      </c>
      <c r="P718" s="22"/>
      <c r="Q718" s="31">
        <f t="shared" si="151"/>
        <v>-0.00436886221440107</v>
      </c>
      <c r="R718" s="10">
        <f t="shared" si="161"/>
        <v>1.00239312555354</v>
      </c>
      <c r="S718" s="10">
        <f t="shared" si="162"/>
        <v>8.7330646028179</v>
      </c>
      <c r="T718" s="12">
        <f t="shared" si="152"/>
        <v>0.0111351669967634</v>
      </c>
      <c r="U718" s="12">
        <f t="shared" si="153"/>
        <v>0.0598631070188886</v>
      </c>
      <c r="V718" s="12">
        <f t="shared" si="154"/>
        <v>-0.0487279400221252</v>
      </c>
      <c r="Y718" s="30"/>
      <c r="Z718" s="30"/>
    </row>
    <row r="719" spans="1:26">
      <c r="A719" s="14">
        <v>1930.03</v>
      </c>
      <c r="B719" s="15">
        <v>23.94</v>
      </c>
      <c r="C719" s="16">
        <v>0.9725</v>
      </c>
      <c r="D719" s="15">
        <v>1.45</v>
      </c>
      <c r="E719" s="15">
        <v>16.9</v>
      </c>
      <c r="F719" s="16">
        <f t="shared" si="159"/>
        <v>1930.20833333328</v>
      </c>
      <c r="G719" s="10">
        <f>G717*10/12+G729*2/12</f>
        <v>3.29833333333333</v>
      </c>
      <c r="H719" s="16">
        <f t="shared" si="155"/>
        <v>447.194950295858</v>
      </c>
      <c r="I719" s="16">
        <f t="shared" si="156"/>
        <v>18.1661273668639</v>
      </c>
      <c r="J719" s="19">
        <f t="shared" si="160"/>
        <v>9741.53076597364</v>
      </c>
      <c r="K719" s="16">
        <f t="shared" si="157"/>
        <v>27.0857426035503</v>
      </c>
      <c r="L719" s="19">
        <f t="shared" si="158"/>
        <v>590.025881815446</v>
      </c>
      <c r="M719" s="27">
        <f t="shared" si="149"/>
        <v>24.5866077926689</v>
      </c>
      <c r="N719" s="21"/>
      <c r="O719" s="22">
        <f t="shared" si="150"/>
        <v>29.5684294993843</v>
      </c>
      <c r="P719" s="22"/>
      <c r="Q719" s="31">
        <f t="shared" si="151"/>
        <v>-0.00752437220519681</v>
      </c>
      <c r="R719" s="10">
        <f t="shared" si="161"/>
        <v>1.00239666696049</v>
      </c>
      <c r="S719" s="10">
        <f t="shared" si="162"/>
        <v>8.80576252597359</v>
      </c>
      <c r="T719" s="12">
        <f t="shared" si="152"/>
        <v>0.00632052445862397</v>
      </c>
      <c r="U719" s="12">
        <f t="shared" si="153"/>
        <v>0.0593818784583784</v>
      </c>
      <c r="V719" s="12">
        <f t="shared" si="154"/>
        <v>-0.0530613539997544</v>
      </c>
      <c r="Y719" s="30"/>
      <c r="Z719" s="30"/>
    </row>
    <row r="720" spans="1:26">
      <c r="A720" s="14">
        <v>1930.04</v>
      </c>
      <c r="B720" s="15">
        <v>25.46</v>
      </c>
      <c r="C720" s="16">
        <v>0.9733</v>
      </c>
      <c r="D720" s="15">
        <v>1.397</v>
      </c>
      <c r="E720" s="15">
        <v>17</v>
      </c>
      <c r="F720" s="16">
        <f t="shared" si="159"/>
        <v>1930.29166666661</v>
      </c>
      <c r="G720" s="10">
        <f>G717*9/12+G729*3/12</f>
        <v>3.3025</v>
      </c>
      <c r="H720" s="16">
        <f t="shared" si="155"/>
        <v>472.790702352941</v>
      </c>
      <c r="I720" s="16">
        <f t="shared" si="156"/>
        <v>18.0741237470588</v>
      </c>
      <c r="J720" s="19">
        <f t="shared" si="160"/>
        <v>10331.9092470965</v>
      </c>
      <c r="K720" s="16">
        <f t="shared" si="157"/>
        <v>25.9422078235294</v>
      </c>
      <c r="L720" s="19">
        <f t="shared" si="158"/>
        <v>566.915837321044</v>
      </c>
      <c r="M720" s="27">
        <f t="shared" si="149"/>
        <v>25.8434368620183</v>
      </c>
      <c r="N720" s="21"/>
      <c r="O720" s="22">
        <f t="shared" si="150"/>
        <v>31.040920119317</v>
      </c>
      <c r="P720" s="22"/>
      <c r="Q720" s="31">
        <f t="shared" si="151"/>
        <v>-0.0119147696952419</v>
      </c>
      <c r="R720" s="10">
        <f t="shared" si="161"/>
        <v>1.00240020834865</v>
      </c>
      <c r="S720" s="10">
        <f t="shared" si="162"/>
        <v>8.77494425898693</v>
      </c>
      <c r="T720" s="12">
        <f t="shared" si="152"/>
        <v>0.00183270630122512</v>
      </c>
      <c r="U720" s="12">
        <f t="shared" si="153"/>
        <v>0.060148981425598</v>
      </c>
      <c r="V720" s="12">
        <f t="shared" si="154"/>
        <v>-0.0583162751243729</v>
      </c>
      <c r="Y720" s="30"/>
      <c r="Z720" s="30"/>
    </row>
    <row r="721" spans="1:26">
      <c r="A721" s="14">
        <v>1930.05</v>
      </c>
      <c r="B721" s="15">
        <v>23.94</v>
      </c>
      <c r="C721" s="16">
        <v>0.9742</v>
      </c>
      <c r="D721" s="15">
        <v>1.343</v>
      </c>
      <c r="E721" s="15">
        <v>16.9</v>
      </c>
      <c r="F721" s="16">
        <f t="shared" si="159"/>
        <v>1930.37499999995</v>
      </c>
      <c r="G721" s="10">
        <f>G717*8/12+G729*4/12</f>
        <v>3.30666666666667</v>
      </c>
      <c r="H721" s="16">
        <f t="shared" si="155"/>
        <v>447.194950295858</v>
      </c>
      <c r="I721" s="16">
        <f t="shared" si="156"/>
        <v>18.1978830650888</v>
      </c>
      <c r="J721" s="19">
        <f t="shared" si="160"/>
        <v>9805.70442446844</v>
      </c>
      <c r="K721" s="16">
        <f t="shared" si="157"/>
        <v>25.0870015976331</v>
      </c>
      <c r="L721" s="19">
        <f t="shared" si="158"/>
        <v>550.086091982503</v>
      </c>
      <c r="M721" s="27">
        <f t="shared" si="149"/>
        <v>24.3097606339082</v>
      </c>
      <c r="N721" s="21"/>
      <c r="O721" s="22">
        <f t="shared" si="150"/>
        <v>29.174802108989</v>
      </c>
      <c r="P721" s="22"/>
      <c r="Q721" s="31">
        <f t="shared" si="151"/>
        <v>-0.0115339833143081</v>
      </c>
      <c r="R721" s="10">
        <f t="shared" si="161"/>
        <v>1.00240374971803</v>
      </c>
      <c r="S721" s="10">
        <f t="shared" si="162"/>
        <v>8.84805332596199</v>
      </c>
      <c r="T721" s="12">
        <f t="shared" si="152"/>
        <v>-0.00722917655658295</v>
      </c>
      <c r="U721" s="12">
        <f t="shared" si="153"/>
        <v>0.0596634880811155</v>
      </c>
      <c r="V721" s="12">
        <f t="shared" si="154"/>
        <v>-0.0668926646376985</v>
      </c>
      <c r="Y721" s="30"/>
      <c r="Z721" s="30"/>
    </row>
    <row r="722" spans="1:26">
      <c r="A722" s="14">
        <v>1930.06</v>
      </c>
      <c r="B722" s="15">
        <v>21.52</v>
      </c>
      <c r="C722" s="16">
        <v>0.975</v>
      </c>
      <c r="D722" s="15">
        <v>1.29</v>
      </c>
      <c r="E722" s="15">
        <v>16.8</v>
      </c>
      <c r="F722" s="16">
        <f t="shared" si="159"/>
        <v>1930.45833333328</v>
      </c>
      <c r="G722" s="10">
        <f>G717*7/12+G729*5/12</f>
        <v>3.31083333333333</v>
      </c>
      <c r="H722" s="16">
        <f t="shared" si="155"/>
        <v>404.382576190476</v>
      </c>
      <c r="I722" s="16">
        <f t="shared" si="156"/>
        <v>18.3212366071429</v>
      </c>
      <c r="J722" s="19">
        <f t="shared" si="160"/>
        <v>8900.42936859492</v>
      </c>
      <c r="K722" s="16">
        <f t="shared" si="157"/>
        <v>24.2404053571429</v>
      </c>
      <c r="L722" s="19">
        <f t="shared" si="158"/>
        <v>533.529455645327</v>
      </c>
      <c r="M722" s="27">
        <f t="shared" si="149"/>
        <v>21.8668993333895</v>
      </c>
      <c r="N722" s="21"/>
      <c r="O722" s="22">
        <f t="shared" si="150"/>
        <v>26.2358466815719</v>
      </c>
      <c r="P722" s="22"/>
      <c r="Q722" s="31">
        <f t="shared" si="151"/>
        <v>-0.00897743806947189</v>
      </c>
      <c r="R722" s="10">
        <f t="shared" si="161"/>
        <v>1.00240729106864</v>
      </c>
      <c r="S722" s="10">
        <f t="shared" si="162"/>
        <v>8.92211541398067</v>
      </c>
      <c r="T722" s="12">
        <f t="shared" si="152"/>
        <v>-0.00669332461272265</v>
      </c>
      <c r="U722" s="12">
        <f t="shared" si="153"/>
        <v>0.0584188480650483</v>
      </c>
      <c r="V722" s="12">
        <f t="shared" si="154"/>
        <v>-0.0651121726777709</v>
      </c>
      <c r="Y722" s="30"/>
      <c r="Z722" s="30"/>
    </row>
    <row r="723" spans="1:26">
      <c r="A723" s="14">
        <v>1930.07</v>
      </c>
      <c r="B723" s="15">
        <v>21.06</v>
      </c>
      <c r="C723" s="16">
        <v>0.9758</v>
      </c>
      <c r="D723" s="15">
        <v>1.237</v>
      </c>
      <c r="E723" s="15">
        <v>16.6</v>
      </c>
      <c r="F723" s="16">
        <f t="shared" si="159"/>
        <v>1930.54166666661</v>
      </c>
      <c r="G723" s="10">
        <f>G717*6/12+G729*6/12</f>
        <v>3.315</v>
      </c>
      <c r="H723" s="16">
        <f t="shared" si="155"/>
        <v>400.506646987952</v>
      </c>
      <c r="I723" s="16">
        <f t="shared" si="156"/>
        <v>18.5571883253012</v>
      </c>
      <c r="J723" s="19">
        <f t="shared" si="160"/>
        <v>8849.15732244831</v>
      </c>
      <c r="K723" s="16">
        <f t="shared" si="157"/>
        <v>23.5245357228916</v>
      </c>
      <c r="L723" s="19">
        <f t="shared" si="158"/>
        <v>519.7724410194</v>
      </c>
      <c r="M723" s="27">
        <f t="shared" si="149"/>
        <v>21.5487975925466</v>
      </c>
      <c r="N723" s="21"/>
      <c r="O723" s="22">
        <f t="shared" si="150"/>
        <v>25.8532257988001</v>
      </c>
      <c r="P723" s="22"/>
      <c r="Q723" s="31">
        <f t="shared" si="151"/>
        <v>-0.00904626453973735</v>
      </c>
      <c r="R723" s="10">
        <f t="shared" si="161"/>
        <v>1.00241083240047</v>
      </c>
      <c r="S723" s="10">
        <f t="shared" si="162"/>
        <v>9.05134768179913</v>
      </c>
      <c r="T723" s="12">
        <f t="shared" si="152"/>
        <v>-0.00162312785333274</v>
      </c>
      <c r="U723" s="12">
        <f t="shared" si="153"/>
        <v>0.0580401560609547</v>
      </c>
      <c r="V723" s="12">
        <f t="shared" si="154"/>
        <v>-0.0596632839142874</v>
      </c>
      <c r="Y723" s="30"/>
      <c r="Z723" s="30"/>
    </row>
    <row r="724" spans="1:26">
      <c r="A724" s="14">
        <v>1930.08</v>
      </c>
      <c r="B724" s="15">
        <v>20.79</v>
      </c>
      <c r="C724" s="16">
        <v>0.9767</v>
      </c>
      <c r="D724" s="15">
        <v>1.183</v>
      </c>
      <c r="E724" s="15">
        <v>16.5</v>
      </c>
      <c r="F724" s="16">
        <f t="shared" si="159"/>
        <v>1930.62499999995</v>
      </c>
      <c r="G724" s="10">
        <f>G717*5/12+G729*7/12</f>
        <v>3.31916666666667</v>
      </c>
      <c r="H724" s="16">
        <f t="shared" si="155"/>
        <v>397.76814</v>
      </c>
      <c r="I724" s="16">
        <f t="shared" si="156"/>
        <v>18.6868755333333</v>
      </c>
      <c r="J724" s="19">
        <f t="shared" si="160"/>
        <v>8823.05732938036</v>
      </c>
      <c r="K724" s="16">
        <f t="shared" si="157"/>
        <v>22.6339446666667</v>
      </c>
      <c r="L724" s="19">
        <f t="shared" si="158"/>
        <v>502.052757126357</v>
      </c>
      <c r="M724" s="27">
        <f t="shared" si="149"/>
        <v>21.3006022411181</v>
      </c>
      <c r="N724" s="21"/>
      <c r="O724" s="22">
        <f t="shared" si="150"/>
        <v>25.5584738719704</v>
      </c>
      <c r="P724" s="22"/>
      <c r="Q724" s="31">
        <f t="shared" si="151"/>
        <v>-0.00675737940121293</v>
      </c>
      <c r="R724" s="10">
        <f t="shared" si="161"/>
        <v>1.00241437371353</v>
      </c>
      <c r="S724" s="10">
        <f t="shared" si="162"/>
        <v>9.12815786687077</v>
      </c>
      <c r="T724" s="12">
        <f t="shared" si="152"/>
        <v>0.00129255543732687</v>
      </c>
      <c r="U724" s="12">
        <f t="shared" si="153"/>
        <v>0.0575343607105601</v>
      </c>
      <c r="V724" s="12">
        <f t="shared" si="154"/>
        <v>-0.0562418052732332</v>
      </c>
      <c r="Y724" s="30"/>
      <c r="Z724" s="30"/>
    </row>
    <row r="725" spans="1:26">
      <c r="A725" s="14">
        <v>1930.09</v>
      </c>
      <c r="B725" s="15">
        <v>20.78</v>
      </c>
      <c r="C725" s="16">
        <v>0.9775</v>
      </c>
      <c r="D725" s="15">
        <v>1.13</v>
      </c>
      <c r="E725" s="15">
        <v>16.6</v>
      </c>
      <c r="F725" s="16">
        <f t="shared" si="159"/>
        <v>1930.70833333328</v>
      </c>
      <c r="G725" s="10">
        <f>G717*4/12+G729*8/12</f>
        <v>3.32333333333333</v>
      </c>
      <c r="H725" s="16">
        <f t="shared" si="155"/>
        <v>395.181772289157</v>
      </c>
      <c r="I725" s="16">
        <f t="shared" si="156"/>
        <v>18.5895179216867</v>
      </c>
      <c r="J725" s="19">
        <f t="shared" si="160"/>
        <v>8800.04985893477</v>
      </c>
      <c r="K725" s="16">
        <f t="shared" si="157"/>
        <v>21.4896728915663</v>
      </c>
      <c r="L725" s="19">
        <f t="shared" si="158"/>
        <v>478.539766149966</v>
      </c>
      <c r="M725" s="27">
        <f t="shared" si="149"/>
        <v>21.0725817884473</v>
      </c>
      <c r="N725" s="21"/>
      <c r="O725" s="22">
        <f t="shared" si="150"/>
        <v>25.2900515518612</v>
      </c>
      <c r="P725" s="22"/>
      <c r="Q725" s="31">
        <f t="shared" si="151"/>
        <v>-0.0042387408222915</v>
      </c>
      <c r="R725" s="10">
        <f t="shared" si="161"/>
        <v>1.00241791500784</v>
      </c>
      <c r="S725" s="10">
        <f t="shared" si="162"/>
        <v>9.09507498470355</v>
      </c>
      <c r="T725" s="12">
        <f t="shared" si="152"/>
        <v>0.00622523907172745</v>
      </c>
      <c r="U725" s="12">
        <f t="shared" si="153"/>
        <v>0.0583048958145624</v>
      </c>
      <c r="V725" s="12">
        <f t="shared" si="154"/>
        <v>-0.052079656742835</v>
      </c>
      <c r="Y725" s="30"/>
      <c r="Z725" s="30"/>
    </row>
    <row r="726" spans="1:26">
      <c r="A726" s="14">
        <v>1930.1</v>
      </c>
      <c r="B726" s="15">
        <v>17.92</v>
      </c>
      <c r="C726" s="16">
        <v>0.9783</v>
      </c>
      <c r="D726" s="15">
        <v>1.077</v>
      </c>
      <c r="E726" s="15">
        <v>16.5</v>
      </c>
      <c r="F726" s="16">
        <f t="shared" si="159"/>
        <v>1930.79166666661</v>
      </c>
      <c r="G726" s="10">
        <f>G717*3/12+G729*9/12</f>
        <v>3.3275</v>
      </c>
      <c r="H726" s="16">
        <f t="shared" si="155"/>
        <v>342.857386666667</v>
      </c>
      <c r="I726" s="16">
        <f t="shared" si="156"/>
        <v>18.7174878</v>
      </c>
      <c r="J726" s="19">
        <f t="shared" si="160"/>
        <v>7669.60559719978</v>
      </c>
      <c r="K726" s="16">
        <f t="shared" si="157"/>
        <v>20.605882</v>
      </c>
      <c r="L726" s="19">
        <f t="shared" si="158"/>
        <v>460.946720322777</v>
      </c>
      <c r="M726" s="27">
        <f t="shared" si="149"/>
        <v>18.2148701546586</v>
      </c>
      <c r="N726" s="21"/>
      <c r="O726" s="22">
        <f t="shared" si="150"/>
        <v>21.8811182076357</v>
      </c>
      <c r="P726" s="22"/>
      <c r="Q726" s="31">
        <f t="shared" si="151"/>
        <v>0.00306369070810379</v>
      </c>
      <c r="R726" s="10">
        <f t="shared" si="161"/>
        <v>1.00242145628339</v>
      </c>
      <c r="S726" s="10">
        <f t="shared" si="162"/>
        <v>9.1723210490853</v>
      </c>
      <c r="T726" s="12">
        <f t="shared" si="152"/>
        <v>0.0216413462940541</v>
      </c>
      <c r="U726" s="12">
        <f t="shared" si="153"/>
        <v>0.0577948490264837</v>
      </c>
      <c r="V726" s="12">
        <f t="shared" si="154"/>
        <v>-0.0361535027324296</v>
      </c>
      <c r="Y726" s="30"/>
      <c r="Z726" s="30"/>
    </row>
    <row r="727" spans="1:26">
      <c r="A727" s="14">
        <v>1930.11</v>
      </c>
      <c r="B727" s="15">
        <v>16.62</v>
      </c>
      <c r="C727" s="16">
        <v>0.9792</v>
      </c>
      <c r="D727" s="15">
        <v>1.023</v>
      </c>
      <c r="E727" s="15">
        <v>16.4</v>
      </c>
      <c r="F727" s="16">
        <f t="shared" si="159"/>
        <v>1930.87499999995</v>
      </c>
      <c r="G727" s="10">
        <f>G717*2/12+G729*10/12</f>
        <v>3.33166666666667</v>
      </c>
      <c r="H727" s="16">
        <f t="shared" si="155"/>
        <v>319.923852439025</v>
      </c>
      <c r="I727" s="16">
        <f t="shared" si="156"/>
        <v>18.8489432195122</v>
      </c>
      <c r="J727" s="19">
        <f t="shared" si="160"/>
        <v>7191.72712018241</v>
      </c>
      <c r="K727" s="16">
        <f t="shared" si="157"/>
        <v>19.6920638414634</v>
      </c>
      <c r="L727" s="19">
        <f t="shared" si="158"/>
        <v>442.667680141191</v>
      </c>
      <c r="M727" s="27">
        <f t="shared" si="149"/>
        <v>16.9397113777752</v>
      </c>
      <c r="N727" s="21"/>
      <c r="O727" s="22">
        <f t="shared" si="150"/>
        <v>20.3779383854978</v>
      </c>
      <c r="P727" s="22"/>
      <c r="Q727" s="31">
        <f t="shared" si="151"/>
        <v>0.00705252068275299</v>
      </c>
      <c r="R727" s="10">
        <f t="shared" si="161"/>
        <v>1.00242499754019</v>
      </c>
      <c r="S727" s="10">
        <f t="shared" si="162"/>
        <v>9.25059563951995</v>
      </c>
      <c r="T727" s="12">
        <f t="shared" si="152"/>
        <v>0.0311289609623462</v>
      </c>
      <c r="U727" s="12">
        <f t="shared" si="153"/>
        <v>0.0572791034738871</v>
      </c>
      <c r="V727" s="12">
        <f t="shared" si="154"/>
        <v>-0.0261501425115409</v>
      </c>
      <c r="Y727" s="30"/>
      <c r="Z727" s="30"/>
    </row>
    <row r="728" spans="1:26">
      <c r="A728" s="14">
        <v>1930.12</v>
      </c>
      <c r="B728" s="15">
        <v>15.51</v>
      </c>
      <c r="C728" s="16">
        <v>0.98</v>
      </c>
      <c r="D728" s="15">
        <v>0.97</v>
      </c>
      <c r="E728" s="15">
        <v>16.1</v>
      </c>
      <c r="F728" s="16">
        <f t="shared" si="159"/>
        <v>1930.95833333328</v>
      </c>
      <c r="G728" s="10">
        <f>G717*1/12+G729*11/12</f>
        <v>3.33583333333333</v>
      </c>
      <c r="H728" s="16">
        <f t="shared" si="155"/>
        <v>304.120272670807</v>
      </c>
      <c r="I728" s="16">
        <f t="shared" si="156"/>
        <v>19.215852173913</v>
      </c>
      <c r="J728" s="19">
        <f t="shared" si="160"/>
        <v>6872.46749427979</v>
      </c>
      <c r="K728" s="16">
        <f t="shared" si="157"/>
        <v>19.0197720496894</v>
      </c>
      <c r="L728" s="19">
        <f t="shared" si="158"/>
        <v>429.806155348252</v>
      </c>
      <c r="M728" s="27">
        <f t="shared" si="149"/>
        <v>16.0550018565313</v>
      </c>
      <c r="N728" s="21"/>
      <c r="O728" s="22">
        <f t="shared" si="150"/>
        <v>19.3496035787339</v>
      </c>
      <c r="P728" s="22"/>
      <c r="Q728" s="31">
        <f t="shared" si="151"/>
        <v>0.0104549220605884</v>
      </c>
      <c r="R728" s="10">
        <f t="shared" si="161"/>
        <v>1.00242853877825</v>
      </c>
      <c r="S728" s="10">
        <f t="shared" si="162"/>
        <v>9.44581765860459</v>
      </c>
      <c r="T728" s="12">
        <f t="shared" si="152"/>
        <v>0.0313075544028516</v>
      </c>
      <c r="U728" s="12">
        <f t="shared" si="153"/>
        <v>0.0547028214029786</v>
      </c>
      <c r="V728" s="12">
        <f t="shared" si="154"/>
        <v>-0.023395267000127</v>
      </c>
      <c r="Y728" s="30"/>
      <c r="Z728" s="30"/>
    </row>
    <row r="729" spans="1:26">
      <c r="A729" s="14">
        <v>1931.01</v>
      </c>
      <c r="B729" s="15">
        <v>15.98</v>
      </c>
      <c r="C729" s="16">
        <v>0.9667</v>
      </c>
      <c r="D729" s="15">
        <v>0.94</v>
      </c>
      <c r="E729" s="15">
        <v>15.9</v>
      </c>
      <c r="F729" s="16">
        <f t="shared" si="159"/>
        <v>1931.04166666661</v>
      </c>
      <c r="G729" s="10">
        <v>3.34</v>
      </c>
      <c r="H729" s="16">
        <f t="shared" si="155"/>
        <v>317.277372327044</v>
      </c>
      <c r="I729" s="16">
        <f t="shared" si="156"/>
        <v>19.1934941069182</v>
      </c>
      <c r="J729" s="19">
        <f t="shared" si="160"/>
        <v>7205.93412195688</v>
      </c>
      <c r="K729" s="16">
        <f t="shared" si="157"/>
        <v>18.6633748427673</v>
      </c>
      <c r="L729" s="19">
        <f t="shared" si="158"/>
        <v>423.87847776217</v>
      </c>
      <c r="M729" s="27">
        <f t="shared" si="149"/>
        <v>16.7054787315476</v>
      </c>
      <c r="N729" s="21"/>
      <c r="O729" s="22">
        <f t="shared" si="150"/>
        <v>20.1675408744177</v>
      </c>
      <c r="P729" s="22"/>
      <c r="Q729" s="31">
        <f t="shared" si="151"/>
        <v>0.00880630995435804</v>
      </c>
      <c r="R729" s="10">
        <f t="shared" si="161"/>
        <v>1.00039752938545</v>
      </c>
      <c r="S729" s="10">
        <f t="shared" si="162"/>
        <v>9.58786105714472</v>
      </c>
      <c r="T729" s="12">
        <f t="shared" si="152"/>
        <v>0.0271721121093047</v>
      </c>
      <c r="U729" s="12">
        <f t="shared" si="153"/>
        <v>0.0535077874392957</v>
      </c>
      <c r="V729" s="12">
        <f t="shared" si="154"/>
        <v>-0.026335675329991</v>
      </c>
      <c r="Y729" s="30"/>
      <c r="Z729" s="30"/>
    </row>
    <row r="730" spans="1:26">
      <c r="A730" s="14">
        <v>1931.02</v>
      </c>
      <c r="B730" s="15">
        <v>17.2</v>
      </c>
      <c r="C730" s="16">
        <v>0.9533</v>
      </c>
      <c r="D730" s="15">
        <v>0.91</v>
      </c>
      <c r="E730" s="15">
        <v>15.7</v>
      </c>
      <c r="F730" s="16">
        <f t="shared" si="159"/>
        <v>1931.12499999995</v>
      </c>
      <c r="G730" s="10">
        <f>G729*11/12+G741*1/12</f>
        <v>3.36833333333333</v>
      </c>
      <c r="H730" s="16">
        <f t="shared" si="155"/>
        <v>345.850369426752</v>
      </c>
      <c r="I730" s="16">
        <f t="shared" si="156"/>
        <v>19.1685556496815</v>
      </c>
      <c r="J730" s="19">
        <f t="shared" si="160"/>
        <v>7891.15710400632</v>
      </c>
      <c r="K730" s="16">
        <f t="shared" si="157"/>
        <v>18.2978974522293</v>
      </c>
      <c r="L730" s="19">
        <f t="shared" si="158"/>
        <v>417.497265386381</v>
      </c>
      <c r="M730" s="27">
        <f t="shared" si="149"/>
        <v>18.1614924369761</v>
      </c>
      <c r="N730" s="21"/>
      <c r="O730" s="22">
        <f t="shared" si="150"/>
        <v>21.9550071674624</v>
      </c>
      <c r="P730" s="22"/>
      <c r="Q730" s="31">
        <f t="shared" si="151"/>
        <v>0.00563447473488465</v>
      </c>
      <c r="R730" s="10">
        <f t="shared" si="161"/>
        <v>1.00042432253324</v>
      </c>
      <c r="S730" s="10">
        <f t="shared" si="162"/>
        <v>9.71385942466055</v>
      </c>
      <c r="T730" s="12">
        <f t="shared" si="152"/>
        <v>0.0119043833627992</v>
      </c>
      <c r="U730" s="12">
        <f t="shared" si="153"/>
        <v>0.0519019159801606</v>
      </c>
      <c r="V730" s="12">
        <f t="shared" si="154"/>
        <v>-0.0399975326173614</v>
      </c>
      <c r="Y730" s="30"/>
      <c r="Z730" s="30"/>
    </row>
    <row r="731" spans="1:26">
      <c r="A731" s="14">
        <v>1931.03</v>
      </c>
      <c r="B731" s="15">
        <v>17.53</v>
      </c>
      <c r="C731" s="16">
        <v>0.94</v>
      </c>
      <c r="D731" s="15">
        <v>0.88</v>
      </c>
      <c r="E731" s="15">
        <v>15.6</v>
      </c>
      <c r="F731" s="16">
        <f t="shared" si="159"/>
        <v>1931.20833333328</v>
      </c>
      <c r="G731" s="10">
        <f>G729*10/12+G741*2/12</f>
        <v>3.39666666666667</v>
      </c>
      <c r="H731" s="16">
        <f t="shared" si="155"/>
        <v>354.745395512821</v>
      </c>
      <c r="I731" s="16">
        <f t="shared" si="156"/>
        <v>19.0222858974359</v>
      </c>
      <c r="J731" s="19">
        <f t="shared" si="160"/>
        <v>8130.28084886256</v>
      </c>
      <c r="K731" s="16">
        <f t="shared" si="157"/>
        <v>17.8080974358974</v>
      </c>
      <c r="L731" s="19">
        <f t="shared" si="158"/>
        <v>408.137315858474</v>
      </c>
      <c r="M731" s="27">
        <f t="shared" si="149"/>
        <v>18.5795610327913</v>
      </c>
      <c r="N731" s="21"/>
      <c r="O731" s="22">
        <f t="shared" si="150"/>
        <v>22.4892259163786</v>
      </c>
      <c r="P731" s="22"/>
      <c r="Q731" s="31">
        <f t="shared" si="151"/>
        <v>0.00401963728569701</v>
      </c>
      <c r="R731" s="10">
        <f t="shared" si="161"/>
        <v>1.0004511098146</v>
      </c>
      <c r="S731" s="10">
        <f t="shared" si="162"/>
        <v>9.78027598559983</v>
      </c>
      <c r="T731" s="12">
        <f t="shared" si="152"/>
        <v>0.00935835522667916</v>
      </c>
      <c r="U731" s="12">
        <f t="shared" si="153"/>
        <v>0.0502163614089968</v>
      </c>
      <c r="V731" s="12">
        <f t="shared" si="154"/>
        <v>-0.0408580061823176</v>
      </c>
      <c r="Y731" s="30"/>
      <c r="Z731" s="30"/>
    </row>
    <row r="732" spans="1:26">
      <c r="A732" s="14">
        <v>1931.04</v>
      </c>
      <c r="B732" s="15">
        <v>15.86</v>
      </c>
      <c r="C732" s="16">
        <v>0.9267</v>
      </c>
      <c r="D732" s="15">
        <v>0.85</v>
      </c>
      <c r="E732" s="15">
        <v>15.5</v>
      </c>
      <c r="F732" s="16">
        <f t="shared" si="159"/>
        <v>1931.29166666661</v>
      </c>
      <c r="G732" s="10">
        <f>G729*9/12+G741*3/12</f>
        <v>3.425</v>
      </c>
      <c r="H732" s="16">
        <f t="shared" si="155"/>
        <v>323.021131612903</v>
      </c>
      <c r="I732" s="16">
        <f t="shared" si="156"/>
        <v>18.8741287935484</v>
      </c>
      <c r="J732" s="19">
        <f t="shared" si="160"/>
        <v>7439.25141101379</v>
      </c>
      <c r="K732" s="16">
        <f t="shared" si="157"/>
        <v>17.3119774193548</v>
      </c>
      <c r="L732" s="19">
        <f t="shared" si="158"/>
        <v>398.698846113602</v>
      </c>
      <c r="M732" s="27">
        <f t="shared" si="149"/>
        <v>16.8723153316097</v>
      </c>
      <c r="N732" s="21"/>
      <c r="O732" s="22">
        <f t="shared" si="150"/>
        <v>20.4598125848026</v>
      </c>
      <c r="P732" s="22"/>
      <c r="Q732" s="31">
        <f t="shared" si="151"/>
        <v>0.00963111435178707</v>
      </c>
      <c r="R732" s="10">
        <f t="shared" si="161"/>
        <v>1.00047789124193</v>
      </c>
      <c r="S732" s="10">
        <f t="shared" si="162"/>
        <v>9.84781498320956</v>
      </c>
      <c r="T732" s="12">
        <f t="shared" si="152"/>
        <v>0.0150312818087714</v>
      </c>
      <c r="U732" s="12">
        <f t="shared" si="153"/>
        <v>0.0485361338729509</v>
      </c>
      <c r="V732" s="12">
        <f t="shared" si="154"/>
        <v>-0.0335048520641794</v>
      </c>
      <c r="Y732" s="30"/>
      <c r="Z732" s="30"/>
    </row>
    <row r="733" spans="1:26">
      <c r="A733" s="14">
        <v>1931.05</v>
      </c>
      <c r="B733" s="15">
        <v>14.33</v>
      </c>
      <c r="C733" s="16">
        <v>0.9133</v>
      </c>
      <c r="D733" s="15">
        <v>0.82</v>
      </c>
      <c r="E733" s="15">
        <v>15.3</v>
      </c>
      <c r="F733" s="16">
        <f t="shared" si="159"/>
        <v>1931.37499999995</v>
      </c>
      <c r="G733" s="10">
        <f>G729*8/12+G741*4/12</f>
        <v>3.45333333333333</v>
      </c>
      <c r="H733" s="16">
        <f t="shared" si="155"/>
        <v>295.67473006536</v>
      </c>
      <c r="I733" s="16">
        <f t="shared" si="156"/>
        <v>18.8443636405229</v>
      </c>
      <c r="J733" s="19">
        <f t="shared" si="160"/>
        <v>6845.6232931224</v>
      </c>
      <c r="K733" s="16">
        <f t="shared" si="157"/>
        <v>16.9192797385621</v>
      </c>
      <c r="L733" s="19">
        <f t="shared" si="158"/>
        <v>391.724431288232</v>
      </c>
      <c r="M733" s="27">
        <f t="shared" si="149"/>
        <v>15.4015399991101</v>
      </c>
      <c r="N733" s="21"/>
      <c r="O733" s="22">
        <f t="shared" si="150"/>
        <v>18.7207269101222</v>
      </c>
      <c r="P733" s="22"/>
      <c r="Q733" s="31">
        <f t="shared" si="151"/>
        <v>0.0159297035387006</v>
      </c>
      <c r="R733" s="10">
        <f t="shared" si="161"/>
        <v>1.0005046668276</v>
      </c>
      <c r="S733" s="10">
        <f t="shared" si="162"/>
        <v>9.98131229411787</v>
      </c>
      <c r="T733" s="12">
        <f t="shared" si="152"/>
        <v>0.0211619155377039</v>
      </c>
      <c r="U733" s="12">
        <f t="shared" si="153"/>
        <v>0.0461793120852338</v>
      </c>
      <c r="V733" s="12">
        <f t="shared" si="154"/>
        <v>-0.02501739654753</v>
      </c>
      <c r="Y733" s="30"/>
      <c r="Z733" s="30"/>
    </row>
    <row r="734" spans="1:26">
      <c r="A734" s="14">
        <v>1931.06</v>
      </c>
      <c r="B734" s="15">
        <v>13.87</v>
      </c>
      <c r="C734" s="16">
        <v>0.9</v>
      </c>
      <c r="D734" s="15">
        <v>0.79</v>
      </c>
      <c r="E734" s="15">
        <v>15.1</v>
      </c>
      <c r="F734" s="16">
        <f t="shared" si="159"/>
        <v>1931.45833333328</v>
      </c>
      <c r="G734" s="10">
        <f>G729*7/12+G741*5/12</f>
        <v>3.48166666666667</v>
      </c>
      <c r="H734" s="16">
        <f t="shared" si="155"/>
        <v>289.973935761589</v>
      </c>
      <c r="I734" s="16">
        <f t="shared" si="156"/>
        <v>18.8159006622517</v>
      </c>
      <c r="J734" s="19">
        <f t="shared" si="160"/>
        <v>6749.93838418756</v>
      </c>
      <c r="K734" s="16">
        <f t="shared" si="157"/>
        <v>16.5161794701987</v>
      </c>
      <c r="L734" s="19">
        <f t="shared" si="158"/>
        <v>384.459360022218</v>
      </c>
      <c r="M734" s="27">
        <f t="shared" si="149"/>
        <v>15.0624760746433</v>
      </c>
      <c r="N734" s="21"/>
      <c r="O734" s="22">
        <f t="shared" si="150"/>
        <v>18.3556045840137</v>
      </c>
      <c r="P734" s="22"/>
      <c r="Q734" s="31">
        <f t="shared" si="151"/>
        <v>0.0163698249959317</v>
      </c>
      <c r="R734" s="10">
        <f t="shared" si="161"/>
        <v>1.00053143658398</v>
      </c>
      <c r="S734" s="10">
        <f t="shared" si="162"/>
        <v>10.1186190615449</v>
      </c>
      <c r="T734" s="12">
        <f t="shared" si="152"/>
        <v>0.024611829397281</v>
      </c>
      <c r="U734" s="12">
        <f t="shared" si="153"/>
        <v>0.0423877779311719</v>
      </c>
      <c r="V734" s="12">
        <f t="shared" si="154"/>
        <v>-0.0177759485338909</v>
      </c>
      <c r="Y734" s="30"/>
      <c r="Z734" s="30"/>
    </row>
    <row r="735" spans="1:26">
      <c r="A735" s="14">
        <v>1931.07</v>
      </c>
      <c r="B735" s="15">
        <v>14.33</v>
      </c>
      <c r="C735" s="16">
        <v>0.8867</v>
      </c>
      <c r="D735" s="15">
        <v>0.76</v>
      </c>
      <c r="E735" s="15">
        <v>15.1</v>
      </c>
      <c r="F735" s="16">
        <f t="shared" si="159"/>
        <v>1931.54166666661</v>
      </c>
      <c r="G735" s="10">
        <f>G729*6/12+G741*6/12</f>
        <v>3.51</v>
      </c>
      <c r="H735" s="16">
        <f t="shared" si="155"/>
        <v>299.590951655629</v>
      </c>
      <c r="I735" s="16">
        <f t="shared" si="156"/>
        <v>18.5378434635762</v>
      </c>
      <c r="J735" s="19">
        <f t="shared" si="160"/>
        <v>7009.76072404561</v>
      </c>
      <c r="K735" s="16">
        <f t="shared" si="157"/>
        <v>15.888982781457</v>
      </c>
      <c r="L735" s="19">
        <f t="shared" si="158"/>
        <v>371.766793459502</v>
      </c>
      <c r="M735" s="27">
        <f t="shared" si="149"/>
        <v>15.5167500955163</v>
      </c>
      <c r="N735" s="21"/>
      <c r="O735" s="22">
        <f t="shared" si="150"/>
        <v>18.9552422881875</v>
      </c>
      <c r="P735" s="22"/>
      <c r="Q735" s="31">
        <f t="shared" si="151"/>
        <v>0.0135850278387573</v>
      </c>
      <c r="R735" s="10">
        <f t="shared" si="161"/>
        <v>1.00055820052337</v>
      </c>
      <c r="S735" s="10">
        <f t="shared" si="162"/>
        <v>10.1239964658935</v>
      </c>
      <c r="T735" s="12">
        <f t="shared" si="152"/>
        <v>0.0264378591486496</v>
      </c>
      <c r="U735" s="12">
        <f t="shared" si="153"/>
        <v>0.0421257866510032</v>
      </c>
      <c r="V735" s="12">
        <f t="shared" si="154"/>
        <v>-0.0156879275023536</v>
      </c>
      <c r="Y735" s="30"/>
      <c r="Z735" s="30"/>
    </row>
    <row r="736" spans="1:26">
      <c r="A736" s="14">
        <v>1931.08</v>
      </c>
      <c r="B736" s="15">
        <v>13.9</v>
      </c>
      <c r="C736" s="16">
        <v>0.8733</v>
      </c>
      <c r="D736" s="15">
        <v>0.73</v>
      </c>
      <c r="E736" s="15">
        <v>15.1</v>
      </c>
      <c r="F736" s="16">
        <f t="shared" si="159"/>
        <v>1931.62499999994</v>
      </c>
      <c r="G736" s="10">
        <f>G729*5/12+G741*7/12</f>
        <v>3.53833333333333</v>
      </c>
      <c r="H736" s="16">
        <f t="shared" si="155"/>
        <v>290.601132450331</v>
      </c>
      <c r="I736" s="16">
        <f t="shared" si="156"/>
        <v>18.2576956092715</v>
      </c>
      <c r="J736" s="19">
        <f t="shared" si="160"/>
        <v>6835.01810194881</v>
      </c>
      <c r="K736" s="16">
        <f t="shared" si="157"/>
        <v>15.2617860927152</v>
      </c>
      <c r="L736" s="19">
        <f t="shared" si="158"/>
        <v>358.961382332563</v>
      </c>
      <c r="M736" s="27">
        <f t="shared" si="149"/>
        <v>15.0062766028866</v>
      </c>
      <c r="N736" s="21"/>
      <c r="O736" s="22">
        <f t="shared" si="150"/>
        <v>18.3805259912089</v>
      </c>
      <c r="P736" s="22"/>
      <c r="Q736" s="31">
        <f t="shared" si="151"/>
        <v>0.0154939919740941</v>
      </c>
      <c r="R736" s="10">
        <f t="shared" si="161"/>
        <v>1.00058495865808</v>
      </c>
      <c r="S736" s="10">
        <f t="shared" si="162"/>
        <v>10.1296476860194</v>
      </c>
      <c r="T736" s="12">
        <f t="shared" si="152"/>
        <v>0.027723308433182</v>
      </c>
      <c r="U736" s="12">
        <f t="shared" si="153"/>
        <v>0.0404585806924946</v>
      </c>
      <c r="V736" s="12">
        <f t="shared" si="154"/>
        <v>-0.0127352722593126</v>
      </c>
      <c r="Y736" s="30"/>
      <c r="Z736" s="30"/>
    </row>
    <row r="737" spans="1:26">
      <c r="A737" s="14">
        <v>1931.09</v>
      </c>
      <c r="B737" s="15">
        <v>11.83</v>
      </c>
      <c r="C737" s="16">
        <v>0.86</v>
      </c>
      <c r="D737" s="15">
        <v>0.7</v>
      </c>
      <c r="E737" s="15">
        <v>15</v>
      </c>
      <c r="F737" s="16">
        <f t="shared" si="159"/>
        <v>1931.70833333328</v>
      </c>
      <c r="G737" s="10">
        <f>G729*4/12+G741*8/12</f>
        <v>3.56666666666667</v>
      </c>
      <c r="H737" s="16">
        <f t="shared" si="155"/>
        <v>248.973391333333</v>
      </c>
      <c r="I737" s="16">
        <f t="shared" si="156"/>
        <v>18.0995026666667</v>
      </c>
      <c r="J737" s="19">
        <f t="shared" si="160"/>
        <v>5891.39768518663</v>
      </c>
      <c r="K737" s="16">
        <f t="shared" si="157"/>
        <v>14.7321533333333</v>
      </c>
      <c r="L737" s="19">
        <f t="shared" si="158"/>
        <v>348.603413324653</v>
      </c>
      <c r="M737" s="27">
        <f t="shared" si="149"/>
        <v>12.8177452611069</v>
      </c>
      <c r="N737" s="21"/>
      <c r="O737" s="22">
        <f t="shared" si="150"/>
        <v>15.7568865128346</v>
      </c>
      <c r="P737" s="22"/>
      <c r="Q737" s="31">
        <f t="shared" si="151"/>
        <v>0.0270533108243603</v>
      </c>
      <c r="R737" s="10">
        <f t="shared" si="161"/>
        <v>1.00061171100038</v>
      </c>
      <c r="S737" s="10">
        <f t="shared" si="162"/>
        <v>10.2031435985442</v>
      </c>
      <c r="T737" s="12">
        <f t="shared" si="152"/>
        <v>0.0426136143806219</v>
      </c>
      <c r="U737" s="12">
        <f t="shared" si="153"/>
        <v>0.0381244541917909</v>
      </c>
      <c r="V737" s="12">
        <f t="shared" si="154"/>
        <v>0.00448916018883105</v>
      </c>
      <c r="Y737" s="30"/>
      <c r="Z737" s="30"/>
    </row>
    <row r="738" spans="1:26">
      <c r="A738" s="14">
        <v>1931.1</v>
      </c>
      <c r="B738" s="15">
        <v>10.25</v>
      </c>
      <c r="C738" s="16">
        <v>0.8467</v>
      </c>
      <c r="D738" s="15">
        <v>0.67</v>
      </c>
      <c r="E738" s="15">
        <v>14.9</v>
      </c>
      <c r="F738" s="16">
        <f t="shared" si="159"/>
        <v>1931.79166666661</v>
      </c>
      <c r="G738" s="10">
        <f>G729*3/12+G741*9/12</f>
        <v>3.595</v>
      </c>
      <c r="H738" s="16">
        <f t="shared" si="155"/>
        <v>217.16860738255</v>
      </c>
      <c r="I738" s="16">
        <f t="shared" si="156"/>
        <v>17.9391863288591</v>
      </c>
      <c r="J738" s="19">
        <f t="shared" si="160"/>
        <v>5174.18292773182</v>
      </c>
      <c r="K738" s="16">
        <f t="shared" si="157"/>
        <v>14.195411409396</v>
      </c>
      <c r="L738" s="19">
        <f t="shared" si="158"/>
        <v>338.214884056616</v>
      </c>
      <c r="M738" s="27">
        <f t="shared" si="149"/>
        <v>11.1459264076609</v>
      </c>
      <c r="N738" s="21"/>
      <c r="O738" s="22">
        <f t="shared" si="150"/>
        <v>13.7643373887964</v>
      </c>
      <c r="P738" s="22"/>
      <c r="Q738" s="31">
        <f t="shared" si="151"/>
        <v>0.0378135664670666</v>
      </c>
      <c r="R738" s="10">
        <f t="shared" si="161"/>
        <v>1.00063845756249</v>
      </c>
      <c r="S738" s="10">
        <f t="shared" si="162"/>
        <v>10.2779043359616</v>
      </c>
      <c r="T738" s="12">
        <f t="shared" si="152"/>
        <v>0.0511704249603453</v>
      </c>
      <c r="U738" s="12">
        <f t="shared" si="153"/>
        <v>0.0358108360529967</v>
      </c>
      <c r="V738" s="12">
        <f t="shared" si="154"/>
        <v>0.0153595889073486</v>
      </c>
      <c r="Y738" s="30"/>
      <c r="Z738" s="30"/>
    </row>
    <row r="739" spans="1:26">
      <c r="A739" s="14">
        <v>1931.11</v>
      </c>
      <c r="B739" s="15">
        <v>10.39</v>
      </c>
      <c r="C739" s="16">
        <v>0.8333</v>
      </c>
      <c r="D739" s="15">
        <v>0.64</v>
      </c>
      <c r="E739" s="15">
        <v>14.7</v>
      </c>
      <c r="F739" s="16">
        <f t="shared" si="159"/>
        <v>1931.87499999994</v>
      </c>
      <c r="G739" s="10">
        <f>G729*2/12+G741*10/12</f>
        <v>3.62333333333333</v>
      </c>
      <c r="H739" s="16">
        <f t="shared" si="155"/>
        <v>223.129844217687</v>
      </c>
      <c r="I739" s="16">
        <f t="shared" si="156"/>
        <v>17.8954859659864</v>
      </c>
      <c r="J739" s="19">
        <f t="shared" si="160"/>
        <v>5351.7442251772</v>
      </c>
      <c r="K739" s="16">
        <f t="shared" si="157"/>
        <v>13.7442829931973</v>
      </c>
      <c r="L739" s="19">
        <f t="shared" si="158"/>
        <v>329.655082205333</v>
      </c>
      <c r="M739" s="27">
        <f t="shared" si="149"/>
        <v>11.4156002956447</v>
      </c>
      <c r="N739" s="21"/>
      <c r="O739" s="22">
        <f t="shared" si="150"/>
        <v>14.1606764783029</v>
      </c>
      <c r="P739" s="22"/>
      <c r="Q739" s="31">
        <f t="shared" si="151"/>
        <v>0.034645190862895</v>
      </c>
      <c r="R739" s="10">
        <f t="shared" si="161"/>
        <v>1.00066519835663</v>
      </c>
      <c r="S739" s="10">
        <f t="shared" si="162"/>
        <v>10.4243910538436</v>
      </c>
      <c r="T739" s="12">
        <f t="shared" si="152"/>
        <v>0.0425947830361575</v>
      </c>
      <c r="U739" s="12">
        <f t="shared" si="153"/>
        <v>0.0334853315010437</v>
      </c>
      <c r="V739" s="12">
        <f t="shared" si="154"/>
        <v>0.00910945153511378</v>
      </c>
      <c r="Y739" s="30"/>
      <c r="Z739" s="30"/>
    </row>
    <row r="740" spans="1:26">
      <c r="A740" s="14">
        <v>1931.12</v>
      </c>
      <c r="B740" s="15">
        <v>8.44</v>
      </c>
      <c r="C740" s="16">
        <v>0.82</v>
      </c>
      <c r="D740" s="15">
        <v>0.61</v>
      </c>
      <c r="E740" s="15">
        <v>14.6</v>
      </c>
      <c r="F740" s="16">
        <f t="shared" si="159"/>
        <v>1931.95833333328</v>
      </c>
      <c r="G740" s="10">
        <f>G729*1/12+G741*11/12</f>
        <v>3.65166666666667</v>
      </c>
      <c r="H740" s="16">
        <f t="shared" si="155"/>
        <v>182.494189041096</v>
      </c>
      <c r="I740" s="16">
        <f t="shared" si="156"/>
        <v>17.7304780821918</v>
      </c>
      <c r="J740" s="19">
        <f t="shared" si="160"/>
        <v>4412.54123171303</v>
      </c>
      <c r="K740" s="16">
        <f t="shared" si="157"/>
        <v>13.189745890411</v>
      </c>
      <c r="L740" s="19">
        <f t="shared" si="158"/>
        <v>318.915894709117</v>
      </c>
      <c r="M740" s="27">
        <f t="shared" si="149"/>
        <v>9.30603286796832</v>
      </c>
      <c r="N740" s="21"/>
      <c r="O740" s="22">
        <f t="shared" si="150"/>
        <v>11.6131990885678</v>
      </c>
      <c r="P740" s="22"/>
      <c r="Q740" s="31">
        <f t="shared" si="151"/>
        <v>0.0541151648941841</v>
      </c>
      <c r="R740" s="10">
        <f t="shared" si="161"/>
        <v>1.00069193339498</v>
      </c>
      <c r="S740" s="10">
        <f t="shared" si="162"/>
        <v>10.5027727754883</v>
      </c>
      <c r="T740" s="12">
        <f t="shared" si="152"/>
        <v>0.0558054583439231</v>
      </c>
      <c r="U740" s="12">
        <f t="shared" si="153"/>
        <v>0.0318609404144117</v>
      </c>
      <c r="V740" s="12">
        <f t="shared" si="154"/>
        <v>0.0239445179295115</v>
      </c>
      <c r="Y740" s="30"/>
      <c r="Z740" s="30"/>
    </row>
    <row r="741" spans="1:26">
      <c r="A741" s="14">
        <v>1932.01</v>
      </c>
      <c r="B741" s="15">
        <v>8.3</v>
      </c>
      <c r="C741" s="16">
        <v>0.7933</v>
      </c>
      <c r="D741" s="15">
        <v>0.5933</v>
      </c>
      <c r="E741" s="15">
        <v>14.3</v>
      </c>
      <c r="F741" s="16">
        <f t="shared" si="159"/>
        <v>1932.04166666661</v>
      </c>
      <c r="G741" s="10">
        <v>3.68</v>
      </c>
      <c r="H741" s="16">
        <f t="shared" si="155"/>
        <v>183.232076923077</v>
      </c>
      <c r="I741" s="16">
        <f t="shared" si="156"/>
        <v>17.5130128461538</v>
      </c>
      <c r="J741" s="19">
        <f t="shared" si="160"/>
        <v>4465.67005567266</v>
      </c>
      <c r="K741" s="16">
        <f t="shared" si="157"/>
        <v>13.0977820769231</v>
      </c>
      <c r="L741" s="19">
        <f t="shared" si="158"/>
        <v>319.214704100071</v>
      </c>
      <c r="M741" s="27">
        <f t="shared" si="149"/>
        <v>9.31240645517785</v>
      </c>
      <c r="N741" s="21"/>
      <c r="O741" s="22">
        <f t="shared" si="150"/>
        <v>11.6907356132444</v>
      </c>
      <c r="P741" s="22"/>
      <c r="Q741" s="31">
        <f t="shared" si="151"/>
        <v>0.0540169821185256</v>
      </c>
      <c r="R741" s="10">
        <f t="shared" si="161"/>
        <v>1.00562894061286</v>
      </c>
      <c r="S741" s="10">
        <f t="shared" si="162"/>
        <v>10.730530344251</v>
      </c>
      <c r="T741" s="12">
        <f t="shared" si="152"/>
        <v>0.0559082188101858</v>
      </c>
      <c r="U741" s="12">
        <f t="shared" si="153"/>
        <v>0.0281531480682617</v>
      </c>
      <c r="V741" s="12">
        <f t="shared" si="154"/>
        <v>0.0277550707419241</v>
      </c>
      <c r="Y741" s="30"/>
      <c r="Z741" s="30"/>
    </row>
    <row r="742" spans="1:26">
      <c r="A742" s="14">
        <v>1932.02</v>
      </c>
      <c r="B742" s="15">
        <v>8.23</v>
      </c>
      <c r="C742" s="16">
        <v>0.7667</v>
      </c>
      <c r="D742" s="15">
        <v>0.5767</v>
      </c>
      <c r="E742" s="15">
        <v>14.1</v>
      </c>
      <c r="F742" s="16">
        <f t="shared" si="159"/>
        <v>1932.12499999994</v>
      </c>
      <c r="G742" s="10">
        <f>G741*11/12+G753*1/12</f>
        <v>3.64916666666667</v>
      </c>
      <c r="H742" s="16">
        <f t="shared" si="155"/>
        <v>184.263863120567</v>
      </c>
      <c r="I742" s="16">
        <f t="shared" si="156"/>
        <v>17.1658692411348</v>
      </c>
      <c r="J742" s="19">
        <f t="shared" si="160"/>
        <v>4525.67979449557</v>
      </c>
      <c r="K742" s="16">
        <f t="shared" si="157"/>
        <v>12.9119039929078</v>
      </c>
      <c r="L742" s="19">
        <f t="shared" si="158"/>
        <v>317.12752581842</v>
      </c>
      <c r="M742" s="27">
        <f t="shared" si="149"/>
        <v>9.33693225100841</v>
      </c>
      <c r="N742" s="21"/>
      <c r="O742" s="22">
        <f t="shared" si="150"/>
        <v>11.7881588532634</v>
      </c>
      <c r="P742" s="22"/>
      <c r="Q742" s="31">
        <f t="shared" si="151"/>
        <v>0.0526590801126531</v>
      </c>
      <c r="R742" s="10">
        <f t="shared" si="161"/>
        <v>1.00560695341785</v>
      </c>
      <c r="S742" s="10">
        <f t="shared" si="162"/>
        <v>10.9439947255984</v>
      </c>
      <c r="T742" s="12">
        <f t="shared" si="152"/>
        <v>0.0511814324156024</v>
      </c>
      <c r="U742" s="12">
        <f t="shared" si="153"/>
        <v>0.0256811196398392</v>
      </c>
      <c r="V742" s="12">
        <f t="shared" si="154"/>
        <v>0.0255003127757631</v>
      </c>
      <c r="Y742" s="30"/>
      <c r="Z742" s="30"/>
    </row>
    <row r="743" spans="1:26">
      <c r="A743" s="14">
        <v>1932.03</v>
      </c>
      <c r="B743" s="15">
        <v>8.26</v>
      </c>
      <c r="C743" s="16">
        <v>0.74</v>
      </c>
      <c r="D743" s="15">
        <v>0.56</v>
      </c>
      <c r="E743" s="15">
        <v>14</v>
      </c>
      <c r="F743" s="16">
        <f t="shared" si="159"/>
        <v>1932.20833333328</v>
      </c>
      <c r="G743" s="10">
        <f>G741*10/12+G753*2/12</f>
        <v>3.61833333333333</v>
      </c>
      <c r="H743" s="16">
        <f t="shared" si="155"/>
        <v>186.25651</v>
      </c>
      <c r="I743" s="16">
        <f t="shared" si="156"/>
        <v>16.6864185714286</v>
      </c>
      <c r="J743" s="19">
        <f t="shared" si="160"/>
        <v>4608.77366366113</v>
      </c>
      <c r="K743" s="16">
        <f t="shared" si="157"/>
        <v>12.62756</v>
      </c>
      <c r="L743" s="19">
        <f t="shared" si="158"/>
        <v>312.459231434653</v>
      </c>
      <c r="M743" s="27">
        <f t="shared" si="149"/>
        <v>9.41306502801222</v>
      </c>
      <c r="N743" s="21"/>
      <c r="O743" s="22">
        <f t="shared" si="150"/>
        <v>11.9474239331565</v>
      </c>
      <c r="P743" s="22"/>
      <c r="Q743" s="31">
        <f t="shared" si="151"/>
        <v>0.0525714392926686</v>
      </c>
      <c r="R743" s="10">
        <f t="shared" si="161"/>
        <v>1.00558497365908</v>
      </c>
      <c r="S743" s="10">
        <f t="shared" si="162"/>
        <v>11.0839668884745</v>
      </c>
      <c r="T743" s="12">
        <f t="shared" si="152"/>
        <v>0.0428435702613015</v>
      </c>
      <c r="U743" s="12">
        <f t="shared" si="153"/>
        <v>0.0232928305441478</v>
      </c>
      <c r="V743" s="12">
        <f t="shared" si="154"/>
        <v>0.0195507397171537</v>
      </c>
      <c r="Y743" s="30"/>
      <c r="Z743" s="30"/>
    </row>
    <row r="744" spans="1:26">
      <c r="A744" s="14">
        <v>1932.04</v>
      </c>
      <c r="B744" s="15">
        <v>6.28</v>
      </c>
      <c r="C744" s="16">
        <v>0.7133</v>
      </c>
      <c r="D744" s="15">
        <v>0.5433</v>
      </c>
      <c r="E744" s="15">
        <v>13.9</v>
      </c>
      <c r="F744" s="16">
        <f t="shared" si="159"/>
        <v>1932.29166666661</v>
      </c>
      <c r="G744" s="10">
        <f>G741*9/12+G753*3/12</f>
        <v>3.5875</v>
      </c>
      <c r="H744" s="16">
        <f t="shared" si="155"/>
        <v>142.627835971223</v>
      </c>
      <c r="I744" s="16">
        <f t="shared" si="156"/>
        <v>16.2000693309353</v>
      </c>
      <c r="J744" s="19">
        <f t="shared" si="160"/>
        <v>3562.62063109978</v>
      </c>
      <c r="K744" s="16">
        <f t="shared" si="157"/>
        <v>12.3391247266187</v>
      </c>
      <c r="L744" s="19">
        <f t="shared" si="158"/>
        <v>308.212068292438</v>
      </c>
      <c r="M744" s="27">
        <f t="shared" si="149"/>
        <v>7.19223319611549</v>
      </c>
      <c r="N744" s="21"/>
      <c r="O744" s="22">
        <f t="shared" si="150"/>
        <v>9.1947482135846</v>
      </c>
      <c r="P744" s="22"/>
      <c r="Q744" s="31">
        <f t="shared" si="151"/>
        <v>0.0849792576527612</v>
      </c>
      <c r="R744" s="10">
        <f t="shared" si="161"/>
        <v>1.00556300135369</v>
      </c>
      <c r="S744" s="10">
        <f t="shared" si="162"/>
        <v>11.226056670661</v>
      </c>
      <c r="T744" s="12">
        <f t="shared" si="152"/>
        <v>0.0656122610494616</v>
      </c>
      <c r="U744" s="12">
        <f t="shared" si="153"/>
        <v>0.0215554975835248</v>
      </c>
      <c r="V744" s="12">
        <f t="shared" si="154"/>
        <v>0.0440567634659368</v>
      </c>
      <c r="Y744" s="30"/>
      <c r="Z744" s="30"/>
    </row>
    <row r="745" spans="1:26">
      <c r="A745" s="14">
        <v>1932.05</v>
      </c>
      <c r="B745" s="15">
        <v>5.51</v>
      </c>
      <c r="C745" s="16">
        <v>0.6867</v>
      </c>
      <c r="D745" s="15">
        <v>0.5267</v>
      </c>
      <c r="E745" s="15">
        <v>13.7</v>
      </c>
      <c r="F745" s="16">
        <f t="shared" si="159"/>
        <v>1932.37499999994</v>
      </c>
      <c r="G745" s="10">
        <f>G741*8/12+G753*4/12</f>
        <v>3.55666666666667</v>
      </c>
      <c r="H745" s="16">
        <f t="shared" si="155"/>
        <v>126.966889781022</v>
      </c>
      <c r="I745" s="16">
        <f t="shared" si="156"/>
        <v>15.8236230875912</v>
      </c>
      <c r="J745" s="19">
        <f t="shared" si="160"/>
        <v>3204.37209932291</v>
      </c>
      <c r="K745" s="16">
        <f t="shared" si="157"/>
        <v>12.1367442554745</v>
      </c>
      <c r="L745" s="19">
        <f t="shared" si="158"/>
        <v>306.305405574115</v>
      </c>
      <c r="M745" s="27">
        <f t="shared" si="149"/>
        <v>6.39085728988145</v>
      </c>
      <c r="N745" s="21"/>
      <c r="O745" s="22">
        <f t="shared" si="150"/>
        <v>8.23631866493341</v>
      </c>
      <c r="P745" s="22"/>
      <c r="Q745" s="31">
        <f t="shared" si="151"/>
        <v>0.101300332606201</v>
      </c>
      <c r="R745" s="10">
        <f t="shared" si="161"/>
        <v>1.00554103651884</v>
      </c>
      <c r="S745" s="10">
        <f t="shared" si="162"/>
        <v>11.4533029652349</v>
      </c>
      <c r="T745" s="12">
        <f t="shared" si="152"/>
        <v>0.0776211777499951</v>
      </c>
      <c r="U745" s="12">
        <f t="shared" si="153"/>
        <v>0.0184537115499737</v>
      </c>
      <c r="V745" s="12">
        <f t="shared" si="154"/>
        <v>0.0591674662000214</v>
      </c>
      <c r="Y745" s="30"/>
      <c r="Z745" s="30"/>
    </row>
    <row r="746" spans="1:26">
      <c r="A746" s="14">
        <v>1932.06</v>
      </c>
      <c r="B746" s="15">
        <v>4.77</v>
      </c>
      <c r="C746" s="16">
        <v>0.66</v>
      </c>
      <c r="D746" s="15">
        <v>0.51</v>
      </c>
      <c r="E746" s="15">
        <v>13.6</v>
      </c>
      <c r="F746" s="16">
        <f t="shared" si="159"/>
        <v>1932.45833333328</v>
      </c>
      <c r="G746" s="10">
        <f>G741*7/12+G753*5/12</f>
        <v>3.52583333333333</v>
      </c>
      <c r="H746" s="16">
        <f t="shared" si="155"/>
        <v>110.723274264706</v>
      </c>
      <c r="I746" s="16">
        <f t="shared" si="156"/>
        <v>15.3202014705882</v>
      </c>
      <c r="J746" s="19">
        <f t="shared" si="160"/>
        <v>2826.63882106721</v>
      </c>
      <c r="K746" s="16">
        <f t="shared" si="157"/>
        <v>11.8383375</v>
      </c>
      <c r="L746" s="19">
        <f t="shared" si="158"/>
        <v>302.219245019765</v>
      </c>
      <c r="M746" s="27">
        <f t="shared" si="149"/>
        <v>5.56505937152897</v>
      </c>
      <c r="N746" s="21"/>
      <c r="O746" s="22">
        <f t="shared" si="150"/>
        <v>7.23763392629459</v>
      </c>
      <c r="P746" s="22"/>
      <c r="Q746" s="31">
        <f t="shared" si="151"/>
        <v>0.124109760986028</v>
      </c>
      <c r="R746" s="10">
        <f t="shared" si="161"/>
        <v>1.00551907917177</v>
      </c>
      <c r="S746" s="10">
        <f t="shared" si="162"/>
        <v>11.6014482391622</v>
      </c>
      <c r="T746" s="12">
        <f t="shared" si="152"/>
        <v>0.0973277646723079</v>
      </c>
      <c r="U746" s="12">
        <f t="shared" si="153"/>
        <v>0.0173468254730753</v>
      </c>
      <c r="V746" s="12">
        <f t="shared" si="154"/>
        <v>0.0799809391992325</v>
      </c>
      <c r="Y746" s="30"/>
      <c r="Z746" s="30"/>
    </row>
    <row r="747" spans="1:26">
      <c r="A747" s="14">
        <v>1932.07</v>
      </c>
      <c r="B747" s="15">
        <v>5.01</v>
      </c>
      <c r="C747" s="16">
        <v>0.6333</v>
      </c>
      <c r="D747" s="15">
        <v>0.4933</v>
      </c>
      <c r="E747" s="15">
        <v>13.6</v>
      </c>
      <c r="F747" s="16">
        <f t="shared" si="159"/>
        <v>1932.54166666661</v>
      </c>
      <c r="G747" s="10">
        <f>G741*6/12+G753*6/12</f>
        <v>3.495</v>
      </c>
      <c r="H747" s="16">
        <f t="shared" si="155"/>
        <v>116.294256617647</v>
      </c>
      <c r="I747" s="16">
        <f t="shared" si="156"/>
        <v>14.7004296838235</v>
      </c>
      <c r="J747" s="19">
        <f t="shared" si="160"/>
        <v>3000.13340824498</v>
      </c>
      <c r="K747" s="16">
        <f t="shared" si="157"/>
        <v>11.4506899779412</v>
      </c>
      <c r="L747" s="19">
        <f t="shared" si="158"/>
        <v>295.402357342764</v>
      </c>
      <c r="M747" s="27">
        <f t="shared" si="149"/>
        <v>5.83876367185121</v>
      </c>
      <c r="N747" s="21"/>
      <c r="O747" s="22">
        <f t="shared" si="150"/>
        <v>7.6548840141456</v>
      </c>
      <c r="P747" s="22"/>
      <c r="Q747" s="31">
        <f t="shared" si="151"/>
        <v>0.11540991841757</v>
      </c>
      <c r="R747" s="10">
        <f t="shared" si="161"/>
        <v>1.00549712932972</v>
      </c>
      <c r="S747" s="10">
        <f t="shared" si="162"/>
        <v>11.6654775505013</v>
      </c>
      <c r="T747" s="12">
        <f t="shared" si="152"/>
        <v>0.0948147183178469</v>
      </c>
      <c r="U747" s="12">
        <f t="shared" si="153"/>
        <v>0.0163663861457068</v>
      </c>
      <c r="V747" s="12">
        <f t="shared" si="154"/>
        <v>0.0784483321721401</v>
      </c>
      <c r="Y747" s="30"/>
      <c r="Z747" s="30"/>
    </row>
    <row r="748" spans="1:26">
      <c r="A748" s="14">
        <v>1932.08</v>
      </c>
      <c r="B748" s="15">
        <v>7.53</v>
      </c>
      <c r="C748" s="16">
        <v>0.6067</v>
      </c>
      <c r="D748" s="15">
        <v>0.4767</v>
      </c>
      <c r="E748" s="15">
        <v>13.5</v>
      </c>
      <c r="F748" s="16">
        <f t="shared" si="159"/>
        <v>1932.62499999994</v>
      </c>
      <c r="G748" s="10">
        <f>G741*5/12+G753*7/12</f>
        <v>3.46416666666667</v>
      </c>
      <c r="H748" s="16">
        <f t="shared" si="155"/>
        <v>176.084308888889</v>
      </c>
      <c r="I748" s="16">
        <f t="shared" si="156"/>
        <v>14.1872975037037</v>
      </c>
      <c r="J748" s="19">
        <f t="shared" si="160"/>
        <v>4573.08396247758</v>
      </c>
      <c r="K748" s="16">
        <f t="shared" si="157"/>
        <v>11.1473293555556</v>
      </c>
      <c r="L748" s="19">
        <f t="shared" si="158"/>
        <v>289.507187903461</v>
      </c>
      <c r="M748" s="27">
        <f t="shared" si="149"/>
        <v>8.83465320518122</v>
      </c>
      <c r="N748" s="21"/>
      <c r="O748" s="22">
        <f t="shared" si="150"/>
        <v>11.6313779279955</v>
      </c>
      <c r="P748" s="22"/>
      <c r="Q748" s="31">
        <f t="shared" si="151"/>
        <v>0.0580898533969229</v>
      </c>
      <c r="R748" s="10">
        <f t="shared" si="161"/>
        <v>1.00547518701001</v>
      </c>
      <c r="S748" s="10">
        <f t="shared" si="162"/>
        <v>11.8164901462471</v>
      </c>
      <c r="T748" s="12">
        <f t="shared" si="152"/>
        <v>0.049019876474371</v>
      </c>
      <c r="U748" s="12">
        <f t="shared" si="153"/>
        <v>0.0146438597889385</v>
      </c>
      <c r="V748" s="12">
        <f t="shared" si="154"/>
        <v>0.0343760166854326</v>
      </c>
      <c r="Y748" s="30"/>
      <c r="Z748" s="30"/>
    </row>
    <row r="749" spans="1:26">
      <c r="A749" s="14">
        <v>1932.09</v>
      </c>
      <c r="B749" s="15">
        <v>8.26</v>
      </c>
      <c r="C749" s="16">
        <v>0.58</v>
      </c>
      <c r="D749" s="15">
        <v>0.46</v>
      </c>
      <c r="E749" s="15">
        <v>13.4</v>
      </c>
      <c r="F749" s="16">
        <f t="shared" si="159"/>
        <v>1932.70833333328</v>
      </c>
      <c r="G749" s="10">
        <f>G741*4/12+G753*8/12</f>
        <v>3.43333333333333</v>
      </c>
      <c r="H749" s="16">
        <f t="shared" si="155"/>
        <v>194.596353731343</v>
      </c>
      <c r="I749" s="16">
        <f t="shared" si="156"/>
        <v>13.6641507462687</v>
      </c>
      <c r="J749" s="19">
        <f t="shared" si="160"/>
        <v>5083.43273613399</v>
      </c>
      <c r="K749" s="16">
        <f t="shared" si="157"/>
        <v>10.8370850746269</v>
      </c>
      <c r="L749" s="19">
        <f t="shared" si="158"/>
        <v>283.096738331917</v>
      </c>
      <c r="M749" s="27">
        <f t="shared" si="149"/>
        <v>9.76116856406372</v>
      </c>
      <c r="N749" s="21"/>
      <c r="O749" s="22">
        <f t="shared" si="150"/>
        <v>12.8935050250727</v>
      </c>
      <c r="P749" s="22"/>
      <c r="Q749" s="31">
        <f t="shared" si="151"/>
        <v>0.0469262870263249</v>
      </c>
      <c r="R749" s="10">
        <f t="shared" si="161"/>
        <v>1.00545325222998</v>
      </c>
      <c r="S749" s="10">
        <f t="shared" si="162"/>
        <v>11.9698532189998</v>
      </c>
      <c r="T749" s="12">
        <f t="shared" si="152"/>
        <v>0.0396791268681784</v>
      </c>
      <c r="U749" s="12">
        <f t="shared" si="153"/>
        <v>0.0135369222097714</v>
      </c>
      <c r="V749" s="12">
        <f t="shared" si="154"/>
        <v>0.026142204658407</v>
      </c>
      <c r="Y749" s="30"/>
      <c r="Z749" s="30"/>
    </row>
    <row r="750" spans="1:26">
      <c r="A750" s="14">
        <v>1932.1</v>
      </c>
      <c r="B750" s="15">
        <v>7.12</v>
      </c>
      <c r="C750" s="16">
        <v>0.5533</v>
      </c>
      <c r="D750" s="15">
        <v>0.4433</v>
      </c>
      <c r="E750" s="15">
        <v>13.3</v>
      </c>
      <c r="F750" s="16">
        <f t="shared" si="159"/>
        <v>1932.79166666661</v>
      </c>
      <c r="G750" s="10">
        <f>G741*3/12+G753*9/12</f>
        <v>3.4025</v>
      </c>
      <c r="H750" s="16">
        <f t="shared" si="155"/>
        <v>169.000427067669</v>
      </c>
      <c r="I750" s="16">
        <f t="shared" si="156"/>
        <v>13.1331371203008</v>
      </c>
      <c r="J750" s="19">
        <f t="shared" si="160"/>
        <v>4443.38107263449</v>
      </c>
      <c r="K750" s="16">
        <f t="shared" si="157"/>
        <v>10.5221754661654</v>
      </c>
      <c r="L750" s="19">
        <f t="shared" si="158"/>
        <v>276.650397401527</v>
      </c>
      <c r="M750" s="27">
        <f t="shared" si="149"/>
        <v>8.47860660768909</v>
      </c>
      <c r="N750" s="21"/>
      <c r="O750" s="22">
        <f t="shared" si="150"/>
        <v>11.242814157262</v>
      </c>
      <c r="P750" s="22"/>
      <c r="Q750" s="31">
        <f t="shared" si="151"/>
        <v>0.0614115953302765</v>
      </c>
      <c r="R750" s="10">
        <f t="shared" si="161"/>
        <v>1.00543132500703</v>
      </c>
      <c r="S750" s="10">
        <f t="shared" si="162"/>
        <v>12.1256175308248</v>
      </c>
      <c r="T750" s="12">
        <f t="shared" si="152"/>
        <v>0.0605869356595097</v>
      </c>
      <c r="U750" s="12">
        <f t="shared" si="153"/>
        <v>0.0112087600581874</v>
      </c>
      <c r="V750" s="12">
        <f t="shared" si="154"/>
        <v>0.0493781756013223</v>
      </c>
      <c r="Y750" s="30"/>
      <c r="Z750" s="30"/>
    </row>
    <row r="751" spans="1:26">
      <c r="A751" s="14">
        <v>1932.11</v>
      </c>
      <c r="B751" s="15">
        <v>7.05</v>
      </c>
      <c r="C751" s="16">
        <v>0.5267</v>
      </c>
      <c r="D751" s="15">
        <v>0.4267</v>
      </c>
      <c r="E751" s="15">
        <v>13.2</v>
      </c>
      <c r="F751" s="16">
        <f t="shared" si="159"/>
        <v>1932.87499999994</v>
      </c>
      <c r="G751" s="10">
        <f>G741*2/12+G753*10/12</f>
        <v>3.37166666666667</v>
      </c>
      <c r="H751" s="16">
        <f t="shared" si="155"/>
        <v>168.606625</v>
      </c>
      <c r="I751" s="16">
        <f t="shared" si="156"/>
        <v>12.5964694166667</v>
      </c>
      <c r="J751" s="19">
        <f t="shared" si="160"/>
        <v>4460.62617794217</v>
      </c>
      <c r="K751" s="16">
        <f t="shared" si="157"/>
        <v>10.2048860833333</v>
      </c>
      <c r="L751" s="19">
        <f t="shared" si="158"/>
        <v>269.978608528784</v>
      </c>
      <c r="M751" s="27">
        <f t="shared" si="149"/>
        <v>8.46330956712291</v>
      </c>
      <c r="N751" s="21"/>
      <c r="O751" s="22">
        <f t="shared" si="150"/>
        <v>11.2629110769932</v>
      </c>
      <c r="P751" s="22"/>
      <c r="Q751" s="31">
        <f t="shared" si="151"/>
        <v>0.0606126861655714</v>
      </c>
      <c r="R751" s="10">
        <f t="shared" si="161"/>
        <v>1.00540940535858</v>
      </c>
      <c r="S751" s="10">
        <f t="shared" si="162"/>
        <v>12.2838353649436</v>
      </c>
      <c r="T751" s="12">
        <f t="shared" si="152"/>
        <v>0.0617954718359963</v>
      </c>
      <c r="U751" s="12">
        <f t="shared" si="153"/>
        <v>0.00949591517587445</v>
      </c>
      <c r="V751" s="12">
        <f t="shared" si="154"/>
        <v>0.0522995566601219</v>
      </c>
      <c r="Y751" s="30"/>
      <c r="Z751" s="30"/>
    </row>
    <row r="752" spans="1:26">
      <c r="A752" s="14">
        <v>1932.12</v>
      </c>
      <c r="B752" s="15">
        <v>6.82</v>
      </c>
      <c r="C752" s="16">
        <v>0.5</v>
      </c>
      <c r="D752" s="15">
        <v>0.41</v>
      </c>
      <c r="E752" s="15">
        <v>13.1</v>
      </c>
      <c r="F752" s="16">
        <f t="shared" si="159"/>
        <v>1932.95833333328</v>
      </c>
      <c r="G752" s="10">
        <f>G741*1/12+G753*11/12</f>
        <v>3.34083333333333</v>
      </c>
      <c r="H752" s="16">
        <f t="shared" si="155"/>
        <v>164.351067175573</v>
      </c>
      <c r="I752" s="16">
        <f t="shared" si="156"/>
        <v>12.0491984732824</v>
      </c>
      <c r="J752" s="19">
        <f t="shared" si="160"/>
        <v>4374.60619826684</v>
      </c>
      <c r="K752" s="16">
        <f t="shared" si="157"/>
        <v>9.88034274809161</v>
      </c>
      <c r="L752" s="19">
        <f t="shared" si="158"/>
        <v>262.989522183197</v>
      </c>
      <c r="M752" s="27">
        <f t="shared" si="149"/>
        <v>8.25707399910069</v>
      </c>
      <c r="N752" s="21"/>
      <c r="O752" s="22">
        <f t="shared" si="150"/>
        <v>11.0264223443038</v>
      </c>
      <c r="P752" s="22"/>
      <c r="Q752" s="31">
        <f t="shared" si="151"/>
        <v>0.062551431453469</v>
      </c>
      <c r="R752" s="10">
        <f t="shared" si="161"/>
        <v>1.00538749330211</v>
      </c>
      <c r="S752" s="10">
        <f t="shared" si="162"/>
        <v>12.4445605839112</v>
      </c>
      <c r="T752" s="12">
        <f t="shared" si="152"/>
        <v>0.0643420659043397</v>
      </c>
      <c r="U752" s="12">
        <f t="shared" si="153"/>
        <v>0.00778602554563079</v>
      </c>
      <c r="V752" s="12">
        <f t="shared" si="154"/>
        <v>0.0565560403587089</v>
      </c>
      <c r="Y752" s="30"/>
      <c r="Z752" s="30"/>
    </row>
    <row r="753" spans="1:26">
      <c r="A753" s="14">
        <v>1933.01</v>
      </c>
      <c r="B753" s="15">
        <v>7.09</v>
      </c>
      <c r="C753" s="16">
        <v>0.495</v>
      </c>
      <c r="D753" s="15">
        <v>0.4125</v>
      </c>
      <c r="E753" s="15">
        <v>12.9</v>
      </c>
      <c r="F753" s="16">
        <f t="shared" si="159"/>
        <v>1933.04166666661</v>
      </c>
      <c r="G753" s="10">
        <v>3.31</v>
      </c>
      <c r="H753" s="16">
        <f t="shared" si="155"/>
        <v>173.506589922481</v>
      </c>
      <c r="I753" s="16">
        <f t="shared" si="156"/>
        <v>12.1136476744186</v>
      </c>
      <c r="J753" s="19">
        <f t="shared" si="160"/>
        <v>4645.17239438512</v>
      </c>
      <c r="K753" s="16">
        <f t="shared" si="157"/>
        <v>10.0947063953488</v>
      </c>
      <c r="L753" s="19">
        <f t="shared" si="158"/>
        <v>270.258619560488</v>
      </c>
      <c r="M753" s="27">
        <f t="shared" si="149"/>
        <v>8.72804616281354</v>
      </c>
      <c r="N753" s="21"/>
      <c r="O753" s="22">
        <f t="shared" si="150"/>
        <v>11.6919679931757</v>
      </c>
      <c r="P753" s="22"/>
      <c r="Q753" s="31">
        <f t="shared" si="151"/>
        <v>0.0554038505740372</v>
      </c>
      <c r="R753" s="10">
        <f t="shared" si="161"/>
        <v>1.00409624698105</v>
      </c>
      <c r="S753" s="10">
        <f t="shared" si="162"/>
        <v>12.7055839516459</v>
      </c>
      <c r="T753" s="12">
        <f t="shared" si="152"/>
        <v>0.0646613079987257</v>
      </c>
      <c r="U753" s="12">
        <f t="shared" si="153"/>
        <v>0.00589563123476977</v>
      </c>
      <c r="V753" s="12">
        <f t="shared" si="154"/>
        <v>0.0587656767639559</v>
      </c>
      <c r="Y753" s="30"/>
      <c r="Z753" s="30"/>
    </row>
    <row r="754" spans="1:26">
      <c r="A754" s="14">
        <v>1933.02</v>
      </c>
      <c r="B754" s="15">
        <v>6.25</v>
      </c>
      <c r="C754" s="16">
        <v>0.49</v>
      </c>
      <c r="D754" s="15">
        <v>0.415</v>
      </c>
      <c r="E754" s="15">
        <v>12.7</v>
      </c>
      <c r="F754" s="16">
        <f t="shared" si="159"/>
        <v>1933.12499999994</v>
      </c>
      <c r="G754" s="10">
        <f>G753*11/12+G765*1/12</f>
        <v>3.29416666666667</v>
      </c>
      <c r="H754" s="16">
        <f t="shared" si="155"/>
        <v>155.35875984252</v>
      </c>
      <c r="I754" s="16">
        <f t="shared" si="156"/>
        <v>12.1801267716535</v>
      </c>
      <c r="J754" s="19">
        <f t="shared" si="160"/>
        <v>4186.48722117258</v>
      </c>
      <c r="K754" s="16">
        <f t="shared" si="157"/>
        <v>10.3158216535433</v>
      </c>
      <c r="L754" s="19">
        <f t="shared" si="158"/>
        <v>277.98275148586</v>
      </c>
      <c r="M754" s="27">
        <f t="shared" si="149"/>
        <v>7.8260517513166</v>
      </c>
      <c r="N754" s="21"/>
      <c r="O754" s="22">
        <f t="shared" si="150"/>
        <v>10.5230795256371</v>
      </c>
      <c r="P754" s="22"/>
      <c r="Q754" s="31">
        <f t="shared" si="151"/>
        <v>0.0672467476285074</v>
      </c>
      <c r="R754" s="10">
        <f t="shared" si="161"/>
        <v>1.00408405248724</v>
      </c>
      <c r="S754" s="10">
        <f t="shared" si="162"/>
        <v>12.9585367074015</v>
      </c>
      <c r="T754" s="12">
        <f t="shared" si="152"/>
        <v>0.0825167361980608</v>
      </c>
      <c r="U754" s="12">
        <f t="shared" si="153"/>
        <v>0.00411375242974299</v>
      </c>
      <c r="V754" s="12">
        <f t="shared" si="154"/>
        <v>0.0784029837683178</v>
      </c>
      <c r="Y754" s="30"/>
      <c r="Z754" s="30"/>
    </row>
    <row r="755" spans="1:26">
      <c r="A755" s="14">
        <v>1933.03</v>
      </c>
      <c r="B755" s="15">
        <v>6.23</v>
      </c>
      <c r="C755" s="16">
        <v>0.485</v>
      </c>
      <c r="D755" s="15">
        <v>0.4175</v>
      </c>
      <c r="E755" s="15">
        <v>12.6</v>
      </c>
      <c r="F755" s="16">
        <f t="shared" si="159"/>
        <v>1933.20833333328</v>
      </c>
      <c r="G755" s="10">
        <f>G753*10/12+G765*2/12</f>
        <v>3.27833333333333</v>
      </c>
      <c r="H755" s="16">
        <f t="shared" si="155"/>
        <v>156.090672222222</v>
      </c>
      <c r="I755" s="16">
        <f t="shared" si="156"/>
        <v>12.151521031746</v>
      </c>
      <c r="J755" s="19">
        <f t="shared" si="160"/>
        <v>4233.49770704292</v>
      </c>
      <c r="K755" s="16">
        <f t="shared" si="157"/>
        <v>10.4603299603175</v>
      </c>
      <c r="L755" s="19">
        <f t="shared" si="158"/>
        <v>283.70550444469</v>
      </c>
      <c r="M755" s="27">
        <f t="shared" si="149"/>
        <v>7.87468132294317</v>
      </c>
      <c r="N755" s="21"/>
      <c r="O755" s="22">
        <f t="shared" si="150"/>
        <v>10.6267905039046</v>
      </c>
      <c r="P755" s="22"/>
      <c r="Q755" s="31">
        <f t="shared" si="151"/>
        <v>0.0658475903793262</v>
      </c>
      <c r="R755" s="10">
        <f t="shared" si="161"/>
        <v>1.0040718590263</v>
      </c>
      <c r="S755" s="10">
        <f t="shared" si="162"/>
        <v>13.1147256074364</v>
      </c>
      <c r="T755" s="12">
        <f t="shared" si="152"/>
        <v>0.0836647404458226</v>
      </c>
      <c r="U755" s="12">
        <f t="shared" si="153"/>
        <v>0.00134693619671267</v>
      </c>
      <c r="V755" s="12">
        <f t="shared" si="154"/>
        <v>0.0823178042491099</v>
      </c>
      <c r="Y755" s="30"/>
      <c r="Z755" s="30"/>
    </row>
    <row r="756" spans="1:26">
      <c r="A756" s="14">
        <v>1933.04</v>
      </c>
      <c r="B756" s="15">
        <v>6.89</v>
      </c>
      <c r="C756" s="16">
        <v>0.48</v>
      </c>
      <c r="D756" s="15">
        <v>0.42</v>
      </c>
      <c r="E756" s="15">
        <v>12.6</v>
      </c>
      <c r="F756" s="16">
        <f t="shared" si="159"/>
        <v>1933.29166666661</v>
      </c>
      <c r="G756" s="10">
        <f>G753*9/12+G765*3/12</f>
        <v>3.2625</v>
      </c>
      <c r="H756" s="16">
        <f t="shared" si="155"/>
        <v>172.626762698413</v>
      </c>
      <c r="I756" s="16">
        <f t="shared" si="156"/>
        <v>12.0262476190476</v>
      </c>
      <c r="J756" s="19">
        <f t="shared" si="160"/>
        <v>4709.17160671067</v>
      </c>
      <c r="K756" s="16">
        <f t="shared" si="157"/>
        <v>10.5229666666667</v>
      </c>
      <c r="L756" s="19">
        <f t="shared" si="158"/>
        <v>287.061259044772</v>
      </c>
      <c r="M756" s="27">
        <f t="shared" si="149"/>
        <v>8.72310164606812</v>
      </c>
      <c r="N756" s="21"/>
      <c r="O756" s="22">
        <f t="shared" si="150"/>
        <v>11.8053355958353</v>
      </c>
      <c r="P756" s="22"/>
      <c r="Q756" s="31">
        <f t="shared" si="151"/>
        <v>0.0530783083784546</v>
      </c>
      <c r="R756" s="10">
        <f t="shared" si="161"/>
        <v>1.00405966659943</v>
      </c>
      <c r="S756" s="10">
        <f t="shared" si="162"/>
        <v>13.1681269212785</v>
      </c>
      <c r="T756" s="12">
        <f t="shared" si="152"/>
        <v>0.0749355716515323</v>
      </c>
      <c r="U756" s="12">
        <f t="shared" si="153"/>
        <v>-1.79582475944295e-5</v>
      </c>
      <c r="V756" s="12">
        <f t="shared" si="154"/>
        <v>0.0749535298991267</v>
      </c>
      <c r="Y756" s="30"/>
      <c r="Z756" s="30"/>
    </row>
    <row r="757" spans="1:26">
      <c r="A757" s="14">
        <v>1933.05</v>
      </c>
      <c r="B757" s="15">
        <v>8.87</v>
      </c>
      <c r="C757" s="16">
        <v>0.475</v>
      </c>
      <c r="D757" s="15">
        <v>0.4225</v>
      </c>
      <c r="E757" s="15">
        <v>12.6</v>
      </c>
      <c r="F757" s="16">
        <f t="shared" si="159"/>
        <v>1933.37499999994</v>
      </c>
      <c r="G757" s="10">
        <f>G753*8/12+G765*4/12</f>
        <v>3.24666666666667</v>
      </c>
      <c r="H757" s="16">
        <f t="shared" si="155"/>
        <v>222.235034126984</v>
      </c>
      <c r="I757" s="16">
        <f t="shared" si="156"/>
        <v>11.9009742063492</v>
      </c>
      <c r="J757" s="19">
        <f t="shared" si="160"/>
        <v>6089.5147838833</v>
      </c>
      <c r="K757" s="16">
        <f t="shared" si="157"/>
        <v>10.5856033730159</v>
      </c>
      <c r="L757" s="19">
        <f t="shared" si="158"/>
        <v>290.058624147767</v>
      </c>
      <c r="M757" s="27">
        <f t="shared" si="149"/>
        <v>11.2496512519324</v>
      </c>
      <c r="N757" s="21"/>
      <c r="O757" s="22">
        <f t="shared" si="150"/>
        <v>15.2468081425328</v>
      </c>
      <c r="P757" s="22"/>
      <c r="Q757" s="31">
        <f t="shared" si="151"/>
        <v>0.0274901631625868</v>
      </c>
      <c r="R757" s="10">
        <f t="shared" si="161"/>
        <v>1.00404747520787</v>
      </c>
      <c r="S757" s="10">
        <f t="shared" si="162"/>
        <v>13.2215851263179</v>
      </c>
      <c r="T757" s="12">
        <f t="shared" si="152"/>
        <v>0.0515369464457966</v>
      </c>
      <c r="U757" s="12">
        <f t="shared" si="153"/>
        <v>-0.000797329999828178</v>
      </c>
      <c r="V757" s="12">
        <f t="shared" si="154"/>
        <v>0.0523342764456248</v>
      </c>
      <c r="Y757" s="30"/>
      <c r="Z757" s="30"/>
    </row>
    <row r="758" spans="1:26">
      <c r="A758" s="14">
        <v>1933.06</v>
      </c>
      <c r="B758" s="15">
        <v>10.39</v>
      </c>
      <c r="C758" s="16">
        <v>0.47</v>
      </c>
      <c r="D758" s="15">
        <v>0.425</v>
      </c>
      <c r="E758" s="15">
        <v>12.7</v>
      </c>
      <c r="F758" s="16">
        <f t="shared" si="159"/>
        <v>1933.45833333328</v>
      </c>
      <c r="G758" s="10">
        <f>G753*7/12+G765*5/12</f>
        <v>3.23083333333333</v>
      </c>
      <c r="H758" s="16">
        <f t="shared" si="155"/>
        <v>258.268402362205</v>
      </c>
      <c r="I758" s="16">
        <f t="shared" si="156"/>
        <v>11.6829787401575</v>
      </c>
      <c r="J758" s="19">
        <f t="shared" si="160"/>
        <v>7103.55097660117</v>
      </c>
      <c r="K758" s="16">
        <f t="shared" si="157"/>
        <v>10.5643956692913</v>
      </c>
      <c r="L758" s="19">
        <f t="shared" si="158"/>
        <v>290.568735808999</v>
      </c>
      <c r="M758" s="27">
        <f t="shared" si="149"/>
        <v>13.0988755172695</v>
      </c>
      <c r="N758" s="21"/>
      <c r="O758" s="22">
        <f t="shared" si="150"/>
        <v>17.7656641235799</v>
      </c>
      <c r="P758" s="22"/>
      <c r="Q758" s="31">
        <f t="shared" si="151"/>
        <v>0.0152940454672098</v>
      </c>
      <c r="R758" s="10">
        <f t="shared" si="161"/>
        <v>1.00403528485284</v>
      </c>
      <c r="S758" s="10">
        <f t="shared" si="162"/>
        <v>13.1705708244488</v>
      </c>
      <c r="T758" s="12">
        <f t="shared" si="152"/>
        <v>0.0376997660468161</v>
      </c>
      <c r="U758" s="12">
        <f t="shared" si="153"/>
        <v>-0.000212445857162291</v>
      </c>
      <c r="V758" s="12">
        <f t="shared" si="154"/>
        <v>0.0379122119039784</v>
      </c>
      <c r="Y758" s="30"/>
      <c r="Z758" s="30"/>
    </row>
    <row r="759" spans="1:26">
      <c r="A759" s="14">
        <v>1933.07</v>
      </c>
      <c r="B759" s="15">
        <v>11.23</v>
      </c>
      <c r="C759" s="16">
        <v>0.465</v>
      </c>
      <c r="D759" s="15">
        <v>0.4275</v>
      </c>
      <c r="E759" s="15">
        <v>13.1</v>
      </c>
      <c r="F759" s="16">
        <f t="shared" si="159"/>
        <v>1933.54166666661</v>
      </c>
      <c r="G759" s="10">
        <f>G753*6/12+G765*6/12</f>
        <v>3.215</v>
      </c>
      <c r="H759" s="16">
        <f t="shared" si="155"/>
        <v>270.624997709924</v>
      </c>
      <c r="I759" s="16">
        <f t="shared" si="156"/>
        <v>11.2057545801527</v>
      </c>
      <c r="J759" s="19">
        <f t="shared" si="160"/>
        <v>7469.09740618324</v>
      </c>
      <c r="K759" s="16">
        <f t="shared" si="157"/>
        <v>10.3020646946565</v>
      </c>
      <c r="L759" s="19">
        <f t="shared" si="158"/>
        <v>284.331179086673</v>
      </c>
      <c r="M759" s="27">
        <f t="shared" si="149"/>
        <v>13.7543044938745</v>
      </c>
      <c r="N759" s="21"/>
      <c r="O759" s="22">
        <f t="shared" si="150"/>
        <v>18.661295964763</v>
      </c>
      <c r="P759" s="22"/>
      <c r="Q759" s="31">
        <f t="shared" si="151"/>
        <v>0.0136921834565045</v>
      </c>
      <c r="R759" s="10">
        <f t="shared" si="161"/>
        <v>1.00402309553558</v>
      </c>
      <c r="S759" s="10">
        <f t="shared" si="162"/>
        <v>12.8199401857542</v>
      </c>
      <c r="T759" s="12">
        <f t="shared" si="152"/>
        <v>0.0356261839539107</v>
      </c>
      <c r="U759" s="12">
        <f t="shared" si="153"/>
        <v>0.0032628797449481</v>
      </c>
      <c r="V759" s="12">
        <f t="shared" si="154"/>
        <v>0.0323633042089626</v>
      </c>
      <c r="Y759" s="30"/>
      <c r="Z759" s="30"/>
    </row>
    <row r="760" spans="1:26">
      <c r="A760" s="14">
        <v>1933.08</v>
      </c>
      <c r="B760" s="15">
        <v>10.67</v>
      </c>
      <c r="C760" s="16">
        <v>0.46</v>
      </c>
      <c r="D760" s="15">
        <v>0.43</v>
      </c>
      <c r="E760" s="15">
        <v>13.2</v>
      </c>
      <c r="F760" s="16">
        <f t="shared" si="159"/>
        <v>1933.62499999994</v>
      </c>
      <c r="G760" s="10">
        <f>G753*5/12+G765*7/12</f>
        <v>3.19916666666667</v>
      </c>
      <c r="H760" s="16">
        <f t="shared" si="155"/>
        <v>255.181941666667</v>
      </c>
      <c r="I760" s="16">
        <f t="shared" si="156"/>
        <v>11.0012833333333</v>
      </c>
      <c r="J760" s="19">
        <f t="shared" si="160"/>
        <v>7068.18019841028</v>
      </c>
      <c r="K760" s="16">
        <f t="shared" si="157"/>
        <v>10.2838083333333</v>
      </c>
      <c r="L760" s="19">
        <f t="shared" si="158"/>
        <v>284.846999561052</v>
      </c>
      <c r="M760" s="27">
        <f t="shared" si="149"/>
        <v>12.9995270503677</v>
      </c>
      <c r="N760" s="21"/>
      <c r="O760" s="22">
        <f t="shared" si="150"/>
        <v>17.6463611394824</v>
      </c>
      <c r="P760" s="22"/>
      <c r="Q760" s="31">
        <f t="shared" si="151"/>
        <v>0.0193802198008609</v>
      </c>
      <c r="R760" s="10">
        <f t="shared" si="161"/>
        <v>1.00401090725731</v>
      </c>
      <c r="S760" s="10">
        <f t="shared" si="162"/>
        <v>12.774004544807</v>
      </c>
      <c r="T760" s="12">
        <f t="shared" si="152"/>
        <v>0.03712964795089</v>
      </c>
      <c r="U760" s="12">
        <f t="shared" si="153"/>
        <v>0.00440128486615232</v>
      </c>
      <c r="V760" s="12">
        <f t="shared" si="154"/>
        <v>0.0327283630847377</v>
      </c>
      <c r="Y760" s="30"/>
      <c r="Z760" s="30"/>
    </row>
    <row r="761" spans="1:26">
      <c r="A761" s="14">
        <v>1933.09</v>
      </c>
      <c r="B761" s="15">
        <v>10.58</v>
      </c>
      <c r="C761" s="16">
        <v>0.455</v>
      </c>
      <c r="D761" s="15">
        <v>0.4325</v>
      </c>
      <c r="E761" s="15">
        <v>13.2</v>
      </c>
      <c r="F761" s="16">
        <f t="shared" si="159"/>
        <v>1933.70833333328</v>
      </c>
      <c r="G761" s="10">
        <f>G753*4/12+G765*8/12</f>
        <v>3.18333333333333</v>
      </c>
      <c r="H761" s="16">
        <f t="shared" si="155"/>
        <v>253.029516666667</v>
      </c>
      <c r="I761" s="16">
        <f t="shared" si="156"/>
        <v>10.8817041666667</v>
      </c>
      <c r="J761" s="19">
        <f t="shared" si="160"/>
        <v>7033.67838160298</v>
      </c>
      <c r="K761" s="16">
        <f t="shared" si="157"/>
        <v>10.3435979166667</v>
      </c>
      <c r="L761" s="19">
        <f t="shared" si="158"/>
        <v>287.529858227154</v>
      </c>
      <c r="M761" s="27">
        <f t="shared" si="149"/>
        <v>12.922920614886</v>
      </c>
      <c r="N761" s="21"/>
      <c r="O761" s="22">
        <f t="shared" si="150"/>
        <v>17.5504536405235</v>
      </c>
      <c r="P761" s="22"/>
      <c r="Q761" s="31">
        <f t="shared" si="151"/>
        <v>0.0194265398452171</v>
      </c>
      <c r="R761" s="10">
        <f t="shared" si="161"/>
        <v>1.00399872001926</v>
      </c>
      <c r="S761" s="10">
        <f t="shared" si="162"/>
        <v>12.8252398923407</v>
      </c>
      <c r="T761" s="12">
        <f t="shared" si="152"/>
        <v>0.0396594000798687</v>
      </c>
      <c r="U761" s="12">
        <f t="shared" si="153"/>
        <v>0.00362030717784334</v>
      </c>
      <c r="V761" s="12">
        <f t="shared" si="154"/>
        <v>0.0360390929020253</v>
      </c>
      <c r="Y761" s="30"/>
      <c r="Z761" s="30"/>
    </row>
    <row r="762" spans="1:26">
      <c r="A762" s="14">
        <v>1933.1</v>
      </c>
      <c r="B762" s="15">
        <v>9.55</v>
      </c>
      <c r="C762" s="16">
        <v>0.45</v>
      </c>
      <c r="D762" s="15">
        <v>0.435</v>
      </c>
      <c r="E762" s="15">
        <v>13.2</v>
      </c>
      <c r="F762" s="16">
        <f t="shared" si="159"/>
        <v>1933.79166666661</v>
      </c>
      <c r="G762" s="10">
        <f>G753*3/12+G765*9/12</f>
        <v>3.1675</v>
      </c>
      <c r="H762" s="16">
        <f t="shared" si="155"/>
        <v>228.396208333333</v>
      </c>
      <c r="I762" s="16">
        <f t="shared" si="156"/>
        <v>10.762125</v>
      </c>
      <c r="J762" s="19">
        <f t="shared" si="160"/>
        <v>6373.85552775223</v>
      </c>
      <c r="K762" s="16">
        <f t="shared" si="157"/>
        <v>10.4033875</v>
      </c>
      <c r="L762" s="19">
        <f t="shared" si="158"/>
        <v>290.327450740547</v>
      </c>
      <c r="M762" s="27">
        <f t="shared" si="149"/>
        <v>11.6962535681437</v>
      </c>
      <c r="N762" s="21"/>
      <c r="O762" s="22">
        <f t="shared" si="150"/>
        <v>15.8966255596017</v>
      </c>
      <c r="P762" s="22"/>
      <c r="Q762" s="31">
        <f t="shared" si="151"/>
        <v>0.0271360423541037</v>
      </c>
      <c r="R762" s="10">
        <f t="shared" si="161"/>
        <v>1.00398653382266</v>
      </c>
      <c r="S762" s="10">
        <f t="shared" si="162"/>
        <v>12.8765244358499</v>
      </c>
      <c r="T762" s="12">
        <f t="shared" si="152"/>
        <v>0.0494270414321054</v>
      </c>
      <c r="U762" s="12">
        <f t="shared" si="153"/>
        <v>0.00341939852385797</v>
      </c>
      <c r="V762" s="12">
        <f t="shared" si="154"/>
        <v>0.0460076429082474</v>
      </c>
      <c r="Y762" s="30"/>
      <c r="Z762" s="30"/>
    </row>
    <row r="763" spans="1:26">
      <c r="A763" s="14">
        <v>1933.11</v>
      </c>
      <c r="B763" s="15">
        <v>9.78</v>
      </c>
      <c r="C763" s="16">
        <v>0.445</v>
      </c>
      <c r="D763" s="15">
        <v>0.4375</v>
      </c>
      <c r="E763" s="15">
        <v>13.2</v>
      </c>
      <c r="F763" s="16">
        <f t="shared" si="159"/>
        <v>1933.87499999994</v>
      </c>
      <c r="G763" s="10">
        <f>G753*2/12+G765*10/12</f>
        <v>3.15166666666667</v>
      </c>
      <c r="H763" s="16">
        <f t="shared" si="155"/>
        <v>233.89685</v>
      </c>
      <c r="I763" s="16">
        <f t="shared" si="156"/>
        <v>10.6425458333333</v>
      </c>
      <c r="J763" s="19">
        <f t="shared" si="160"/>
        <v>6552.11213304408</v>
      </c>
      <c r="K763" s="16">
        <f t="shared" si="157"/>
        <v>10.4631770833333</v>
      </c>
      <c r="L763" s="19">
        <f t="shared" si="158"/>
        <v>293.103175685765</v>
      </c>
      <c r="M763" s="27">
        <f t="shared" si="149"/>
        <v>12.0117661933899</v>
      </c>
      <c r="N763" s="21"/>
      <c r="O763" s="22">
        <f t="shared" si="150"/>
        <v>16.3349838814935</v>
      </c>
      <c r="P763" s="22"/>
      <c r="Q763" s="31">
        <f t="shared" si="151"/>
        <v>0.0250486169548332</v>
      </c>
      <c r="R763" s="10">
        <f t="shared" si="161"/>
        <v>1.00397434866876</v>
      </c>
      <c r="S763" s="10">
        <f t="shared" si="162"/>
        <v>12.9278571360318</v>
      </c>
      <c r="T763" s="12">
        <f t="shared" si="152"/>
        <v>0.0420511628845086</v>
      </c>
      <c r="U763" s="12">
        <f t="shared" si="153"/>
        <v>0.00321981759138223</v>
      </c>
      <c r="V763" s="12">
        <f t="shared" si="154"/>
        <v>0.0388313452931264</v>
      </c>
      <c r="Y763" s="30"/>
      <c r="Z763" s="30"/>
    </row>
    <row r="764" spans="1:26">
      <c r="A764" s="14">
        <v>1933.12</v>
      </c>
      <c r="B764" s="15">
        <v>9.97</v>
      </c>
      <c r="C764" s="16">
        <v>0.44</v>
      </c>
      <c r="D764" s="15">
        <v>0.44</v>
      </c>
      <c r="E764" s="15">
        <v>13.2</v>
      </c>
      <c r="F764" s="16">
        <f t="shared" si="159"/>
        <v>1933.95833333328</v>
      </c>
      <c r="G764" s="10">
        <f>G753*1/12+G765*11/12</f>
        <v>3.13583333333333</v>
      </c>
      <c r="H764" s="16">
        <f t="shared" si="155"/>
        <v>238.440858333333</v>
      </c>
      <c r="I764" s="16">
        <f t="shared" si="156"/>
        <v>10.5229666666667</v>
      </c>
      <c r="J764" s="19">
        <f t="shared" si="160"/>
        <v>6703.96749263747</v>
      </c>
      <c r="K764" s="16">
        <f t="shared" si="157"/>
        <v>10.5229666666667</v>
      </c>
      <c r="L764" s="19">
        <f t="shared" si="158"/>
        <v>295.862156144482</v>
      </c>
      <c r="M764" s="27">
        <f t="shared" si="149"/>
        <v>12.2818016226011</v>
      </c>
      <c r="N764" s="21"/>
      <c r="O764" s="22">
        <f t="shared" si="150"/>
        <v>16.7092068852912</v>
      </c>
      <c r="P764" s="22"/>
      <c r="Q764" s="31">
        <f t="shared" si="151"/>
        <v>0.0233765258739835</v>
      </c>
      <c r="R764" s="10">
        <f t="shared" si="161"/>
        <v>1.00396216455879</v>
      </c>
      <c r="S764" s="10">
        <f t="shared" si="162"/>
        <v>12.9792369478303</v>
      </c>
      <c r="T764" s="12">
        <f t="shared" si="152"/>
        <v>0.0414946976329469</v>
      </c>
      <c r="U764" s="12">
        <f t="shared" si="153"/>
        <v>0.00302156351465133</v>
      </c>
      <c r="V764" s="12">
        <f t="shared" si="154"/>
        <v>0.0384731341182956</v>
      </c>
      <c r="Y764" s="30"/>
      <c r="Z764" s="30"/>
    </row>
    <row r="765" spans="1:26">
      <c r="A765" s="14">
        <v>1934.01</v>
      </c>
      <c r="B765" s="15">
        <v>10.54</v>
      </c>
      <c r="C765" s="16">
        <v>0.4408</v>
      </c>
      <c r="D765" s="15">
        <v>0.4442</v>
      </c>
      <c r="E765" s="15">
        <v>13.2</v>
      </c>
      <c r="F765" s="16">
        <f t="shared" si="159"/>
        <v>1934.04166666661</v>
      </c>
      <c r="G765" s="10">
        <v>3.12</v>
      </c>
      <c r="H765" s="16">
        <f t="shared" si="155"/>
        <v>252.072883333333</v>
      </c>
      <c r="I765" s="16">
        <f t="shared" si="156"/>
        <v>10.5420993333333</v>
      </c>
      <c r="J765" s="19">
        <f t="shared" si="160"/>
        <v>7111.94347492094</v>
      </c>
      <c r="K765" s="16">
        <f t="shared" si="157"/>
        <v>10.6234131666667</v>
      </c>
      <c r="L765" s="19">
        <f t="shared" si="158"/>
        <v>299.727257263746</v>
      </c>
      <c r="M765" s="27">
        <f t="shared" si="149"/>
        <v>13.0251198283324</v>
      </c>
      <c r="N765" s="21"/>
      <c r="O765" s="22">
        <f t="shared" si="150"/>
        <v>17.7235773246896</v>
      </c>
      <c r="P765" s="22"/>
      <c r="Q765" s="31">
        <f t="shared" si="151"/>
        <v>0.0188883054694697</v>
      </c>
      <c r="R765" s="10">
        <f t="shared" si="161"/>
        <v>1.00494600020472</v>
      </c>
      <c r="S765" s="10">
        <f t="shared" si="162"/>
        <v>13.0306628204651</v>
      </c>
      <c r="T765" s="12">
        <f t="shared" si="152"/>
        <v>0.0390967480921327</v>
      </c>
      <c r="U765" s="12">
        <f t="shared" si="153"/>
        <v>0.00282463543310629</v>
      </c>
      <c r="V765" s="12">
        <f t="shared" si="154"/>
        <v>0.0362721126590264</v>
      </c>
      <c r="Y765" s="30"/>
      <c r="Z765" s="30"/>
    </row>
    <row r="766" spans="1:26">
      <c r="A766" s="14">
        <v>1934.02</v>
      </c>
      <c r="B766" s="15">
        <v>11.32</v>
      </c>
      <c r="C766" s="16">
        <v>0.4417</v>
      </c>
      <c r="D766" s="15">
        <v>0.4483</v>
      </c>
      <c r="E766" s="15">
        <v>13.3</v>
      </c>
      <c r="F766" s="16">
        <f t="shared" si="159"/>
        <v>1934.12499999994</v>
      </c>
      <c r="G766" s="10">
        <f>G765*11/12+G777*1/12</f>
        <v>3.0925</v>
      </c>
      <c r="H766" s="16">
        <f t="shared" si="155"/>
        <v>268.691690225564</v>
      </c>
      <c r="I766" s="16">
        <f t="shared" si="156"/>
        <v>10.4841978421053</v>
      </c>
      <c r="J766" s="19">
        <f t="shared" si="160"/>
        <v>7605.47375392523</v>
      </c>
      <c r="K766" s="16">
        <f t="shared" si="157"/>
        <v>10.6408555413534</v>
      </c>
      <c r="L766" s="19">
        <f t="shared" si="158"/>
        <v>301.195572781332</v>
      </c>
      <c r="M766" s="27">
        <f t="shared" si="149"/>
        <v>13.9269229042743</v>
      </c>
      <c r="N766" s="21"/>
      <c r="O766" s="22">
        <f t="shared" si="150"/>
        <v>18.9494024412468</v>
      </c>
      <c r="P766" s="22"/>
      <c r="Q766" s="31">
        <f t="shared" si="151"/>
        <v>0.0154916381406975</v>
      </c>
      <c r="R766" s="10">
        <f t="shared" si="161"/>
        <v>1.00492614113676</v>
      </c>
      <c r="S766" s="10">
        <f t="shared" si="162"/>
        <v>12.996652989101</v>
      </c>
      <c r="T766" s="12">
        <f t="shared" si="152"/>
        <v>0.0318990286245575</v>
      </c>
      <c r="U766" s="12">
        <f t="shared" si="153"/>
        <v>0.00337447850102057</v>
      </c>
      <c r="V766" s="12">
        <f t="shared" si="154"/>
        <v>0.0285245501235369</v>
      </c>
      <c r="Y766" s="30"/>
      <c r="Z766" s="30"/>
    </row>
    <row r="767" spans="1:26">
      <c r="A767" s="14">
        <v>1934.03</v>
      </c>
      <c r="B767" s="15">
        <v>10.74</v>
      </c>
      <c r="C767" s="16">
        <v>0.4425</v>
      </c>
      <c r="D767" s="15">
        <v>0.4525</v>
      </c>
      <c r="E767" s="15">
        <v>13.3</v>
      </c>
      <c r="F767" s="16">
        <f t="shared" si="159"/>
        <v>1934.20833333328</v>
      </c>
      <c r="G767" s="10">
        <f>G765*10/12+G777*2/12</f>
        <v>3.065</v>
      </c>
      <c r="H767" s="16">
        <f t="shared" si="155"/>
        <v>254.924801503759</v>
      </c>
      <c r="I767" s="16">
        <f t="shared" si="156"/>
        <v>10.5031866541353</v>
      </c>
      <c r="J767" s="19">
        <f t="shared" si="160"/>
        <v>7240.56890122199</v>
      </c>
      <c r="K767" s="16">
        <f t="shared" si="157"/>
        <v>10.7405468045113</v>
      </c>
      <c r="L767" s="19">
        <f t="shared" si="158"/>
        <v>305.061213017035</v>
      </c>
      <c r="M767" s="27">
        <f t="shared" si="149"/>
        <v>13.2545376297401</v>
      </c>
      <c r="N767" s="21"/>
      <c r="O767" s="22">
        <f t="shared" si="150"/>
        <v>18.0364935619715</v>
      </c>
      <c r="P767" s="22"/>
      <c r="Q767" s="31">
        <f t="shared" si="151"/>
        <v>0.0199775836861145</v>
      </c>
      <c r="R767" s="10">
        <f t="shared" si="161"/>
        <v>1.00490628756743</v>
      </c>
      <c r="S767" s="10">
        <f t="shared" si="162"/>
        <v>13.0606763360308</v>
      </c>
      <c r="T767" s="12">
        <f t="shared" si="152"/>
        <v>0.0402997647153487</v>
      </c>
      <c r="U767" s="12">
        <f t="shared" si="153"/>
        <v>0.00316848000547787</v>
      </c>
      <c r="V767" s="12">
        <f t="shared" si="154"/>
        <v>0.0371312847098708</v>
      </c>
      <c r="Y767" s="30"/>
      <c r="Z767" s="30"/>
    </row>
    <row r="768" spans="1:26">
      <c r="A768" s="14">
        <v>1934.04</v>
      </c>
      <c r="B768" s="15">
        <v>10.92</v>
      </c>
      <c r="C768" s="16">
        <v>0.4433</v>
      </c>
      <c r="D768" s="15">
        <v>0.4567</v>
      </c>
      <c r="E768" s="15">
        <v>13.3</v>
      </c>
      <c r="F768" s="16">
        <f t="shared" si="159"/>
        <v>1934.29166666661</v>
      </c>
      <c r="G768" s="10">
        <f>G765*9/12+G777*3/12</f>
        <v>3.0375</v>
      </c>
      <c r="H768" s="16">
        <f t="shared" si="155"/>
        <v>259.197284210526</v>
      </c>
      <c r="I768" s="16">
        <f t="shared" si="156"/>
        <v>10.5221754661654</v>
      </c>
      <c r="J768" s="19">
        <f t="shared" si="160"/>
        <v>7386.82412329331</v>
      </c>
      <c r="K768" s="16">
        <f t="shared" si="157"/>
        <v>10.8402380676692</v>
      </c>
      <c r="L768" s="19">
        <f t="shared" si="158"/>
        <v>308.934301932972</v>
      </c>
      <c r="M768" s="27">
        <f t="shared" si="149"/>
        <v>13.5183892844901</v>
      </c>
      <c r="N768" s="21"/>
      <c r="O768" s="22">
        <f t="shared" si="150"/>
        <v>18.3962769479127</v>
      </c>
      <c r="P768" s="22"/>
      <c r="Q768" s="31">
        <f t="shared" si="151"/>
        <v>0.0193521563598137</v>
      </c>
      <c r="R768" s="10">
        <f t="shared" si="161"/>
        <v>1.00488643950807</v>
      </c>
      <c r="S768" s="10">
        <f t="shared" si="162"/>
        <v>13.1247557699605</v>
      </c>
      <c r="T768" s="12">
        <f t="shared" si="152"/>
        <v>0.0362632125253937</v>
      </c>
      <c r="U768" s="12">
        <f t="shared" si="153"/>
        <v>0.00238917546717632</v>
      </c>
      <c r="V768" s="12">
        <f t="shared" si="154"/>
        <v>0.0338740370582173</v>
      </c>
      <c r="Y768" s="30"/>
      <c r="Z768" s="30"/>
    </row>
    <row r="769" spans="1:26">
      <c r="A769" s="14">
        <v>1934.05</v>
      </c>
      <c r="B769" s="15">
        <v>9.81</v>
      </c>
      <c r="C769" s="16">
        <v>0.4442</v>
      </c>
      <c r="D769" s="15">
        <v>0.4608</v>
      </c>
      <c r="E769" s="15">
        <v>13.3</v>
      </c>
      <c r="F769" s="16">
        <f t="shared" si="159"/>
        <v>1934.37499999994</v>
      </c>
      <c r="G769" s="10">
        <f>G765*8/12+G777*4/12</f>
        <v>3.01</v>
      </c>
      <c r="H769" s="16">
        <f t="shared" si="155"/>
        <v>232.850307518797</v>
      </c>
      <c r="I769" s="16">
        <f t="shared" si="156"/>
        <v>10.5435378796992</v>
      </c>
      <c r="J769" s="19">
        <f t="shared" si="160"/>
        <v>6661.00551793082</v>
      </c>
      <c r="K769" s="16">
        <f t="shared" si="157"/>
        <v>10.9375557293233</v>
      </c>
      <c r="L769" s="19">
        <f t="shared" si="158"/>
        <v>312.88392891565</v>
      </c>
      <c r="M769" s="27">
        <f t="shared" ref="M769:M832" si="163">H769/AVERAGE(K649:K768)</f>
        <v>12.181583235024</v>
      </c>
      <c r="N769" s="21"/>
      <c r="O769" s="22">
        <f t="shared" ref="O769:O832" si="164">J769/AVERAGE(L649:L768)</f>
        <v>16.5839425761023</v>
      </c>
      <c r="P769" s="22"/>
      <c r="Q769" s="31">
        <f t="shared" ref="Q769:Q832" si="165">1/M769-(G769/100-(((E769/E649)^(1/10))-1))</f>
        <v>0.02774498195574</v>
      </c>
      <c r="R769" s="10">
        <f t="shared" si="161"/>
        <v>1.00486659697004</v>
      </c>
      <c r="S769" s="10">
        <f t="shared" si="162"/>
        <v>13.1888890950885</v>
      </c>
      <c r="T769" s="12">
        <f t="shared" si="152"/>
        <v>0.0493231694700873</v>
      </c>
      <c r="U769" s="12">
        <f t="shared" si="153"/>
        <v>0.00218588266277164</v>
      </c>
      <c r="V769" s="12">
        <f t="shared" si="154"/>
        <v>0.0471372868073157</v>
      </c>
      <c r="Y769" s="30"/>
      <c r="Z769" s="30"/>
    </row>
    <row r="770" spans="1:26">
      <c r="A770" s="14">
        <v>1934.06</v>
      </c>
      <c r="B770" s="15">
        <v>9.94</v>
      </c>
      <c r="C770" s="16">
        <v>0.445</v>
      </c>
      <c r="D770" s="15">
        <v>0.465</v>
      </c>
      <c r="E770" s="15">
        <v>13.4</v>
      </c>
      <c r="F770" s="16">
        <f t="shared" si="159"/>
        <v>1934.45833333328</v>
      </c>
      <c r="G770" s="10">
        <f>G765*7/12+G777*5/12</f>
        <v>2.9825</v>
      </c>
      <c r="H770" s="16">
        <f t="shared" si="155"/>
        <v>234.175273134328</v>
      </c>
      <c r="I770" s="16">
        <f t="shared" si="156"/>
        <v>10.4837018656716</v>
      </c>
      <c r="J770" s="19">
        <f t="shared" si="160"/>
        <v>6723.89972850817</v>
      </c>
      <c r="K770" s="16">
        <f t="shared" si="157"/>
        <v>10.9548794776119</v>
      </c>
      <c r="L770" s="19">
        <f t="shared" si="158"/>
        <v>314.548629150533</v>
      </c>
      <c r="M770" s="27">
        <f t="shared" si="163"/>
        <v>12.2877264839524</v>
      </c>
      <c r="N770" s="21"/>
      <c r="O770" s="22">
        <f t="shared" si="164"/>
        <v>16.7344789821417</v>
      </c>
      <c r="P770" s="22"/>
      <c r="Q770" s="31">
        <f t="shared" si="165"/>
        <v>0.0280420452426934</v>
      </c>
      <c r="R770" s="10">
        <f t="shared" si="161"/>
        <v>1.00484675996472</v>
      </c>
      <c r="S770" s="10">
        <f t="shared" si="162"/>
        <v>13.1541705647163</v>
      </c>
      <c r="T770" s="12">
        <f t="shared" ref="T770:T833" si="166">(($J890/$J770)^(1/10)-1)</f>
        <v>0.0530096856771352</v>
      </c>
      <c r="U770" s="12">
        <f t="shared" ref="U770:U833" si="167">(($S890/$S770)^(1/10)-1)</f>
        <v>0.00216351859812036</v>
      </c>
      <c r="V770" s="12">
        <f t="shared" ref="V770:V833" si="168">T770-U770</f>
        <v>0.0508461670790148</v>
      </c>
      <c r="Y770" s="30"/>
      <c r="Z770" s="30"/>
    </row>
    <row r="771" spans="1:26">
      <c r="A771" s="14">
        <v>1934.07</v>
      </c>
      <c r="B771" s="15">
        <v>9.47</v>
      </c>
      <c r="C771" s="16">
        <v>0.4458</v>
      </c>
      <c r="D771" s="15">
        <v>0.4692</v>
      </c>
      <c r="E771" s="15">
        <v>13.4</v>
      </c>
      <c r="F771" s="16">
        <f t="shared" si="159"/>
        <v>1934.54166666661</v>
      </c>
      <c r="G771" s="10">
        <f>G765*6/12+G777*6/12</f>
        <v>2.955</v>
      </c>
      <c r="H771" s="16">
        <f t="shared" si="155"/>
        <v>223.102599253731</v>
      </c>
      <c r="I771" s="16">
        <f t="shared" si="156"/>
        <v>10.5025489701493</v>
      </c>
      <c r="J771" s="19">
        <f t="shared" si="160"/>
        <v>6431.09892393224</v>
      </c>
      <c r="K771" s="16">
        <f t="shared" si="157"/>
        <v>11.0538267761194</v>
      </c>
      <c r="L771" s="19">
        <f t="shared" si="158"/>
        <v>318.634806241711</v>
      </c>
      <c r="M771" s="27">
        <f t="shared" si="163"/>
        <v>11.7415242293182</v>
      </c>
      <c r="N771" s="21"/>
      <c r="O771" s="22">
        <f t="shared" si="164"/>
        <v>15.9994982324513</v>
      </c>
      <c r="P771" s="22"/>
      <c r="Q771" s="31">
        <f t="shared" si="165"/>
        <v>0.0315302913516257</v>
      </c>
      <c r="R771" s="10">
        <f t="shared" si="161"/>
        <v>1.00482692850353</v>
      </c>
      <c r="S771" s="10">
        <f t="shared" si="162"/>
        <v>13.2179256719785</v>
      </c>
      <c r="T771" s="12">
        <f t="shared" si="166"/>
        <v>0.0602604038954881</v>
      </c>
      <c r="U771" s="12">
        <f t="shared" si="167"/>
        <v>0.0013952474012906</v>
      </c>
      <c r="V771" s="12">
        <f t="shared" si="168"/>
        <v>0.0588651564941975</v>
      </c>
      <c r="Y771" s="30"/>
      <c r="Z771" s="30"/>
    </row>
    <row r="772" spans="1:26">
      <c r="A772" s="14">
        <v>1934.08</v>
      </c>
      <c r="B772" s="15">
        <v>9.1</v>
      </c>
      <c r="C772" s="16">
        <v>0.4467</v>
      </c>
      <c r="D772" s="15">
        <v>0.4733</v>
      </c>
      <c r="E772" s="15">
        <v>13.4</v>
      </c>
      <c r="F772" s="16">
        <f t="shared" si="159"/>
        <v>1934.62499999994</v>
      </c>
      <c r="G772" s="10">
        <f>G765*5/12+G777*7/12</f>
        <v>2.9275</v>
      </c>
      <c r="H772" s="16">
        <f t="shared" si="155"/>
        <v>214.385813432836</v>
      </c>
      <c r="I772" s="16">
        <f t="shared" si="156"/>
        <v>10.5237519626866</v>
      </c>
      <c r="J772" s="19">
        <f t="shared" si="160"/>
        <v>6205.11065102712</v>
      </c>
      <c r="K772" s="16">
        <f t="shared" si="157"/>
        <v>11.1504181865672</v>
      </c>
      <c r="L772" s="19">
        <f t="shared" si="158"/>
        <v>322.733941882542</v>
      </c>
      <c r="M772" s="27">
        <f t="shared" si="163"/>
        <v>11.3150259818291</v>
      </c>
      <c r="N772" s="21"/>
      <c r="O772" s="22">
        <f t="shared" si="164"/>
        <v>15.4294402358253</v>
      </c>
      <c r="P772" s="22"/>
      <c r="Q772" s="31">
        <f t="shared" si="165"/>
        <v>0.0355880814558927</v>
      </c>
      <c r="R772" s="10">
        <f t="shared" si="161"/>
        <v>1.00480710259791</v>
      </c>
      <c r="S772" s="10">
        <f t="shared" si="162"/>
        <v>13.2817276541622</v>
      </c>
      <c r="T772" s="12">
        <f t="shared" si="166"/>
        <v>0.0629337284379718</v>
      </c>
      <c r="U772" s="12">
        <f t="shared" si="167"/>
        <v>0.00119590385056889</v>
      </c>
      <c r="V772" s="12">
        <f t="shared" si="168"/>
        <v>0.061737824587403</v>
      </c>
      <c r="Y772" s="30"/>
      <c r="Z772" s="30"/>
    </row>
    <row r="773" spans="1:26">
      <c r="A773" s="14">
        <v>1934.09</v>
      </c>
      <c r="B773" s="15">
        <v>8.88</v>
      </c>
      <c r="C773" s="16">
        <v>0.4475</v>
      </c>
      <c r="D773" s="15">
        <v>0.4775</v>
      </c>
      <c r="E773" s="15">
        <v>13.6</v>
      </c>
      <c r="F773" s="16">
        <f t="shared" si="159"/>
        <v>1934.70833333328</v>
      </c>
      <c r="G773" s="10">
        <f>G765*4/12+G777*8/12</f>
        <v>2.9</v>
      </c>
      <c r="H773" s="16">
        <f t="shared" si="155"/>
        <v>206.126347058824</v>
      </c>
      <c r="I773" s="16">
        <f t="shared" si="156"/>
        <v>10.3875608455882</v>
      </c>
      <c r="J773" s="19">
        <f t="shared" si="160"/>
        <v>5991.10594771002</v>
      </c>
      <c r="K773" s="16">
        <f t="shared" si="157"/>
        <v>11.0839336397059</v>
      </c>
      <c r="L773" s="19">
        <f t="shared" si="158"/>
        <v>322.156879508056</v>
      </c>
      <c r="M773" s="27">
        <f t="shared" si="163"/>
        <v>10.9099540832888</v>
      </c>
      <c r="N773" s="21"/>
      <c r="O773" s="22">
        <f t="shared" si="164"/>
        <v>14.8890600368846</v>
      </c>
      <c r="P773" s="22"/>
      <c r="Q773" s="31">
        <f t="shared" si="165"/>
        <v>0.0400187816418114</v>
      </c>
      <c r="R773" s="10">
        <f t="shared" si="161"/>
        <v>1.00478728225931</v>
      </c>
      <c r="S773" s="10">
        <f t="shared" si="162"/>
        <v>13.1493158363545</v>
      </c>
      <c r="T773" s="12">
        <f t="shared" si="166"/>
        <v>0.0653591078549134</v>
      </c>
      <c r="U773" s="12">
        <f t="shared" si="167"/>
        <v>0.00248193393757212</v>
      </c>
      <c r="V773" s="12">
        <f t="shared" si="168"/>
        <v>0.0628771739173413</v>
      </c>
      <c r="Y773" s="30"/>
      <c r="Z773" s="30"/>
    </row>
    <row r="774" spans="1:26">
      <c r="A774" s="14">
        <v>1934.1</v>
      </c>
      <c r="B774" s="15">
        <v>8.95</v>
      </c>
      <c r="C774" s="16">
        <v>0.4483</v>
      </c>
      <c r="D774" s="15">
        <v>0.4817</v>
      </c>
      <c r="E774" s="15">
        <v>13.5</v>
      </c>
      <c r="F774" s="16">
        <f t="shared" si="159"/>
        <v>1934.79166666661</v>
      </c>
      <c r="G774" s="10">
        <f>G765*3/12+G777*9/12</f>
        <v>2.8725</v>
      </c>
      <c r="H774" s="16">
        <f t="shared" si="155"/>
        <v>209.290114814815</v>
      </c>
      <c r="I774" s="16">
        <f t="shared" si="156"/>
        <v>10.483213237037</v>
      </c>
      <c r="J774" s="19">
        <f t="shared" si="160"/>
        <v>6108.45292896622</v>
      </c>
      <c r="K774" s="16">
        <f t="shared" si="157"/>
        <v>11.2642512074074</v>
      </c>
      <c r="L774" s="19">
        <f t="shared" si="158"/>
        <v>328.76444423274</v>
      </c>
      <c r="M774" s="27">
        <f t="shared" si="163"/>
        <v>11.1083526053517</v>
      </c>
      <c r="N774" s="21"/>
      <c r="O774" s="22">
        <f t="shared" si="164"/>
        <v>15.1719746360312</v>
      </c>
      <c r="P774" s="22"/>
      <c r="Q774" s="31">
        <f t="shared" si="165"/>
        <v>0.0373663772721223</v>
      </c>
      <c r="R774" s="10">
        <f t="shared" si="161"/>
        <v>1.00476746749923</v>
      </c>
      <c r="S774" s="10">
        <f t="shared" si="162"/>
        <v>13.3101339548006</v>
      </c>
      <c r="T774" s="12">
        <f t="shared" si="166"/>
        <v>0.0663216186556033</v>
      </c>
      <c r="U774" s="12">
        <f t="shared" si="167"/>
        <v>0.0015454486364046</v>
      </c>
      <c r="V774" s="12">
        <f t="shared" si="168"/>
        <v>0.0647761700191987</v>
      </c>
      <c r="Y774" s="30"/>
      <c r="Z774" s="30"/>
    </row>
    <row r="775" spans="1:26">
      <c r="A775" s="14">
        <v>1934.11</v>
      </c>
      <c r="B775" s="15">
        <v>9.2</v>
      </c>
      <c r="C775" s="16">
        <v>0.4492</v>
      </c>
      <c r="D775" s="15">
        <v>0.4858</v>
      </c>
      <c r="E775" s="15">
        <v>13.5</v>
      </c>
      <c r="F775" s="16">
        <f t="shared" si="159"/>
        <v>1934.87499999994</v>
      </c>
      <c r="G775" s="10">
        <f>G765*2/12+G777*10/12</f>
        <v>2.845</v>
      </c>
      <c r="H775" s="16">
        <f t="shared" si="155"/>
        <v>215.136207407407</v>
      </c>
      <c r="I775" s="16">
        <f t="shared" si="156"/>
        <v>10.5042591703704</v>
      </c>
      <c r="J775" s="19">
        <f t="shared" si="160"/>
        <v>6304.62868169052</v>
      </c>
      <c r="K775" s="16">
        <f t="shared" si="157"/>
        <v>11.3601271259259</v>
      </c>
      <c r="L775" s="19">
        <f t="shared" si="158"/>
        <v>332.91180582231</v>
      </c>
      <c r="M775" s="27">
        <f t="shared" si="163"/>
        <v>11.4488086902057</v>
      </c>
      <c r="N775" s="21"/>
      <c r="O775" s="22">
        <f t="shared" si="164"/>
        <v>15.6476001355714</v>
      </c>
      <c r="P775" s="22"/>
      <c r="Q775" s="31">
        <f t="shared" si="165"/>
        <v>0.0349643601718449</v>
      </c>
      <c r="R775" s="10">
        <f t="shared" si="161"/>
        <v>1.00474765832918</v>
      </c>
      <c r="S775" s="10">
        <f t="shared" si="162"/>
        <v>13.3735895858405</v>
      </c>
      <c r="T775" s="12">
        <f t="shared" si="166"/>
        <v>0.0626539558495995</v>
      </c>
      <c r="U775" s="12">
        <f t="shared" si="167"/>
        <v>0.00134981895159081</v>
      </c>
      <c r="V775" s="12">
        <f t="shared" si="168"/>
        <v>0.0613041368980087</v>
      </c>
      <c r="Y775" s="30"/>
      <c r="Z775" s="30"/>
    </row>
    <row r="776" spans="1:26">
      <c r="A776" s="14">
        <v>1934.12</v>
      </c>
      <c r="B776" s="15">
        <v>9.26</v>
      </c>
      <c r="C776" s="16">
        <v>0.45</v>
      </c>
      <c r="D776" s="15">
        <v>0.49</v>
      </c>
      <c r="E776" s="15">
        <v>13.4</v>
      </c>
      <c r="F776" s="16">
        <f t="shared" si="159"/>
        <v>1934.95833333328</v>
      </c>
      <c r="G776" s="10">
        <f>G765*1/12+G777*11/12</f>
        <v>2.8175</v>
      </c>
      <c r="H776" s="16">
        <f t="shared" si="155"/>
        <v>218.155234328358</v>
      </c>
      <c r="I776" s="16">
        <f t="shared" si="156"/>
        <v>10.6014962686567</v>
      </c>
      <c r="J776" s="19">
        <f t="shared" si="160"/>
        <v>6418.99212985268</v>
      </c>
      <c r="K776" s="16">
        <f t="shared" si="157"/>
        <v>11.5438514925373</v>
      </c>
      <c r="L776" s="19">
        <f t="shared" si="158"/>
        <v>339.665890240584</v>
      </c>
      <c r="M776" s="27">
        <f t="shared" si="163"/>
        <v>11.6393375664759</v>
      </c>
      <c r="N776" s="21"/>
      <c r="O776" s="22">
        <f t="shared" si="164"/>
        <v>15.9182878270374</v>
      </c>
      <c r="P776" s="22"/>
      <c r="Q776" s="31">
        <f t="shared" si="165"/>
        <v>0.0325188803998997</v>
      </c>
      <c r="R776" s="10">
        <f t="shared" si="161"/>
        <v>1.00472785476069</v>
      </c>
      <c r="S776" s="10">
        <f t="shared" si="162"/>
        <v>13.5373595572902</v>
      </c>
      <c r="T776" s="12">
        <f t="shared" si="166"/>
        <v>0.0628726620659759</v>
      </c>
      <c r="U776" s="12">
        <f t="shared" si="167"/>
        <v>-0.000152060946986832</v>
      </c>
      <c r="V776" s="12">
        <f t="shared" si="168"/>
        <v>0.0630247230129627</v>
      </c>
      <c r="Y776" s="30"/>
      <c r="Z776" s="30"/>
    </row>
    <row r="777" spans="1:26">
      <c r="A777" s="14">
        <v>1935.01</v>
      </c>
      <c r="B777" s="15">
        <v>9.26</v>
      </c>
      <c r="C777" s="16">
        <v>0.45</v>
      </c>
      <c r="D777" s="15">
        <v>0.57</v>
      </c>
      <c r="E777" s="15">
        <v>13.6</v>
      </c>
      <c r="F777" s="16">
        <f t="shared" si="159"/>
        <v>1935.04166666661</v>
      </c>
      <c r="G777" s="10">
        <v>2.79</v>
      </c>
      <c r="H777" s="16">
        <f t="shared" si="155"/>
        <v>214.947069117647</v>
      </c>
      <c r="I777" s="16">
        <f t="shared" si="156"/>
        <v>10.4455919117647</v>
      </c>
      <c r="J777" s="19">
        <f t="shared" si="160"/>
        <v>6350.20774826809</v>
      </c>
      <c r="K777" s="16">
        <f t="shared" si="157"/>
        <v>13.2310830882353</v>
      </c>
      <c r="L777" s="19">
        <f t="shared" si="158"/>
        <v>390.887517981945</v>
      </c>
      <c r="M777" s="27">
        <f t="shared" si="163"/>
        <v>11.4959079682016</v>
      </c>
      <c r="N777" s="21"/>
      <c r="O777" s="22">
        <f t="shared" si="164"/>
        <v>15.7319755832728</v>
      </c>
      <c r="P777" s="22"/>
      <c r="Q777" s="31">
        <f t="shared" si="165"/>
        <v>0.0353110251625385</v>
      </c>
      <c r="R777" s="10">
        <f t="shared" si="161"/>
        <v>1.0033352317262</v>
      </c>
      <c r="S777" s="10">
        <f t="shared" si="162"/>
        <v>13.4013421943685</v>
      </c>
      <c r="T777" s="12">
        <f t="shared" si="166"/>
        <v>0.0675677495931237</v>
      </c>
      <c r="U777" s="12">
        <f t="shared" si="167"/>
        <v>0.00113722530447169</v>
      </c>
      <c r="V777" s="12">
        <f t="shared" si="168"/>
        <v>0.066430524288652</v>
      </c>
      <c r="Y777" s="30"/>
      <c r="Z777" s="30"/>
    </row>
    <row r="778" spans="1:26">
      <c r="A778" s="14">
        <v>1935.02</v>
      </c>
      <c r="B778" s="15">
        <v>8.98</v>
      </c>
      <c r="C778" s="16">
        <v>0.45</v>
      </c>
      <c r="D778" s="15">
        <v>0.65</v>
      </c>
      <c r="E778" s="15">
        <v>13.7</v>
      </c>
      <c r="F778" s="16">
        <f t="shared" si="159"/>
        <v>1935.12499999994</v>
      </c>
      <c r="G778" s="10">
        <f>G777*11/12+G789*1/12</f>
        <v>2.77833333333333</v>
      </c>
      <c r="H778" s="16">
        <f t="shared" ref="H778:H841" si="169">B778*$E$1858/E778</f>
        <v>206.926074452555</v>
      </c>
      <c r="I778" s="16">
        <f t="shared" ref="I778:I841" si="170">C778*$E$1858/E778</f>
        <v>10.3693467153285</v>
      </c>
      <c r="J778" s="19">
        <f t="shared" si="160"/>
        <v>6138.77108852219</v>
      </c>
      <c r="K778" s="16">
        <f t="shared" ref="K778:K841" si="171">D778*$E$1858/E778</f>
        <v>14.9779452554745</v>
      </c>
      <c r="L778" s="19">
        <f t="shared" ref="L778:L841" si="172">K778*(J778/H778)</f>
        <v>444.343118879669</v>
      </c>
      <c r="M778" s="27">
        <f t="shared" si="163"/>
        <v>11.0878121590556</v>
      </c>
      <c r="N778" s="21"/>
      <c r="O778" s="22">
        <f t="shared" si="164"/>
        <v>15.1799731393108</v>
      </c>
      <c r="P778" s="22"/>
      <c r="Q778" s="31">
        <f t="shared" si="165"/>
        <v>0.0399112900601265</v>
      </c>
      <c r="R778" s="10">
        <f t="shared" si="161"/>
        <v>1.00332607095259</v>
      </c>
      <c r="S778" s="10">
        <f t="shared" si="162"/>
        <v>13.3478925075907</v>
      </c>
      <c r="T778" s="12">
        <f t="shared" si="166"/>
        <v>0.0751244594148339</v>
      </c>
      <c r="U778" s="12">
        <f t="shared" si="167"/>
        <v>0.00186745498983076</v>
      </c>
      <c r="V778" s="12">
        <f t="shared" si="168"/>
        <v>0.0732570044250032</v>
      </c>
      <c r="Y778" s="30"/>
      <c r="Z778" s="30"/>
    </row>
    <row r="779" spans="1:26">
      <c r="A779" s="14">
        <v>1935.03</v>
      </c>
      <c r="B779" s="15">
        <v>8.41</v>
      </c>
      <c r="C779" s="16">
        <v>0.45</v>
      </c>
      <c r="D779" s="15">
        <v>0.73</v>
      </c>
      <c r="E779" s="15">
        <v>13.7</v>
      </c>
      <c r="F779" s="16">
        <f t="shared" ref="F779:F842" si="173">F778+1/12</f>
        <v>1935.20833333328</v>
      </c>
      <c r="G779" s="10">
        <f>G777*10/12+G789*2/12</f>
        <v>2.76666666666667</v>
      </c>
      <c r="H779" s="16">
        <f t="shared" si="169"/>
        <v>193.791568613139</v>
      </c>
      <c r="I779" s="16">
        <f t="shared" si="170"/>
        <v>10.3693467153285</v>
      </c>
      <c r="J779" s="19">
        <f t="shared" ref="J779:J842" si="174">J778*((H779+(I779/12))/H778)</f>
        <v>5774.75153344</v>
      </c>
      <c r="K779" s="16">
        <f t="shared" si="171"/>
        <v>16.8213846715329</v>
      </c>
      <c r="L779" s="19">
        <f t="shared" si="172"/>
        <v>501.256672938312</v>
      </c>
      <c r="M779" s="27">
        <f t="shared" si="163"/>
        <v>10.39827240479</v>
      </c>
      <c r="N779" s="21"/>
      <c r="O779" s="22">
        <f t="shared" si="164"/>
        <v>14.241120748641</v>
      </c>
      <c r="P779" s="22"/>
      <c r="Q779" s="31">
        <f t="shared" si="165"/>
        <v>0.0454421528249762</v>
      </c>
      <c r="R779" s="10">
        <f t="shared" ref="R779:R842" si="175">((G779/G780+G779/1200+((1+G780/1200)^(-119))*(1-G779/G780)))</f>
        <v>1.00331691060833</v>
      </c>
      <c r="S779" s="10">
        <f t="shared" ref="S779:S842" si="176">S778*R778*E778/E779</f>
        <v>13.3922885451384</v>
      </c>
      <c r="T779" s="12">
        <f t="shared" si="166"/>
        <v>0.082058990207009</v>
      </c>
      <c r="U779" s="12">
        <f t="shared" si="167"/>
        <v>0.00186374063864925</v>
      </c>
      <c r="V779" s="12">
        <f t="shared" si="168"/>
        <v>0.0801952495683598</v>
      </c>
      <c r="Y779" s="30"/>
      <c r="Z779" s="30"/>
    </row>
    <row r="780" spans="1:26">
      <c r="A780" s="14">
        <v>1935.04</v>
      </c>
      <c r="B780" s="15">
        <v>9.04</v>
      </c>
      <c r="C780" s="16">
        <v>0.446667</v>
      </c>
      <c r="D780" s="15">
        <v>0.756667</v>
      </c>
      <c r="E780" s="15">
        <v>13.8</v>
      </c>
      <c r="F780" s="16">
        <f t="shared" si="173"/>
        <v>1935.29166666661</v>
      </c>
      <c r="G780" s="10">
        <f>G777*9/12+G789*3/12</f>
        <v>2.755</v>
      </c>
      <c r="H780" s="16">
        <f t="shared" si="169"/>
        <v>206.799171014493</v>
      </c>
      <c r="I780" s="16">
        <f t="shared" si="170"/>
        <v>10.2179607654348</v>
      </c>
      <c r="J780" s="19">
        <f t="shared" si="174"/>
        <v>6187.73572329022</v>
      </c>
      <c r="K780" s="16">
        <f t="shared" si="171"/>
        <v>17.3095252581884</v>
      </c>
      <c r="L780" s="19">
        <f t="shared" si="172"/>
        <v>517.926485236155</v>
      </c>
      <c r="M780" s="27">
        <f t="shared" si="163"/>
        <v>11.1042102071495</v>
      </c>
      <c r="N780" s="21"/>
      <c r="O780" s="22">
        <f t="shared" si="164"/>
        <v>15.2031144504171</v>
      </c>
      <c r="P780" s="22"/>
      <c r="Q780" s="31">
        <f t="shared" si="165"/>
        <v>0.0407226121866108</v>
      </c>
      <c r="R780" s="10">
        <f t="shared" si="175"/>
        <v>1.00330775069379</v>
      </c>
      <c r="S780" s="10">
        <f t="shared" si="176"/>
        <v>13.339342108438</v>
      </c>
      <c r="T780" s="12">
        <f t="shared" si="166"/>
        <v>0.0776884431691698</v>
      </c>
      <c r="U780" s="12">
        <f t="shared" si="167"/>
        <v>0.00258868170333759</v>
      </c>
      <c r="V780" s="12">
        <f t="shared" si="168"/>
        <v>0.0750997614658322</v>
      </c>
      <c r="Y780" s="30"/>
      <c r="Z780" s="30"/>
    </row>
    <row r="781" spans="1:26">
      <c r="A781" s="14">
        <v>1935.05</v>
      </c>
      <c r="B781" s="15">
        <v>9.75</v>
      </c>
      <c r="C781" s="16">
        <v>0.443333</v>
      </c>
      <c r="D781" s="15">
        <v>0.783333</v>
      </c>
      <c r="E781" s="15">
        <v>13.8</v>
      </c>
      <c r="F781" s="16">
        <f t="shared" si="173"/>
        <v>1935.37499999994</v>
      </c>
      <c r="G781" s="10">
        <f>G777*8/12+G789*4/12</f>
        <v>2.74333333333333</v>
      </c>
      <c r="H781" s="16">
        <f t="shared" si="169"/>
        <v>223.041141304348</v>
      </c>
      <c r="I781" s="16">
        <f t="shared" si="170"/>
        <v>10.1416921331159</v>
      </c>
      <c r="J781" s="19">
        <f t="shared" si="174"/>
        <v>6699.00725540532</v>
      </c>
      <c r="K781" s="16">
        <f t="shared" si="171"/>
        <v>17.9195370606522</v>
      </c>
      <c r="L781" s="19">
        <f t="shared" si="172"/>
        <v>538.210610297273</v>
      </c>
      <c r="M781" s="27">
        <f t="shared" si="163"/>
        <v>11.9855766834801</v>
      </c>
      <c r="N781" s="21"/>
      <c r="O781" s="22">
        <f t="shared" si="164"/>
        <v>16.3970528984657</v>
      </c>
      <c r="P781" s="22"/>
      <c r="Q781" s="31">
        <f t="shared" si="165"/>
        <v>0.0336500431994861</v>
      </c>
      <c r="R781" s="10">
        <f t="shared" si="175"/>
        <v>1.00329859120934</v>
      </c>
      <c r="S781" s="10">
        <f t="shared" si="176"/>
        <v>13.3834653265519</v>
      </c>
      <c r="T781" s="12">
        <f t="shared" si="166"/>
        <v>0.0729327386731307</v>
      </c>
      <c r="U781" s="12">
        <f t="shared" si="167"/>
        <v>0.00202297196904211</v>
      </c>
      <c r="V781" s="12">
        <f t="shared" si="168"/>
        <v>0.0709097667040886</v>
      </c>
      <c r="Y781" s="30"/>
      <c r="Z781" s="30"/>
    </row>
    <row r="782" spans="1:26">
      <c r="A782" s="14">
        <v>1935.06</v>
      </c>
      <c r="B782" s="15">
        <v>10.12</v>
      </c>
      <c r="C782" s="16">
        <v>0.44</v>
      </c>
      <c r="D782" s="15">
        <v>0.81</v>
      </c>
      <c r="E782" s="15">
        <v>13.7</v>
      </c>
      <c r="F782" s="16">
        <f t="shared" si="173"/>
        <v>1935.45833333327</v>
      </c>
      <c r="G782" s="10">
        <f>G777*7/12+G789*5/12</f>
        <v>2.73166666666667</v>
      </c>
      <c r="H782" s="16">
        <f t="shared" si="169"/>
        <v>233.195086131387</v>
      </c>
      <c r="I782" s="16">
        <f t="shared" si="170"/>
        <v>10.1389167883212</v>
      </c>
      <c r="J782" s="19">
        <f t="shared" si="174"/>
        <v>7029.35620387138</v>
      </c>
      <c r="K782" s="16">
        <f t="shared" si="171"/>
        <v>18.6648240875912</v>
      </c>
      <c r="L782" s="19">
        <f t="shared" si="172"/>
        <v>562.626336475872</v>
      </c>
      <c r="M782" s="27">
        <f t="shared" si="163"/>
        <v>12.5395193244439</v>
      </c>
      <c r="N782" s="21"/>
      <c r="O782" s="22">
        <f t="shared" si="164"/>
        <v>17.1365051020376</v>
      </c>
      <c r="P782" s="22"/>
      <c r="Q782" s="31">
        <f t="shared" si="165"/>
        <v>0.0282479192322572</v>
      </c>
      <c r="R782" s="10">
        <f t="shared" si="175"/>
        <v>1.00328943215538</v>
      </c>
      <c r="S782" s="10">
        <f t="shared" si="176"/>
        <v>13.5256236733777</v>
      </c>
      <c r="T782" s="12">
        <f t="shared" si="166"/>
        <v>0.068905102537113</v>
      </c>
      <c r="U782" s="12">
        <f t="shared" si="167"/>
        <v>0.000178125540650553</v>
      </c>
      <c r="V782" s="12">
        <f t="shared" si="168"/>
        <v>0.0687269769964625</v>
      </c>
      <c r="Y782" s="30"/>
      <c r="Z782" s="30"/>
    </row>
    <row r="783" spans="1:26">
      <c r="A783" s="14">
        <v>1935.07</v>
      </c>
      <c r="B783" s="15">
        <v>10.65</v>
      </c>
      <c r="C783" s="16">
        <v>0.44</v>
      </c>
      <c r="D783" s="15">
        <v>0.793333</v>
      </c>
      <c r="E783" s="15">
        <v>13.7</v>
      </c>
      <c r="F783" s="16">
        <f t="shared" si="173"/>
        <v>1935.54166666661</v>
      </c>
      <c r="G783" s="10">
        <f>G777*6/12+G789*6/12</f>
        <v>2.72</v>
      </c>
      <c r="H783" s="16">
        <f t="shared" si="169"/>
        <v>245.407872262774</v>
      </c>
      <c r="I783" s="16">
        <f t="shared" si="170"/>
        <v>10.1389167883212</v>
      </c>
      <c r="J783" s="19">
        <f t="shared" si="174"/>
        <v>7422.96310593269</v>
      </c>
      <c r="K783" s="16">
        <f t="shared" si="171"/>
        <v>18.2807665282482</v>
      </c>
      <c r="L783" s="19">
        <f t="shared" si="172"/>
        <v>552.94662814262</v>
      </c>
      <c r="M783" s="27">
        <f t="shared" si="163"/>
        <v>13.202137936511</v>
      </c>
      <c r="N783" s="21"/>
      <c r="O783" s="22">
        <f t="shared" si="164"/>
        <v>18.0169895097972</v>
      </c>
      <c r="P783" s="22"/>
      <c r="Q783" s="31">
        <f t="shared" si="165"/>
        <v>0.023253755404173</v>
      </c>
      <c r="R783" s="10">
        <f t="shared" si="175"/>
        <v>1.00328027353226</v>
      </c>
      <c r="S783" s="10">
        <f t="shared" si="176"/>
        <v>13.5701152948105</v>
      </c>
      <c r="T783" s="12">
        <f t="shared" si="166"/>
        <v>0.0612829318971979</v>
      </c>
      <c r="U783" s="12">
        <f t="shared" si="167"/>
        <v>0.000173466808653711</v>
      </c>
      <c r="V783" s="12">
        <f t="shared" si="168"/>
        <v>0.0611094650885442</v>
      </c>
      <c r="Y783" s="30"/>
      <c r="Z783" s="30"/>
    </row>
    <row r="784" spans="1:26">
      <c r="A784" s="14">
        <v>1935.08</v>
      </c>
      <c r="B784" s="15">
        <v>11.37</v>
      </c>
      <c r="C784" s="16">
        <v>0.44</v>
      </c>
      <c r="D784" s="15">
        <v>0.776667</v>
      </c>
      <c r="E784" s="15">
        <v>13.7</v>
      </c>
      <c r="F784" s="16">
        <f t="shared" si="173"/>
        <v>1935.62499999994</v>
      </c>
      <c r="G784" s="10">
        <f>G777*5/12+G789*7/12</f>
        <v>2.70833333333333</v>
      </c>
      <c r="H784" s="16">
        <f t="shared" si="169"/>
        <v>261.998827007299</v>
      </c>
      <c r="I784" s="16">
        <f t="shared" si="170"/>
        <v>10.1389167883212</v>
      </c>
      <c r="J784" s="19">
        <f t="shared" si="174"/>
        <v>7950.35359890506</v>
      </c>
      <c r="K784" s="16">
        <f t="shared" si="171"/>
        <v>17.8967320118978</v>
      </c>
      <c r="L784" s="19">
        <f t="shared" si="172"/>
        <v>543.076277801301</v>
      </c>
      <c r="M784" s="27">
        <f t="shared" si="163"/>
        <v>14.105056846669</v>
      </c>
      <c r="N784" s="21"/>
      <c r="O784" s="22">
        <f t="shared" si="164"/>
        <v>19.2192265404215</v>
      </c>
      <c r="P784" s="22"/>
      <c r="Q784" s="31">
        <f t="shared" si="165"/>
        <v>0.0185216737530494</v>
      </c>
      <c r="R784" s="10">
        <f t="shared" si="175"/>
        <v>1.00327111534038</v>
      </c>
      <c r="S784" s="10">
        <f t="shared" si="176"/>
        <v>13.6146289848418</v>
      </c>
      <c r="T784" s="12">
        <f t="shared" si="166"/>
        <v>0.0547678787068133</v>
      </c>
      <c r="U784" s="12">
        <f t="shared" si="167"/>
        <v>0.000168570554724745</v>
      </c>
      <c r="V784" s="12">
        <f t="shared" si="168"/>
        <v>0.0545993081520886</v>
      </c>
      <c r="Y784" s="30"/>
      <c r="Z784" s="30"/>
    </row>
    <row r="785" spans="1:26">
      <c r="A785" s="14">
        <v>1935.09</v>
      </c>
      <c r="B785" s="15">
        <v>11.61</v>
      </c>
      <c r="C785" s="16">
        <v>0.44</v>
      </c>
      <c r="D785" s="15">
        <v>0.76</v>
      </c>
      <c r="E785" s="15">
        <v>13.7</v>
      </c>
      <c r="F785" s="16">
        <f t="shared" si="173"/>
        <v>1935.70833333327</v>
      </c>
      <c r="G785" s="10">
        <f>G777*4/12+G789*8/12</f>
        <v>2.69666666666667</v>
      </c>
      <c r="H785" s="16">
        <f t="shared" si="169"/>
        <v>267.529145255475</v>
      </c>
      <c r="I785" s="16">
        <f t="shared" si="170"/>
        <v>10.1389167883212</v>
      </c>
      <c r="J785" s="19">
        <f t="shared" si="174"/>
        <v>8143.80987234661</v>
      </c>
      <c r="K785" s="16">
        <f t="shared" si="171"/>
        <v>17.5126744525548</v>
      </c>
      <c r="L785" s="19">
        <f t="shared" si="172"/>
        <v>533.10038785387</v>
      </c>
      <c r="M785" s="27">
        <f t="shared" si="163"/>
        <v>14.4188917027074</v>
      </c>
      <c r="N785" s="21"/>
      <c r="O785" s="22">
        <f t="shared" si="164"/>
        <v>19.6155214899138</v>
      </c>
      <c r="P785" s="22"/>
      <c r="Q785" s="31">
        <f t="shared" si="165"/>
        <v>0.0170952390524968</v>
      </c>
      <c r="R785" s="10">
        <f t="shared" si="175"/>
        <v>1.0032619575801</v>
      </c>
      <c r="S785" s="10">
        <f t="shared" si="176"/>
        <v>13.6591640065676</v>
      </c>
      <c r="T785" s="12">
        <f t="shared" si="166"/>
        <v>0.0595579528492323</v>
      </c>
      <c r="U785" s="12">
        <f t="shared" si="167"/>
        <v>0.00016343682892983</v>
      </c>
      <c r="V785" s="12">
        <f t="shared" si="168"/>
        <v>0.0593945160203024</v>
      </c>
      <c r="Y785" s="30"/>
      <c r="Z785" s="30"/>
    </row>
    <row r="786" spans="1:26">
      <c r="A786" s="14">
        <v>1935.1</v>
      </c>
      <c r="B786" s="15">
        <v>11.92</v>
      </c>
      <c r="C786" s="16">
        <v>0.45</v>
      </c>
      <c r="D786" s="15">
        <v>0.76</v>
      </c>
      <c r="E786" s="15">
        <v>13.7</v>
      </c>
      <c r="F786" s="16">
        <f t="shared" si="173"/>
        <v>1935.79166666661</v>
      </c>
      <c r="G786" s="10">
        <f>G777*3/12+G789*9/12</f>
        <v>2.685</v>
      </c>
      <c r="H786" s="16">
        <f t="shared" si="169"/>
        <v>274.672472992701</v>
      </c>
      <c r="I786" s="16">
        <f t="shared" si="170"/>
        <v>10.3693467153285</v>
      </c>
      <c r="J786" s="19">
        <f t="shared" si="174"/>
        <v>8387.56301021401</v>
      </c>
      <c r="K786" s="16">
        <f t="shared" si="171"/>
        <v>17.5126744525548</v>
      </c>
      <c r="L786" s="19">
        <f t="shared" si="172"/>
        <v>534.777507362638</v>
      </c>
      <c r="M786" s="27">
        <f t="shared" si="163"/>
        <v>14.8262326271141</v>
      </c>
      <c r="N786" s="21"/>
      <c r="O786" s="22">
        <f t="shared" si="164"/>
        <v>20.137764924493</v>
      </c>
      <c r="P786" s="22"/>
      <c r="Q786" s="31">
        <f t="shared" si="165"/>
        <v>0.0153064653824363</v>
      </c>
      <c r="R786" s="10">
        <f t="shared" si="175"/>
        <v>1.0032528002518</v>
      </c>
      <c r="S786" s="10">
        <f t="shared" si="176"/>
        <v>13.7037196201366</v>
      </c>
      <c r="T786" s="12">
        <f t="shared" si="166"/>
        <v>0.0611121793845193</v>
      </c>
      <c r="U786" s="12">
        <f t="shared" si="167"/>
        <v>0.000158065681574282</v>
      </c>
      <c r="V786" s="12">
        <f t="shared" si="168"/>
        <v>0.060954113702945</v>
      </c>
      <c r="Y786" s="30"/>
      <c r="Z786" s="30"/>
    </row>
    <row r="787" spans="1:26">
      <c r="A787" s="14">
        <v>1935.11</v>
      </c>
      <c r="B787" s="15">
        <v>13.04</v>
      </c>
      <c r="C787" s="16">
        <v>0.46</v>
      </c>
      <c r="D787" s="15">
        <v>0.76</v>
      </c>
      <c r="E787" s="15">
        <v>13.8</v>
      </c>
      <c r="F787" s="16">
        <f t="shared" si="173"/>
        <v>1935.87499999994</v>
      </c>
      <c r="G787" s="10">
        <f>G777*2/12+G789*10/12</f>
        <v>2.67333333333333</v>
      </c>
      <c r="H787" s="16">
        <f t="shared" si="169"/>
        <v>298.303228985507</v>
      </c>
      <c r="I787" s="16">
        <f t="shared" si="170"/>
        <v>10.5229666666667</v>
      </c>
      <c r="J787" s="19">
        <f t="shared" si="174"/>
        <v>9135.94388408376</v>
      </c>
      <c r="K787" s="16">
        <f t="shared" si="171"/>
        <v>17.3857710144928</v>
      </c>
      <c r="L787" s="19">
        <f t="shared" si="172"/>
        <v>532.462987109176</v>
      </c>
      <c r="M787" s="27">
        <f t="shared" si="163"/>
        <v>16.1296051632512</v>
      </c>
      <c r="N787" s="21"/>
      <c r="O787" s="22">
        <f t="shared" si="164"/>
        <v>21.8680601707491</v>
      </c>
      <c r="P787" s="22"/>
      <c r="Q787" s="31">
        <f t="shared" si="165"/>
        <v>0.00904403308302827</v>
      </c>
      <c r="R787" s="10">
        <f t="shared" si="175"/>
        <v>1.00324364335588</v>
      </c>
      <c r="S787" s="10">
        <f t="shared" si="176"/>
        <v>13.6486697560809</v>
      </c>
      <c r="T787" s="12">
        <f t="shared" si="166"/>
        <v>0.055815546898601</v>
      </c>
      <c r="U787" s="12">
        <f t="shared" si="167"/>
        <v>0.000880108544131231</v>
      </c>
      <c r="V787" s="12">
        <f t="shared" si="168"/>
        <v>0.0549354383544698</v>
      </c>
      <c r="Y787" s="30"/>
      <c r="Z787" s="30"/>
    </row>
    <row r="788" spans="1:26">
      <c r="A788" s="14">
        <v>1935.12</v>
      </c>
      <c r="B788" s="15">
        <v>13.04</v>
      </c>
      <c r="C788" s="16">
        <v>0.47</v>
      </c>
      <c r="D788" s="15">
        <v>0.76</v>
      </c>
      <c r="E788" s="15">
        <v>13.8</v>
      </c>
      <c r="F788" s="16">
        <f t="shared" si="173"/>
        <v>1935.95833333327</v>
      </c>
      <c r="G788" s="10">
        <f>G777*1/12+G789*11/12</f>
        <v>2.66166666666667</v>
      </c>
      <c r="H788" s="16">
        <f t="shared" si="169"/>
        <v>298.303228985507</v>
      </c>
      <c r="I788" s="16">
        <f t="shared" si="170"/>
        <v>10.7517268115942</v>
      </c>
      <c r="J788" s="19">
        <f t="shared" si="174"/>
        <v>9163.38441083171</v>
      </c>
      <c r="K788" s="16">
        <f t="shared" si="171"/>
        <v>17.3857710144928</v>
      </c>
      <c r="L788" s="19">
        <f t="shared" si="172"/>
        <v>534.062281612891</v>
      </c>
      <c r="M788" s="27">
        <f t="shared" si="163"/>
        <v>16.1591927146153</v>
      </c>
      <c r="N788" s="21"/>
      <c r="O788" s="22">
        <f t="shared" si="164"/>
        <v>21.8699130755419</v>
      </c>
      <c r="P788" s="22"/>
      <c r="Q788" s="31">
        <f t="shared" si="165"/>
        <v>0.00958982964150878</v>
      </c>
      <c r="R788" s="10">
        <f t="shared" si="175"/>
        <v>1.00323448689269</v>
      </c>
      <c r="S788" s="10">
        <f t="shared" si="176"/>
        <v>13.6929411730518</v>
      </c>
      <c r="T788" s="12">
        <f t="shared" si="166"/>
        <v>0.0570341868567326</v>
      </c>
      <c r="U788" s="12">
        <f t="shared" si="167"/>
        <v>0.000322963071365034</v>
      </c>
      <c r="V788" s="12">
        <f t="shared" si="168"/>
        <v>0.0567112237853675</v>
      </c>
      <c r="Y788" s="30"/>
      <c r="Z788" s="30"/>
    </row>
    <row r="789" spans="1:26">
      <c r="A789" s="14">
        <v>1936.01</v>
      </c>
      <c r="B789" s="15">
        <v>13.76</v>
      </c>
      <c r="C789" s="16">
        <v>0.48</v>
      </c>
      <c r="D789" s="15">
        <v>0.77</v>
      </c>
      <c r="E789" s="15">
        <v>13.8</v>
      </c>
      <c r="F789" s="16">
        <f t="shared" si="173"/>
        <v>1936.04166666661</v>
      </c>
      <c r="G789" s="10">
        <v>2.65</v>
      </c>
      <c r="H789" s="16">
        <f t="shared" si="169"/>
        <v>314.77395942029</v>
      </c>
      <c r="I789" s="16">
        <f t="shared" si="170"/>
        <v>10.9804869565217</v>
      </c>
      <c r="J789" s="19">
        <f t="shared" si="174"/>
        <v>9697.4466924446</v>
      </c>
      <c r="K789" s="16">
        <f t="shared" si="171"/>
        <v>17.6145311594203</v>
      </c>
      <c r="L789" s="19">
        <f t="shared" si="172"/>
        <v>542.662351248717</v>
      </c>
      <c r="M789" s="27">
        <f t="shared" si="163"/>
        <v>17.0873598459973</v>
      </c>
      <c r="N789" s="21"/>
      <c r="O789" s="22">
        <f t="shared" si="164"/>
        <v>23.0822907046926</v>
      </c>
      <c r="P789" s="22"/>
      <c r="Q789" s="31">
        <f t="shared" si="165"/>
        <v>0.00634500835520246</v>
      </c>
      <c r="R789" s="10">
        <f t="shared" si="175"/>
        <v>1.00199055260478</v>
      </c>
      <c r="S789" s="10">
        <f t="shared" si="176"/>
        <v>13.7372308117984</v>
      </c>
      <c r="T789" s="12">
        <f t="shared" si="166"/>
        <v>0.0554998922680914</v>
      </c>
      <c r="U789" s="12">
        <f t="shared" si="167"/>
        <v>0.000316878890940231</v>
      </c>
      <c r="V789" s="12">
        <f t="shared" si="168"/>
        <v>0.0551830133771511</v>
      </c>
      <c r="Y789" s="30"/>
      <c r="Z789" s="30"/>
    </row>
    <row r="790" spans="1:26">
      <c r="A790" s="14">
        <v>1936.02</v>
      </c>
      <c r="B790" s="15">
        <v>14.55</v>
      </c>
      <c r="C790" s="16">
        <v>0.49</v>
      </c>
      <c r="D790" s="15">
        <v>0.78</v>
      </c>
      <c r="E790" s="15">
        <v>13.8</v>
      </c>
      <c r="F790" s="16">
        <f t="shared" si="173"/>
        <v>1936.12499999994</v>
      </c>
      <c r="G790" s="10">
        <f>G789*11/12+G801*1/12</f>
        <v>2.6525</v>
      </c>
      <c r="H790" s="16">
        <f t="shared" si="169"/>
        <v>332.846010869565</v>
      </c>
      <c r="I790" s="16">
        <f t="shared" si="170"/>
        <v>11.2092471014493</v>
      </c>
      <c r="J790" s="19">
        <f t="shared" si="174"/>
        <v>10282.9817186296</v>
      </c>
      <c r="K790" s="16">
        <f t="shared" si="171"/>
        <v>17.8432913043478</v>
      </c>
      <c r="L790" s="19">
        <f t="shared" si="172"/>
        <v>551.252628215197</v>
      </c>
      <c r="M790" s="27">
        <f t="shared" si="163"/>
        <v>18.1045364595178</v>
      </c>
      <c r="N790" s="21"/>
      <c r="O790" s="22">
        <f t="shared" si="164"/>
        <v>24.4068164253285</v>
      </c>
      <c r="P790" s="22"/>
      <c r="Q790" s="31">
        <f t="shared" si="165"/>
        <v>0.00303199183235341</v>
      </c>
      <c r="R790" s="10">
        <f t="shared" si="175"/>
        <v>1.00199266192039</v>
      </c>
      <c r="S790" s="10">
        <f t="shared" si="176"/>
        <v>13.7645754923732</v>
      </c>
      <c r="T790" s="12">
        <f t="shared" si="166"/>
        <v>0.050524761402349</v>
      </c>
      <c r="U790" s="12">
        <f t="shared" si="167"/>
        <v>0.000807145723151548</v>
      </c>
      <c r="V790" s="12">
        <f t="shared" si="168"/>
        <v>0.0497176156791974</v>
      </c>
      <c r="Y790" s="30"/>
      <c r="Z790" s="30"/>
    </row>
    <row r="791" spans="1:26">
      <c r="A791" s="14">
        <v>1936.03</v>
      </c>
      <c r="B791" s="15">
        <v>14.86</v>
      </c>
      <c r="C791" s="16">
        <v>0.5</v>
      </c>
      <c r="D791" s="15">
        <v>0.79</v>
      </c>
      <c r="E791" s="15">
        <v>13.7</v>
      </c>
      <c r="F791" s="16">
        <f t="shared" si="173"/>
        <v>1936.20833333327</v>
      </c>
      <c r="G791" s="10">
        <f>G789*10/12+G801*2/12</f>
        <v>2.655</v>
      </c>
      <c r="H791" s="16">
        <f t="shared" si="169"/>
        <v>342.418871532847</v>
      </c>
      <c r="I791" s="16">
        <f t="shared" si="170"/>
        <v>11.521496350365</v>
      </c>
      <c r="J791" s="19">
        <f t="shared" si="174"/>
        <v>10608.3889410498</v>
      </c>
      <c r="K791" s="16">
        <f t="shared" si="171"/>
        <v>18.2039642335766</v>
      </c>
      <c r="L791" s="19">
        <f t="shared" si="172"/>
        <v>563.972224995243</v>
      </c>
      <c r="M791" s="27">
        <f t="shared" si="163"/>
        <v>18.660478203926</v>
      </c>
      <c r="N791" s="21"/>
      <c r="O791" s="22">
        <f t="shared" si="164"/>
        <v>25.1045858227816</v>
      </c>
      <c r="P791" s="22"/>
      <c r="Q791" s="31">
        <f t="shared" si="165"/>
        <v>0.00119866412916216</v>
      </c>
      <c r="R791" s="10">
        <f t="shared" si="175"/>
        <v>1.00199477123174</v>
      </c>
      <c r="S791" s="10">
        <f t="shared" si="176"/>
        <v>13.8926751972072</v>
      </c>
      <c r="T791" s="12">
        <f t="shared" si="166"/>
        <v>0.0432743810126528</v>
      </c>
      <c r="U791" s="12">
        <f t="shared" si="167"/>
        <v>-0.0010795426547715</v>
      </c>
      <c r="V791" s="12">
        <f t="shared" si="168"/>
        <v>0.0443539236674243</v>
      </c>
      <c r="Y791" s="30"/>
      <c r="Z791" s="30"/>
    </row>
    <row r="792" spans="1:26">
      <c r="A792" s="14">
        <v>1936.04</v>
      </c>
      <c r="B792" s="15">
        <v>14.88</v>
      </c>
      <c r="C792" s="16">
        <v>0.516667</v>
      </c>
      <c r="D792" s="15">
        <v>0.82</v>
      </c>
      <c r="E792" s="15">
        <v>13.7</v>
      </c>
      <c r="F792" s="16">
        <f t="shared" si="173"/>
        <v>1936.29166666661</v>
      </c>
      <c r="G792" s="10">
        <f>G789*9/12+G801*3/12</f>
        <v>2.6575</v>
      </c>
      <c r="H792" s="16">
        <f t="shared" si="169"/>
        <v>342.879731386861</v>
      </c>
      <c r="I792" s="16">
        <f t="shared" si="170"/>
        <v>11.905553909708</v>
      </c>
      <c r="J792" s="19">
        <f t="shared" si="174"/>
        <v>10653.4036215952</v>
      </c>
      <c r="K792" s="16">
        <f t="shared" si="171"/>
        <v>18.8952540145985</v>
      </c>
      <c r="L792" s="19">
        <f t="shared" si="172"/>
        <v>587.082726458874</v>
      </c>
      <c r="M792" s="27">
        <f t="shared" si="163"/>
        <v>18.7189996651515</v>
      </c>
      <c r="N792" s="21"/>
      <c r="O792" s="22">
        <f t="shared" si="164"/>
        <v>25.1323518264247</v>
      </c>
      <c r="P792" s="22"/>
      <c r="Q792" s="31">
        <f t="shared" si="165"/>
        <v>0.000460531320098573</v>
      </c>
      <c r="R792" s="10">
        <f t="shared" si="175"/>
        <v>1.00199688053884</v>
      </c>
      <c r="S792" s="10">
        <f t="shared" si="176"/>
        <v>13.9203879060226</v>
      </c>
      <c r="T792" s="12">
        <f t="shared" si="166"/>
        <v>0.0491138821599248</v>
      </c>
      <c r="U792" s="12">
        <f t="shared" si="167"/>
        <v>-0.00168420796169044</v>
      </c>
      <c r="V792" s="12">
        <f t="shared" si="168"/>
        <v>0.0507980901216153</v>
      </c>
      <c r="Y792" s="30"/>
      <c r="Z792" s="30"/>
    </row>
    <row r="793" spans="1:26">
      <c r="A793" s="14">
        <v>1936.05</v>
      </c>
      <c r="B793" s="15">
        <v>14.09</v>
      </c>
      <c r="C793" s="16">
        <v>0.533333</v>
      </c>
      <c r="D793" s="15">
        <v>0.85</v>
      </c>
      <c r="E793" s="15">
        <v>13.7</v>
      </c>
      <c r="F793" s="16">
        <f t="shared" si="173"/>
        <v>1936.37499999994</v>
      </c>
      <c r="G793" s="10">
        <f>G789*8/12+G801*4/12</f>
        <v>2.66</v>
      </c>
      <c r="H793" s="16">
        <f t="shared" si="169"/>
        <v>324.675767153285</v>
      </c>
      <c r="I793" s="16">
        <f t="shared" si="170"/>
        <v>12.2895884260584</v>
      </c>
      <c r="J793" s="19">
        <f t="shared" si="174"/>
        <v>10119.6197135586</v>
      </c>
      <c r="K793" s="16">
        <f t="shared" si="171"/>
        <v>19.5865437956204</v>
      </c>
      <c r="L793" s="19">
        <f t="shared" si="172"/>
        <v>610.480962138029</v>
      </c>
      <c r="M793" s="27">
        <f t="shared" si="163"/>
        <v>17.7501925193286</v>
      </c>
      <c r="N793" s="21"/>
      <c r="O793" s="22">
        <f t="shared" si="164"/>
        <v>23.7876374093013</v>
      </c>
      <c r="P793" s="22"/>
      <c r="Q793" s="31">
        <f t="shared" si="165"/>
        <v>0.00389688653563578</v>
      </c>
      <c r="R793" s="10">
        <f t="shared" si="175"/>
        <v>1.00199898984167</v>
      </c>
      <c r="S793" s="10">
        <f t="shared" si="176"/>
        <v>13.9481852577252</v>
      </c>
      <c r="T793" s="12">
        <f t="shared" si="166"/>
        <v>0.0544938816195033</v>
      </c>
      <c r="U793" s="12">
        <f t="shared" si="167"/>
        <v>-0.00228534450811158</v>
      </c>
      <c r="V793" s="12">
        <f t="shared" si="168"/>
        <v>0.0567792261276149</v>
      </c>
      <c r="Y793" s="30"/>
      <c r="Z793" s="30"/>
    </row>
    <row r="794" spans="1:26">
      <c r="A794" s="14">
        <v>1936.06</v>
      </c>
      <c r="B794" s="15">
        <v>14.69</v>
      </c>
      <c r="C794" s="16">
        <v>0.55</v>
      </c>
      <c r="D794" s="15">
        <v>0.88</v>
      </c>
      <c r="E794" s="15">
        <v>13.8</v>
      </c>
      <c r="F794" s="16">
        <f t="shared" si="173"/>
        <v>1936.45833333327</v>
      </c>
      <c r="G794" s="10">
        <f>G789*7/12+G801*5/12</f>
        <v>2.6625</v>
      </c>
      <c r="H794" s="16">
        <f t="shared" si="169"/>
        <v>336.048652898551</v>
      </c>
      <c r="I794" s="16">
        <f t="shared" si="170"/>
        <v>12.5818079710145</v>
      </c>
      <c r="J794" s="19">
        <f t="shared" si="174"/>
        <v>10506.7737633396</v>
      </c>
      <c r="K794" s="16">
        <f t="shared" si="171"/>
        <v>20.1308927536232</v>
      </c>
      <c r="L794" s="19">
        <f t="shared" si="172"/>
        <v>629.40509950571</v>
      </c>
      <c r="M794" s="27">
        <f t="shared" si="163"/>
        <v>18.3930010658313</v>
      </c>
      <c r="N794" s="21"/>
      <c r="O794" s="22">
        <f t="shared" si="164"/>
        <v>24.6001886426027</v>
      </c>
      <c r="P794" s="22"/>
      <c r="Q794" s="31">
        <f t="shared" si="165"/>
        <v>0.00316109416997466</v>
      </c>
      <c r="R794" s="10">
        <f t="shared" si="175"/>
        <v>1.00200109914025</v>
      </c>
      <c r="S794" s="10">
        <f t="shared" si="176"/>
        <v>13.8747916866379</v>
      </c>
      <c r="T794" s="12">
        <f t="shared" si="166"/>
        <v>0.049057325233405</v>
      </c>
      <c r="U794" s="12">
        <f t="shared" si="167"/>
        <v>-0.00269244105096633</v>
      </c>
      <c r="V794" s="12">
        <f t="shared" si="168"/>
        <v>0.0517497662843713</v>
      </c>
      <c r="Y794" s="30"/>
      <c r="Z794" s="30"/>
    </row>
    <row r="795" spans="1:26">
      <c r="A795" s="14">
        <v>1936.07</v>
      </c>
      <c r="B795" s="15">
        <v>15.56</v>
      </c>
      <c r="C795" s="16">
        <v>0.57</v>
      </c>
      <c r="D795" s="15">
        <v>0.9</v>
      </c>
      <c r="E795" s="15">
        <v>13.9</v>
      </c>
      <c r="F795" s="16">
        <f t="shared" si="173"/>
        <v>1936.54166666661</v>
      </c>
      <c r="G795" s="10">
        <f>G789*6/12+G801*6/12</f>
        <v>2.665</v>
      </c>
      <c r="H795" s="16">
        <f t="shared" si="169"/>
        <v>353.389988489209</v>
      </c>
      <c r="I795" s="16">
        <f t="shared" si="170"/>
        <v>12.9455201438849</v>
      </c>
      <c r="J795" s="19">
        <f t="shared" si="174"/>
        <v>11082.690749623</v>
      </c>
      <c r="K795" s="16">
        <f t="shared" si="171"/>
        <v>20.4402949640288</v>
      </c>
      <c r="L795" s="19">
        <f t="shared" si="172"/>
        <v>641.029670608012</v>
      </c>
      <c r="M795" s="27">
        <f t="shared" si="163"/>
        <v>19.3604645123191</v>
      </c>
      <c r="N795" s="21"/>
      <c r="O795" s="22">
        <f t="shared" si="164"/>
        <v>25.8389771306103</v>
      </c>
      <c r="P795" s="22"/>
      <c r="Q795" s="31">
        <f t="shared" si="165"/>
        <v>0.00223364293597874</v>
      </c>
      <c r="R795" s="10">
        <f t="shared" si="175"/>
        <v>1.00200320843457</v>
      </c>
      <c r="S795" s="10">
        <f t="shared" si="176"/>
        <v>13.8025381281204</v>
      </c>
      <c r="T795" s="12">
        <f t="shared" si="166"/>
        <v>0.0348543385746944</v>
      </c>
      <c r="U795" s="12">
        <f t="shared" si="167"/>
        <v>-0.00771982943865801</v>
      </c>
      <c r="V795" s="12">
        <f t="shared" si="168"/>
        <v>0.0425741680133525</v>
      </c>
      <c r="Y795" s="30"/>
      <c r="Z795" s="30"/>
    </row>
    <row r="796" spans="1:26">
      <c r="A796" s="14">
        <v>1936.08</v>
      </c>
      <c r="B796" s="15">
        <v>15.87</v>
      </c>
      <c r="C796" s="16">
        <v>0.59</v>
      </c>
      <c r="D796" s="15">
        <v>0.92</v>
      </c>
      <c r="E796" s="15">
        <v>14</v>
      </c>
      <c r="F796" s="16">
        <f t="shared" si="173"/>
        <v>1936.62499999994</v>
      </c>
      <c r="G796" s="10">
        <f>G789*5/12+G801*7/12</f>
        <v>2.6675</v>
      </c>
      <c r="H796" s="16">
        <f t="shared" si="169"/>
        <v>357.856030714286</v>
      </c>
      <c r="I796" s="16">
        <f t="shared" si="170"/>
        <v>13.3040364285714</v>
      </c>
      <c r="J796" s="19">
        <f t="shared" si="174"/>
        <v>11257.5197213615</v>
      </c>
      <c r="K796" s="16">
        <f t="shared" si="171"/>
        <v>20.7452771428572</v>
      </c>
      <c r="L796" s="19">
        <f t="shared" si="172"/>
        <v>652.609838919506</v>
      </c>
      <c r="M796" s="27">
        <f t="shared" si="163"/>
        <v>19.6230601629838</v>
      </c>
      <c r="N796" s="21"/>
      <c r="O796" s="22">
        <f t="shared" si="164"/>
        <v>26.1333908036412</v>
      </c>
      <c r="P796" s="22"/>
      <c r="Q796" s="31">
        <f t="shared" si="165"/>
        <v>0.00277880182028176</v>
      </c>
      <c r="R796" s="10">
        <f t="shared" si="175"/>
        <v>1.00200531772464</v>
      </c>
      <c r="S796" s="10">
        <f t="shared" si="176"/>
        <v>13.7314004354249</v>
      </c>
      <c r="T796" s="12">
        <f t="shared" si="166"/>
        <v>0.0294864600796079</v>
      </c>
      <c r="U796" s="12">
        <f t="shared" si="167"/>
        <v>-0.00905146246944932</v>
      </c>
      <c r="V796" s="12">
        <f t="shared" si="168"/>
        <v>0.0385379225490572</v>
      </c>
      <c r="Y796" s="30"/>
      <c r="Z796" s="30"/>
    </row>
    <row r="797" spans="1:26">
      <c r="A797" s="14">
        <v>1936.09</v>
      </c>
      <c r="B797" s="15">
        <v>16.05</v>
      </c>
      <c r="C797" s="16">
        <v>0.61</v>
      </c>
      <c r="D797" s="15">
        <v>0.94</v>
      </c>
      <c r="E797" s="15">
        <v>14</v>
      </c>
      <c r="F797" s="16">
        <f t="shared" si="173"/>
        <v>1936.70833333327</v>
      </c>
      <c r="G797" s="10">
        <f>G789*4/12+G801*8/12</f>
        <v>2.67</v>
      </c>
      <c r="H797" s="16">
        <f t="shared" si="169"/>
        <v>361.914889285714</v>
      </c>
      <c r="I797" s="16">
        <f t="shared" si="170"/>
        <v>13.7550207142857</v>
      </c>
      <c r="J797" s="19">
        <f t="shared" si="174"/>
        <v>11421.2633131918</v>
      </c>
      <c r="K797" s="16">
        <f t="shared" si="171"/>
        <v>21.1962614285714</v>
      </c>
      <c r="L797" s="19">
        <f t="shared" si="172"/>
        <v>668.908879401889</v>
      </c>
      <c r="M797" s="27">
        <f t="shared" si="163"/>
        <v>19.8620242432876</v>
      </c>
      <c r="N797" s="21"/>
      <c r="O797" s="22">
        <f t="shared" si="164"/>
        <v>26.3957102119817</v>
      </c>
      <c r="P797" s="22"/>
      <c r="Q797" s="31">
        <f t="shared" si="165"/>
        <v>0.00158010412922709</v>
      </c>
      <c r="R797" s="10">
        <f t="shared" si="175"/>
        <v>1.00200742701045</v>
      </c>
      <c r="S797" s="10">
        <f t="shared" si="176"/>
        <v>13.7589362561022</v>
      </c>
      <c r="T797" s="12">
        <f t="shared" si="166"/>
        <v>0.0111192670302724</v>
      </c>
      <c r="U797" s="12">
        <f t="shared" si="167"/>
        <v>-0.0100861558778588</v>
      </c>
      <c r="V797" s="12">
        <f t="shared" si="168"/>
        <v>0.0212054229081312</v>
      </c>
      <c r="Y797" s="30"/>
      <c r="Z797" s="30"/>
    </row>
    <row r="798" spans="1:26">
      <c r="A798" s="14">
        <v>1936.1</v>
      </c>
      <c r="B798" s="15">
        <v>16.89</v>
      </c>
      <c r="C798" s="16">
        <v>0.646667</v>
      </c>
      <c r="D798" s="15">
        <v>0.966667</v>
      </c>
      <c r="E798" s="15">
        <v>14</v>
      </c>
      <c r="F798" s="16">
        <f t="shared" si="173"/>
        <v>1936.79166666661</v>
      </c>
      <c r="G798" s="10">
        <f>G789*3/12+G801*9/12</f>
        <v>2.6725</v>
      </c>
      <c r="H798" s="16">
        <f t="shared" si="169"/>
        <v>380.856229285714</v>
      </c>
      <c r="I798" s="16">
        <f t="shared" si="170"/>
        <v>14.5818327545</v>
      </c>
      <c r="J798" s="19">
        <f t="shared" si="174"/>
        <v>12057.3593063379</v>
      </c>
      <c r="K798" s="16">
        <f t="shared" si="171"/>
        <v>21.7975813259286</v>
      </c>
      <c r="L798" s="19">
        <f t="shared" si="172"/>
        <v>690.080008796903</v>
      </c>
      <c r="M798" s="27">
        <f t="shared" si="163"/>
        <v>20.9130918525331</v>
      </c>
      <c r="N798" s="21"/>
      <c r="O798" s="22">
        <f t="shared" si="164"/>
        <v>27.7333372740084</v>
      </c>
      <c r="P798" s="22"/>
      <c r="Q798" s="31">
        <f t="shared" si="165"/>
        <v>-0.0015323636777371</v>
      </c>
      <c r="R798" s="10">
        <f t="shared" si="175"/>
        <v>1.002009536292</v>
      </c>
      <c r="S798" s="10">
        <f t="shared" si="176"/>
        <v>13.7865563163777</v>
      </c>
      <c r="T798" s="12">
        <f t="shared" si="166"/>
        <v>0.00181180046610607</v>
      </c>
      <c r="U798" s="12">
        <f t="shared" si="167"/>
        <v>-0.0120650449980463</v>
      </c>
      <c r="V798" s="12">
        <f t="shared" si="168"/>
        <v>0.0138768454641524</v>
      </c>
      <c r="Y798" s="30"/>
      <c r="Z798" s="30"/>
    </row>
    <row r="799" spans="1:26">
      <c r="A799" s="14">
        <v>1936.11</v>
      </c>
      <c r="B799" s="15">
        <v>17.36</v>
      </c>
      <c r="C799" s="16">
        <v>0.683333</v>
      </c>
      <c r="D799" s="15">
        <v>0.993333</v>
      </c>
      <c r="E799" s="15">
        <v>14</v>
      </c>
      <c r="F799" s="16">
        <f t="shared" si="173"/>
        <v>1936.87499999994</v>
      </c>
      <c r="G799" s="10">
        <f>G789*2/12+G801*10/12</f>
        <v>2.675</v>
      </c>
      <c r="H799" s="16">
        <f t="shared" si="169"/>
        <v>391.45436</v>
      </c>
      <c r="I799" s="16">
        <f t="shared" si="170"/>
        <v>15.4086222455</v>
      </c>
      <c r="J799" s="19">
        <f t="shared" si="174"/>
        <v>12433.5320811288</v>
      </c>
      <c r="K799" s="16">
        <f t="shared" si="171"/>
        <v>22.3988786740714</v>
      </c>
      <c r="L799" s="19">
        <f t="shared" si="172"/>
        <v>711.442265135016</v>
      </c>
      <c r="M799" s="27">
        <f t="shared" si="163"/>
        <v>21.4997653410242</v>
      </c>
      <c r="N799" s="21"/>
      <c r="O799" s="22">
        <f t="shared" si="164"/>
        <v>28.4514749418104</v>
      </c>
      <c r="P799" s="22"/>
      <c r="Q799" s="31">
        <f t="shared" si="165"/>
        <v>-0.00341576390750734</v>
      </c>
      <c r="R799" s="10">
        <f t="shared" si="175"/>
        <v>1.0020116455693</v>
      </c>
      <c r="S799" s="10">
        <f t="shared" si="176"/>
        <v>13.8142609016372</v>
      </c>
      <c r="T799" s="12">
        <f t="shared" si="166"/>
        <v>-0.00364020448549607</v>
      </c>
      <c r="U799" s="12">
        <f t="shared" si="167"/>
        <v>-0.0144671847155414</v>
      </c>
      <c r="V799" s="12">
        <f t="shared" si="168"/>
        <v>0.0108269802300454</v>
      </c>
      <c r="Y799" s="30"/>
      <c r="Z799" s="30"/>
    </row>
    <row r="800" spans="1:26">
      <c r="A800" s="14">
        <v>1936.12</v>
      </c>
      <c r="B800" s="15">
        <v>17.06</v>
      </c>
      <c r="C800" s="16">
        <v>0.72</v>
      </c>
      <c r="D800" s="15">
        <v>1.02</v>
      </c>
      <c r="E800" s="15">
        <v>14</v>
      </c>
      <c r="F800" s="16">
        <f t="shared" si="173"/>
        <v>1936.95833333327</v>
      </c>
      <c r="G800" s="10">
        <f>G789*1/12+G801*11/12</f>
        <v>2.6775</v>
      </c>
      <c r="H800" s="16">
        <f t="shared" si="169"/>
        <v>384.689595714286</v>
      </c>
      <c r="I800" s="16">
        <f t="shared" si="170"/>
        <v>16.2354342857143</v>
      </c>
      <c r="J800" s="19">
        <f t="shared" si="174"/>
        <v>12261.6399325417</v>
      </c>
      <c r="K800" s="16">
        <f t="shared" si="171"/>
        <v>23.0001985714286</v>
      </c>
      <c r="L800" s="19">
        <f t="shared" si="172"/>
        <v>733.110945556423</v>
      </c>
      <c r="M800" s="27">
        <f t="shared" si="163"/>
        <v>21.1256635481554</v>
      </c>
      <c r="N800" s="21"/>
      <c r="O800" s="22">
        <f t="shared" si="164"/>
        <v>27.9027610773904</v>
      </c>
      <c r="P800" s="22"/>
      <c r="Q800" s="31">
        <f t="shared" si="165"/>
        <v>-0.00261710820255789</v>
      </c>
      <c r="R800" s="10">
        <f t="shared" si="175"/>
        <v>1.00201375484235</v>
      </c>
      <c r="S800" s="10">
        <f t="shared" si="176"/>
        <v>13.8420502983732</v>
      </c>
      <c r="T800" s="12">
        <f t="shared" si="166"/>
        <v>0.000152259473878757</v>
      </c>
      <c r="U800" s="12">
        <f t="shared" si="167"/>
        <v>-0.0154457247497821</v>
      </c>
      <c r="V800" s="12">
        <f t="shared" si="168"/>
        <v>0.0155979842236609</v>
      </c>
      <c r="Y800" s="30"/>
      <c r="Z800" s="30"/>
    </row>
    <row r="801" spans="1:26">
      <c r="A801" s="14">
        <v>1937.01</v>
      </c>
      <c r="B801" s="15">
        <v>17.59</v>
      </c>
      <c r="C801" s="16">
        <v>0.73</v>
      </c>
      <c r="D801" s="15">
        <v>1.05</v>
      </c>
      <c r="E801" s="15">
        <v>14.1</v>
      </c>
      <c r="F801" s="16">
        <f t="shared" si="173"/>
        <v>1937.04166666661</v>
      </c>
      <c r="G801" s="10">
        <v>2.68</v>
      </c>
      <c r="H801" s="16">
        <f t="shared" si="169"/>
        <v>393.827624822695</v>
      </c>
      <c r="I801" s="16">
        <f t="shared" si="170"/>
        <v>16.3441822695035</v>
      </c>
      <c r="J801" s="19">
        <f t="shared" si="174"/>
        <v>12596.3195388697</v>
      </c>
      <c r="K801" s="16">
        <f t="shared" si="171"/>
        <v>23.5087553191489</v>
      </c>
      <c r="L801" s="19">
        <f t="shared" si="172"/>
        <v>751.912195327638</v>
      </c>
      <c r="M801" s="27">
        <f t="shared" si="163"/>
        <v>21.6187415829535</v>
      </c>
      <c r="N801" s="21"/>
      <c r="O801" s="22">
        <f t="shared" si="164"/>
        <v>28.4956379266387</v>
      </c>
      <c r="P801" s="22"/>
      <c r="Q801" s="31">
        <f t="shared" si="165"/>
        <v>-0.00191478179655867</v>
      </c>
      <c r="R801" s="10">
        <f t="shared" si="175"/>
        <v>1.00310372910145</v>
      </c>
      <c r="S801" s="10">
        <f t="shared" si="176"/>
        <v>13.7715565332379</v>
      </c>
      <c r="T801" s="12">
        <f t="shared" si="166"/>
        <v>-0.00162191339040407</v>
      </c>
      <c r="U801" s="12">
        <f t="shared" si="167"/>
        <v>-0.0148024516687755</v>
      </c>
      <c r="V801" s="12">
        <f t="shared" si="168"/>
        <v>0.0131805382783714</v>
      </c>
      <c r="Y801" s="30"/>
      <c r="Z801" s="30"/>
    </row>
    <row r="802" spans="1:26">
      <c r="A802" s="14">
        <v>1937.02</v>
      </c>
      <c r="B802" s="15">
        <v>18.11</v>
      </c>
      <c r="C802" s="16">
        <v>0.74</v>
      </c>
      <c r="D802" s="15">
        <v>1.08</v>
      </c>
      <c r="E802" s="15">
        <v>14.1</v>
      </c>
      <c r="F802" s="16">
        <f t="shared" si="173"/>
        <v>1937.12499999994</v>
      </c>
      <c r="G802" s="10">
        <f>G801*11/12+G813*1/12</f>
        <v>2.67</v>
      </c>
      <c r="H802" s="16">
        <f t="shared" si="169"/>
        <v>405.470056028369</v>
      </c>
      <c r="I802" s="16">
        <f t="shared" si="170"/>
        <v>16.568075177305</v>
      </c>
      <c r="J802" s="19">
        <f t="shared" si="174"/>
        <v>13012.8550248528</v>
      </c>
      <c r="K802" s="16">
        <f t="shared" si="171"/>
        <v>24.1804340425532</v>
      </c>
      <c r="L802" s="19">
        <f t="shared" si="172"/>
        <v>776.028902641688</v>
      </c>
      <c r="M802" s="27">
        <f t="shared" si="163"/>
        <v>22.2442215528052</v>
      </c>
      <c r="N802" s="21"/>
      <c r="O802" s="22">
        <f t="shared" si="164"/>
        <v>29.2569284366977</v>
      </c>
      <c r="P802" s="22"/>
      <c r="Q802" s="31">
        <f t="shared" si="165"/>
        <v>-0.00255446658299752</v>
      </c>
      <c r="R802" s="10">
        <f t="shared" si="175"/>
        <v>1.00309581117798</v>
      </c>
      <c r="S802" s="10">
        <f t="shared" si="176"/>
        <v>13.8142997140224</v>
      </c>
      <c r="T802" s="12">
        <f t="shared" si="166"/>
        <v>-0.000693334505234344</v>
      </c>
      <c r="U802" s="12">
        <f t="shared" si="167"/>
        <v>-0.0150614349164696</v>
      </c>
      <c r="V802" s="12">
        <f t="shared" si="168"/>
        <v>0.0143681004112353</v>
      </c>
      <c r="Y802" s="30"/>
      <c r="Z802" s="30"/>
    </row>
    <row r="803" spans="1:26">
      <c r="A803" s="14">
        <v>1937.03</v>
      </c>
      <c r="B803" s="15">
        <v>18.09</v>
      </c>
      <c r="C803" s="16">
        <v>0.75</v>
      </c>
      <c r="D803" s="15">
        <v>1.11</v>
      </c>
      <c r="E803" s="15">
        <v>14.2</v>
      </c>
      <c r="F803" s="16">
        <f t="shared" si="173"/>
        <v>1937.20833333327</v>
      </c>
      <c r="G803" s="10">
        <f>G801*10/12+G813*2/12</f>
        <v>2.66</v>
      </c>
      <c r="H803" s="16">
        <f t="shared" si="169"/>
        <v>402.170000704225</v>
      </c>
      <c r="I803" s="16">
        <f t="shared" si="170"/>
        <v>16.6737147887324</v>
      </c>
      <c r="J803" s="19">
        <f t="shared" si="174"/>
        <v>12951.5383175773</v>
      </c>
      <c r="K803" s="16">
        <f t="shared" si="171"/>
        <v>24.677097887324</v>
      </c>
      <c r="L803" s="19">
        <f t="shared" si="172"/>
        <v>794.704672886171</v>
      </c>
      <c r="M803" s="27">
        <f t="shared" si="163"/>
        <v>22.0421970160506</v>
      </c>
      <c r="N803" s="21"/>
      <c r="O803" s="22">
        <f t="shared" si="164"/>
        <v>28.9283619862808</v>
      </c>
      <c r="P803" s="22"/>
      <c r="Q803" s="31">
        <f t="shared" si="165"/>
        <v>-0.000785240987423559</v>
      </c>
      <c r="R803" s="10">
        <f t="shared" si="175"/>
        <v>1.00308789352707</v>
      </c>
      <c r="S803" s="10">
        <f t="shared" si="176"/>
        <v>13.7594812044121</v>
      </c>
      <c r="T803" s="12">
        <f t="shared" si="166"/>
        <v>-0.00578777513764828</v>
      </c>
      <c r="U803" s="12">
        <f t="shared" si="167"/>
        <v>-0.016436775195656</v>
      </c>
      <c r="V803" s="12">
        <f t="shared" si="168"/>
        <v>0.0106490000580077</v>
      </c>
      <c r="Y803" s="30"/>
      <c r="Z803" s="30"/>
    </row>
    <row r="804" spans="1:26">
      <c r="A804" s="14">
        <v>1937.04</v>
      </c>
      <c r="B804" s="15">
        <v>17.01</v>
      </c>
      <c r="C804" s="16">
        <v>0.78</v>
      </c>
      <c r="D804" s="15">
        <v>1.13</v>
      </c>
      <c r="E804" s="15">
        <v>14.3</v>
      </c>
      <c r="F804" s="16">
        <f t="shared" si="173"/>
        <v>1937.29166666661</v>
      </c>
      <c r="G804" s="10">
        <f>G801*9/12+G813*3/12</f>
        <v>2.65</v>
      </c>
      <c r="H804" s="16">
        <f t="shared" si="169"/>
        <v>375.515376923077</v>
      </c>
      <c r="I804" s="16">
        <f t="shared" si="170"/>
        <v>17.2194</v>
      </c>
      <c r="J804" s="19">
        <f t="shared" si="174"/>
        <v>12139.3604555752</v>
      </c>
      <c r="K804" s="16">
        <f t="shared" si="171"/>
        <v>24.9460538461538</v>
      </c>
      <c r="L804" s="19">
        <f t="shared" si="172"/>
        <v>806.436056131687</v>
      </c>
      <c r="M804" s="27">
        <f t="shared" si="163"/>
        <v>20.5565794574329</v>
      </c>
      <c r="N804" s="21"/>
      <c r="O804" s="22">
        <f t="shared" si="164"/>
        <v>26.9289468682097</v>
      </c>
      <c r="P804" s="22"/>
      <c r="Q804" s="31">
        <f t="shared" si="165"/>
        <v>0.0032817335242659</v>
      </c>
      <c r="R804" s="10">
        <f t="shared" si="175"/>
        <v>1.0030799761489</v>
      </c>
      <c r="S804" s="10">
        <f t="shared" si="176"/>
        <v>13.7054517515033</v>
      </c>
      <c r="T804" s="12">
        <f t="shared" si="166"/>
        <v>-0.00267105856369421</v>
      </c>
      <c r="U804" s="12">
        <f t="shared" si="167"/>
        <v>-0.0160006865626385</v>
      </c>
      <c r="V804" s="12">
        <f t="shared" si="168"/>
        <v>0.0133296279989443</v>
      </c>
      <c r="Y804" s="30"/>
      <c r="Z804" s="30"/>
    </row>
    <row r="805" spans="1:26">
      <c r="A805" s="14">
        <v>1937.05</v>
      </c>
      <c r="B805" s="15">
        <v>16.25</v>
      </c>
      <c r="C805" s="16">
        <v>0.81</v>
      </c>
      <c r="D805" s="15">
        <v>1.15</v>
      </c>
      <c r="E805" s="15">
        <v>14.4</v>
      </c>
      <c r="F805" s="16">
        <f t="shared" si="173"/>
        <v>1937.37499999994</v>
      </c>
      <c r="G805" s="10">
        <f>G801*8/12+G813*4/12</f>
        <v>2.64</v>
      </c>
      <c r="H805" s="16">
        <f t="shared" si="169"/>
        <v>356.246267361111</v>
      </c>
      <c r="I805" s="16">
        <f t="shared" si="170"/>
        <v>17.75750625</v>
      </c>
      <c r="J805" s="19">
        <f t="shared" si="174"/>
        <v>11564.2816461887</v>
      </c>
      <c r="K805" s="16">
        <f t="shared" si="171"/>
        <v>25.2112743055556</v>
      </c>
      <c r="L805" s="19">
        <f t="shared" si="172"/>
        <v>818.395316499505</v>
      </c>
      <c r="M805" s="27">
        <f t="shared" si="163"/>
        <v>19.4741746865721</v>
      </c>
      <c r="N805" s="21"/>
      <c r="O805" s="22">
        <f t="shared" si="164"/>
        <v>25.4726024669142</v>
      </c>
      <c r="P805" s="22"/>
      <c r="Q805" s="31">
        <f t="shared" si="165"/>
        <v>0.00620379651033821</v>
      </c>
      <c r="R805" s="10">
        <f t="shared" si="175"/>
        <v>1.0030720590437</v>
      </c>
      <c r="S805" s="10">
        <f t="shared" si="176"/>
        <v>13.652194325619</v>
      </c>
      <c r="T805" s="12">
        <f t="shared" si="166"/>
        <v>0.000814991026652834</v>
      </c>
      <c r="U805" s="12">
        <f t="shared" si="167"/>
        <v>-0.015567038605831</v>
      </c>
      <c r="V805" s="12">
        <f t="shared" si="168"/>
        <v>0.0163820296324838</v>
      </c>
      <c r="Y805" s="30"/>
      <c r="Z805" s="30"/>
    </row>
    <row r="806" spans="1:26">
      <c r="A806" s="14">
        <v>1937.06</v>
      </c>
      <c r="B806" s="15">
        <v>15.64</v>
      </c>
      <c r="C806" s="16">
        <v>0.84</v>
      </c>
      <c r="D806" s="15">
        <v>1.17</v>
      </c>
      <c r="E806" s="15">
        <v>14.4</v>
      </c>
      <c r="F806" s="16">
        <f t="shared" si="173"/>
        <v>1937.45833333327</v>
      </c>
      <c r="G806" s="10">
        <f>G801*7/12+G813*5/12</f>
        <v>2.63</v>
      </c>
      <c r="H806" s="16">
        <f t="shared" si="169"/>
        <v>342.873330555556</v>
      </c>
      <c r="I806" s="16">
        <f t="shared" si="170"/>
        <v>18.4151916666667</v>
      </c>
      <c r="J806" s="19">
        <f t="shared" si="174"/>
        <v>11179.9916714845</v>
      </c>
      <c r="K806" s="16">
        <f t="shared" si="171"/>
        <v>25.64973125</v>
      </c>
      <c r="L806" s="19">
        <f t="shared" si="172"/>
        <v>836.354875680109</v>
      </c>
      <c r="M806" s="27">
        <f t="shared" si="163"/>
        <v>18.711659960365</v>
      </c>
      <c r="N806" s="21"/>
      <c r="O806" s="22">
        <f t="shared" si="164"/>
        <v>24.4465634972049</v>
      </c>
      <c r="P806" s="22"/>
      <c r="Q806" s="31">
        <f t="shared" si="165"/>
        <v>0.00727554693227651</v>
      </c>
      <c r="R806" s="10">
        <f t="shared" si="175"/>
        <v>1.00306414221165</v>
      </c>
      <c r="S806" s="10">
        <f t="shared" si="176"/>
        <v>13.6941346726633</v>
      </c>
      <c r="T806" s="12">
        <f t="shared" si="166"/>
        <v>0.0076207207446477</v>
      </c>
      <c r="U806" s="12">
        <f t="shared" si="167"/>
        <v>-0.0162653756398001</v>
      </c>
      <c r="V806" s="12">
        <f t="shared" si="168"/>
        <v>0.0238860963844478</v>
      </c>
      <c r="Y806" s="30"/>
      <c r="Z806" s="30"/>
    </row>
    <row r="807" spans="1:26">
      <c r="A807" s="14">
        <v>1937.07</v>
      </c>
      <c r="B807" s="15">
        <v>16.57</v>
      </c>
      <c r="C807" s="16">
        <v>0.816667</v>
      </c>
      <c r="D807" s="15">
        <v>1.18667</v>
      </c>
      <c r="E807" s="15">
        <v>14.5</v>
      </c>
      <c r="F807" s="16">
        <f t="shared" si="173"/>
        <v>1937.54166666661</v>
      </c>
      <c r="G807" s="10">
        <f>G801*6/12+G813*6/12</f>
        <v>2.62</v>
      </c>
      <c r="H807" s="16">
        <f t="shared" si="169"/>
        <v>360.756326206897</v>
      </c>
      <c r="I807" s="16">
        <f t="shared" si="170"/>
        <v>17.7801923146897</v>
      </c>
      <c r="J807" s="19">
        <f t="shared" si="174"/>
        <v>11811.4112755077</v>
      </c>
      <c r="K807" s="16">
        <f t="shared" si="171"/>
        <v>25.8357700434483</v>
      </c>
      <c r="L807" s="19">
        <f t="shared" si="172"/>
        <v>845.880954635288</v>
      </c>
      <c r="M807" s="27">
        <f t="shared" si="163"/>
        <v>19.6467232796076</v>
      </c>
      <c r="N807" s="21"/>
      <c r="O807" s="22">
        <f t="shared" si="164"/>
        <v>25.6287560894536</v>
      </c>
      <c r="P807" s="22"/>
      <c r="Q807" s="31">
        <f t="shared" si="165"/>
        <v>0.00719823778265993</v>
      </c>
      <c r="R807" s="10">
        <f t="shared" si="175"/>
        <v>1.00305622565298</v>
      </c>
      <c r="S807" s="10">
        <f t="shared" si="176"/>
        <v>13.6413637560158</v>
      </c>
      <c r="T807" s="12">
        <f t="shared" si="166"/>
        <v>0.00770673297218627</v>
      </c>
      <c r="U807" s="12">
        <f t="shared" si="167"/>
        <v>-0.0167224846347765</v>
      </c>
      <c r="V807" s="12">
        <f t="shared" si="168"/>
        <v>0.0244292176069628</v>
      </c>
      <c r="Y807" s="30"/>
      <c r="Z807" s="30"/>
    </row>
    <row r="808" spans="1:26">
      <c r="A808" s="14">
        <v>1937.08</v>
      </c>
      <c r="B808" s="15">
        <v>16.74</v>
      </c>
      <c r="C808" s="16">
        <v>0.793333</v>
      </c>
      <c r="D808" s="15">
        <v>1.20333</v>
      </c>
      <c r="E808" s="15">
        <v>14.5</v>
      </c>
      <c r="F808" s="16">
        <f t="shared" si="173"/>
        <v>1937.62499999994</v>
      </c>
      <c r="G808" s="10">
        <f>G801*5/12+G813*7/12</f>
        <v>2.61</v>
      </c>
      <c r="H808" s="16">
        <f t="shared" si="169"/>
        <v>364.457507586207</v>
      </c>
      <c r="I808" s="16">
        <f t="shared" si="170"/>
        <v>17.2721725128966</v>
      </c>
      <c r="J808" s="19">
        <f t="shared" si="174"/>
        <v>11979.7157481665</v>
      </c>
      <c r="K808" s="16">
        <f t="shared" si="171"/>
        <v>26.1984858186207</v>
      </c>
      <c r="L808" s="19">
        <f t="shared" si="172"/>
        <v>861.144047266496</v>
      </c>
      <c r="M808" s="27">
        <f t="shared" si="163"/>
        <v>19.806982577381</v>
      </c>
      <c r="N808" s="21"/>
      <c r="O808" s="22">
        <f t="shared" si="164"/>
        <v>25.7935519644511</v>
      </c>
      <c r="P808" s="22"/>
      <c r="Q808" s="31">
        <f t="shared" si="165"/>
        <v>0.00745614226221807</v>
      </c>
      <c r="R808" s="10">
        <f t="shared" si="175"/>
        <v>1.00304830936788</v>
      </c>
      <c r="S808" s="10">
        <f t="shared" si="176"/>
        <v>13.6830548418685</v>
      </c>
      <c r="T808" s="12">
        <f t="shared" si="166"/>
        <v>0.00335986581685543</v>
      </c>
      <c r="U808" s="12">
        <f t="shared" si="167"/>
        <v>-0.018286541991185</v>
      </c>
      <c r="V808" s="12">
        <f t="shared" si="168"/>
        <v>0.0216464078080404</v>
      </c>
      <c r="Y808" s="30"/>
      <c r="Z808" s="30"/>
    </row>
    <row r="809" spans="1:26">
      <c r="A809" s="14">
        <v>1937.09</v>
      </c>
      <c r="B809" s="15">
        <v>14.37</v>
      </c>
      <c r="C809" s="16">
        <v>0.77</v>
      </c>
      <c r="D809" s="15">
        <v>1.22</v>
      </c>
      <c r="E809" s="15">
        <v>14.6</v>
      </c>
      <c r="F809" s="16">
        <f t="shared" si="173"/>
        <v>1937.70833333327</v>
      </c>
      <c r="G809" s="10">
        <f>G801*4/12+G813*8/12</f>
        <v>2.6</v>
      </c>
      <c r="H809" s="16">
        <f t="shared" si="169"/>
        <v>310.715817123288</v>
      </c>
      <c r="I809" s="16">
        <f t="shared" si="170"/>
        <v>16.649351369863</v>
      </c>
      <c r="J809" s="19">
        <f t="shared" si="174"/>
        <v>10258.8320938312</v>
      </c>
      <c r="K809" s="16">
        <f t="shared" si="171"/>
        <v>26.3794917808219</v>
      </c>
      <c r="L809" s="19">
        <f t="shared" si="172"/>
        <v>870.965563985671</v>
      </c>
      <c r="M809" s="27">
        <f t="shared" si="163"/>
        <v>16.8478828627058</v>
      </c>
      <c r="N809" s="21"/>
      <c r="O809" s="22">
        <f t="shared" si="164"/>
        <v>21.9134005336697</v>
      </c>
      <c r="P809" s="22"/>
      <c r="Q809" s="31">
        <f t="shared" si="165"/>
        <v>0.0165292955135799</v>
      </c>
      <c r="R809" s="10">
        <f t="shared" si="175"/>
        <v>1.00304039335655</v>
      </c>
      <c r="S809" s="10">
        <f t="shared" si="176"/>
        <v>13.6307597862192</v>
      </c>
      <c r="T809" s="12">
        <f t="shared" si="166"/>
        <v>0.0145840598641238</v>
      </c>
      <c r="U809" s="12">
        <f t="shared" si="167"/>
        <v>-0.0200108881046837</v>
      </c>
      <c r="V809" s="12">
        <f t="shared" si="168"/>
        <v>0.0345949479688075</v>
      </c>
      <c r="Y809" s="30"/>
      <c r="Z809" s="30"/>
    </row>
    <row r="810" spans="1:26">
      <c r="A810" s="14">
        <v>1937.1</v>
      </c>
      <c r="B810" s="15">
        <v>12.28</v>
      </c>
      <c r="C810" s="16">
        <v>0.78</v>
      </c>
      <c r="D810" s="15">
        <v>1.19</v>
      </c>
      <c r="E810" s="15">
        <v>14.6</v>
      </c>
      <c r="F810" s="16">
        <f t="shared" si="173"/>
        <v>1937.79166666661</v>
      </c>
      <c r="G810" s="10">
        <f>G801*3/12+G813*9/12</f>
        <v>2.59</v>
      </c>
      <c r="H810" s="16">
        <f t="shared" si="169"/>
        <v>265.524720547945</v>
      </c>
      <c r="I810" s="16">
        <f t="shared" si="170"/>
        <v>16.8655767123288</v>
      </c>
      <c r="J810" s="19">
        <f t="shared" si="174"/>
        <v>8813.17203885501</v>
      </c>
      <c r="K810" s="16">
        <f t="shared" si="171"/>
        <v>25.7308157534247</v>
      </c>
      <c r="L810" s="19">
        <f t="shared" si="172"/>
        <v>854.045173146373</v>
      </c>
      <c r="M810" s="27">
        <f t="shared" si="163"/>
        <v>14.3616595747534</v>
      </c>
      <c r="N810" s="21"/>
      <c r="O810" s="22">
        <f t="shared" si="164"/>
        <v>18.6727748715837</v>
      </c>
      <c r="P810" s="22"/>
      <c r="Q810" s="31">
        <f t="shared" si="165"/>
        <v>0.0263379831975706</v>
      </c>
      <c r="R810" s="10">
        <f t="shared" si="175"/>
        <v>1.00303247761922</v>
      </c>
      <c r="S810" s="10">
        <f t="shared" si="176"/>
        <v>13.672202657718</v>
      </c>
      <c r="T810" s="12">
        <f t="shared" si="166"/>
        <v>0.0331978721483135</v>
      </c>
      <c r="U810" s="12">
        <f t="shared" si="167"/>
        <v>-0.020251145661065</v>
      </c>
      <c r="V810" s="12">
        <f t="shared" si="168"/>
        <v>0.0534490178093785</v>
      </c>
      <c r="Y810" s="30"/>
      <c r="Z810" s="30"/>
    </row>
    <row r="811" spans="1:26">
      <c r="A811" s="14">
        <v>1937.11</v>
      </c>
      <c r="B811" s="15">
        <v>11.2</v>
      </c>
      <c r="C811" s="16">
        <v>0.79</v>
      </c>
      <c r="D811" s="15">
        <v>1.16</v>
      </c>
      <c r="E811" s="15">
        <v>14.5</v>
      </c>
      <c r="F811" s="16">
        <f t="shared" si="173"/>
        <v>1937.87499999994</v>
      </c>
      <c r="G811" s="10">
        <f>G801*2/12+G813*10/12</f>
        <v>2.58</v>
      </c>
      <c r="H811" s="16">
        <f t="shared" si="169"/>
        <v>243.842537931035</v>
      </c>
      <c r="I811" s="16">
        <f t="shared" si="170"/>
        <v>17.1996075862069</v>
      </c>
      <c r="J811" s="19">
        <f t="shared" si="174"/>
        <v>8141.08064127214</v>
      </c>
      <c r="K811" s="16">
        <f t="shared" si="171"/>
        <v>25.25512</v>
      </c>
      <c r="L811" s="19">
        <f t="shared" si="172"/>
        <v>843.183352131757</v>
      </c>
      <c r="M811" s="27">
        <f t="shared" si="163"/>
        <v>13.1581191664861</v>
      </c>
      <c r="N811" s="21"/>
      <c r="O811" s="22">
        <f t="shared" si="164"/>
        <v>17.1137180434607</v>
      </c>
      <c r="P811" s="22"/>
      <c r="Q811" s="31">
        <f t="shared" si="165"/>
        <v>0.0326978686222994</v>
      </c>
      <c r="R811" s="10">
        <f t="shared" si="175"/>
        <v>1.00302456215607</v>
      </c>
      <c r="S811" s="10">
        <f t="shared" si="176"/>
        <v>13.8082402946021</v>
      </c>
      <c r="T811" s="12">
        <f t="shared" si="166"/>
        <v>0.0402215891194642</v>
      </c>
      <c r="U811" s="12">
        <f t="shared" si="167"/>
        <v>-0.021586717669969</v>
      </c>
      <c r="V811" s="12">
        <f t="shared" si="168"/>
        <v>0.0618083067894332</v>
      </c>
      <c r="Y811" s="30"/>
      <c r="Z811" s="30"/>
    </row>
    <row r="812" spans="1:26">
      <c r="A812" s="14">
        <v>1937.12</v>
      </c>
      <c r="B812" s="15">
        <v>11.02</v>
      </c>
      <c r="C812" s="16">
        <v>0.8</v>
      </c>
      <c r="D812" s="15">
        <v>1.13</v>
      </c>
      <c r="E812" s="15">
        <v>14.4</v>
      </c>
      <c r="F812" s="16">
        <f t="shared" si="173"/>
        <v>1937.95833333327</v>
      </c>
      <c r="G812" s="10">
        <f>G801*1/12+G813*11/12</f>
        <v>2.57</v>
      </c>
      <c r="H812" s="16">
        <f t="shared" si="169"/>
        <v>241.589776388889</v>
      </c>
      <c r="I812" s="16">
        <f t="shared" si="170"/>
        <v>17.5382777777778</v>
      </c>
      <c r="J812" s="19">
        <f t="shared" si="174"/>
        <v>8114.6638576106</v>
      </c>
      <c r="K812" s="16">
        <f t="shared" si="171"/>
        <v>24.7728173611111</v>
      </c>
      <c r="L812" s="19">
        <f t="shared" si="172"/>
        <v>832.084406451904</v>
      </c>
      <c r="M812" s="27">
        <f t="shared" si="163"/>
        <v>13.0084830337061</v>
      </c>
      <c r="N812" s="21"/>
      <c r="O812" s="22">
        <f t="shared" si="164"/>
        <v>16.9288060011971</v>
      </c>
      <c r="P812" s="22"/>
      <c r="Q812" s="31">
        <f t="shared" si="165"/>
        <v>0.032992381382444</v>
      </c>
      <c r="R812" s="10">
        <f t="shared" si="175"/>
        <v>1.00301664696732</v>
      </c>
      <c r="S812" s="10">
        <f t="shared" si="176"/>
        <v>13.9461847601921</v>
      </c>
      <c r="T812" s="12">
        <f t="shared" si="166"/>
        <v>0.0380551287995967</v>
      </c>
      <c r="U812" s="12">
        <f t="shared" si="167"/>
        <v>-0.0237594620540633</v>
      </c>
      <c r="V812" s="12">
        <f t="shared" si="168"/>
        <v>0.06181459085366</v>
      </c>
      <c r="Y812" s="30"/>
      <c r="Z812" s="30"/>
    </row>
    <row r="813" spans="1:26">
      <c r="A813" s="14">
        <v>1938.01</v>
      </c>
      <c r="B813" s="15">
        <v>11.31</v>
      </c>
      <c r="C813" s="16">
        <v>0.793333</v>
      </c>
      <c r="D813" s="15">
        <v>1.07667</v>
      </c>
      <c r="E813" s="15">
        <v>14.2</v>
      </c>
      <c r="F813" s="16">
        <f t="shared" si="173"/>
        <v>1938.04166666661</v>
      </c>
      <c r="G813" s="10">
        <v>2.56</v>
      </c>
      <c r="H813" s="16">
        <f t="shared" si="169"/>
        <v>251.439619014085</v>
      </c>
      <c r="I813" s="16">
        <f t="shared" si="170"/>
        <v>17.6370775659859</v>
      </c>
      <c r="J813" s="19">
        <f t="shared" si="174"/>
        <v>8494.87341359163</v>
      </c>
      <c r="K813" s="16">
        <f t="shared" si="171"/>
        <v>23.9361180021127</v>
      </c>
      <c r="L813" s="19">
        <f t="shared" si="172"/>
        <v>808.680403024908</v>
      </c>
      <c r="M813" s="27">
        <f t="shared" si="163"/>
        <v>13.5114619185624</v>
      </c>
      <c r="N813" s="21"/>
      <c r="O813" s="22">
        <f t="shared" si="164"/>
        <v>17.5912020474222</v>
      </c>
      <c r="P813" s="22"/>
      <c r="Q813" s="31">
        <f t="shared" si="165"/>
        <v>0.0288584668126536</v>
      </c>
      <c r="R813" s="10">
        <f t="shared" si="175"/>
        <v>1.00359279636436</v>
      </c>
      <c r="S813" s="10">
        <f t="shared" si="176"/>
        <v>14.1852731589174</v>
      </c>
      <c r="T813" s="12">
        <f t="shared" si="166"/>
        <v>0.0311030471202722</v>
      </c>
      <c r="U813" s="12">
        <f t="shared" si="167"/>
        <v>-0.0265972434076549</v>
      </c>
      <c r="V813" s="12">
        <f t="shared" si="168"/>
        <v>0.0577002905279271</v>
      </c>
      <c r="Y813" s="30"/>
      <c r="Z813" s="30"/>
    </row>
    <row r="814" spans="1:26">
      <c r="A814" s="14">
        <v>1938.02</v>
      </c>
      <c r="B814" s="15">
        <v>11.04</v>
      </c>
      <c r="C814" s="16">
        <v>0.786667</v>
      </c>
      <c r="D814" s="15">
        <v>1.02333</v>
      </c>
      <c r="E814" s="15">
        <v>14.1</v>
      </c>
      <c r="F814" s="16">
        <f t="shared" si="173"/>
        <v>1938.12499999994</v>
      </c>
      <c r="G814" s="10">
        <f>G813*11/12+G825*1/12</f>
        <v>2.54333333333333</v>
      </c>
      <c r="H814" s="16">
        <f t="shared" si="169"/>
        <v>247.177770212766</v>
      </c>
      <c r="I814" s="16">
        <f t="shared" si="170"/>
        <v>17.6129162101419</v>
      </c>
      <c r="J814" s="19">
        <f t="shared" si="174"/>
        <v>8400.47470653548</v>
      </c>
      <c r="K814" s="16">
        <f t="shared" si="171"/>
        <v>22.9116329340426</v>
      </c>
      <c r="L814" s="19">
        <f t="shared" si="172"/>
        <v>778.664654115847</v>
      </c>
      <c r="M814" s="27">
        <f t="shared" si="163"/>
        <v>13.2630762364609</v>
      </c>
      <c r="N814" s="21"/>
      <c r="O814" s="22">
        <f t="shared" si="164"/>
        <v>17.278131157698</v>
      </c>
      <c r="P814" s="22"/>
      <c r="Q814" s="31">
        <f t="shared" si="165"/>
        <v>0.0308584581417809</v>
      </c>
      <c r="R814" s="10">
        <f t="shared" si="175"/>
        <v>1.00358007127832</v>
      </c>
      <c r="S814" s="10">
        <f t="shared" si="176"/>
        <v>14.3372041833938</v>
      </c>
      <c r="T814" s="12">
        <f t="shared" si="166"/>
        <v>0.0284424627309894</v>
      </c>
      <c r="U814" s="12">
        <f t="shared" si="167"/>
        <v>-0.0265189950263505</v>
      </c>
      <c r="V814" s="12">
        <f t="shared" si="168"/>
        <v>0.0549614577573398</v>
      </c>
      <c r="Y814" s="30"/>
      <c r="Z814" s="30"/>
    </row>
    <row r="815" spans="1:26">
      <c r="A815" s="14">
        <v>1938.03</v>
      </c>
      <c r="B815" s="15">
        <v>10.31</v>
      </c>
      <c r="C815" s="16">
        <v>0.78</v>
      </c>
      <c r="D815" s="15">
        <v>0.97</v>
      </c>
      <c r="E815" s="15">
        <v>14.1</v>
      </c>
      <c r="F815" s="16">
        <f t="shared" si="173"/>
        <v>1938.20833333327</v>
      </c>
      <c r="G815" s="10">
        <f>G813*10/12+G825*2/12</f>
        <v>2.52666666666667</v>
      </c>
      <c r="H815" s="16">
        <f t="shared" si="169"/>
        <v>230.833587943263</v>
      </c>
      <c r="I815" s="16">
        <f t="shared" si="170"/>
        <v>17.4636468085106</v>
      </c>
      <c r="J815" s="19">
        <f t="shared" si="174"/>
        <v>7894.46785147696</v>
      </c>
      <c r="K815" s="16">
        <f t="shared" si="171"/>
        <v>21.7176120567376</v>
      </c>
      <c r="L815" s="19">
        <f t="shared" si="172"/>
        <v>742.738488451275</v>
      </c>
      <c r="M815" s="27">
        <f t="shared" si="163"/>
        <v>12.3772862346977</v>
      </c>
      <c r="N815" s="21"/>
      <c r="O815" s="22">
        <f t="shared" si="164"/>
        <v>16.1406099953784</v>
      </c>
      <c r="P815" s="22"/>
      <c r="Q815" s="31">
        <f t="shared" si="165"/>
        <v>0.0364209897841921</v>
      </c>
      <c r="R815" s="10">
        <f t="shared" si="175"/>
        <v>1.00356734746677</v>
      </c>
      <c r="S815" s="10">
        <f t="shared" si="176"/>
        <v>14.3885323963021</v>
      </c>
      <c r="T815" s="12">
        <f t="shared" si="166"/>
        <v>0.0372646585119136</v>
      </c>
      <c r="U815" s="12">
        <f t="shared" si="167"/>
        <v>-0.0261621543400955</v>
      </c>
      <c r="V815" s="12">
        <f t="shared" si="168"/>
        <v>0.0634268128520091</v>
      </c>
      <c r="Y815" s="30"/>
      <c r="Z815" s="30"/>
    </row>
    <row r="816" spans="1:26">
      <c r="A816" s="14">
        <v>1938.04</v>
      </c>
      <c r="B816" s="15">
        <v>9.89</v>
      </c>
      <c r="C816" s="16">
        <v>0.766667</v>
      </c>
      <c r="D816" s="15">
        <v>0.903333</v>
      </c>
      <c r="E816" s="15">
        <v>14.2</v>
      </c>
      <c r="F816" s="16">
        <f t="shared" si="173"/>
        <v>1938.29166666661</v>
      </c>
      <c r="G816" s="10">
        <f>G813*9/12+G825*3/12</f>
        <v>2.51</v>
      </c>
      <c r="H816" s="16">
        <f t="shared" si="169"/>
        <v>219.870719014085</v>
      </c>
      <c r="I816" s="16">
        <f t="shared" si="170"/>
        <v>17.0442491945775</v>
      </c>
      <c r="J816" s="19">
        <f t="shared" si="174"/>
        <v>7568.11553327242</v>
      </c>
      <c r="K816" s="16">
        <f t="shared" si="171"/>
        <v>20.082555735</v>
      </c>
      <c r="L816" s="19">
        <f t="shared" si="172"/>
        <v>691.256674319269</v>
      </c>
      <c r="M816" s="27">
        <f t="shared" si="163"/>
        <v>11.7895177206842</v>
      </c>
      <c r="N816" s="21"/>
      <c r="O816" s="22">
        <f t="shared" si="164"/>
        <v>15.3936101431984</v>
      </c>
      <c r="P816" s="22"/>
      <c r="Q816" s="31">
        <f t="shared" si="165"/>
        <v>0.0413090731768316</v>
      </c>
      <c r="R816" s="10">
        <f t="shared" si="175"/>
        <v>1.00355462493131</v>
      </c>
      <c r="S816" s="10">
        <f t="shared" si="176"/>
        <v>14.3381721268762</v>
      </c>
      <c r="T816" s="12">
        <f t="shared" si="166"/>
        <v>0.0481048935993444</v>
      </c>
      <c r="U816" s="12">
        <f t="shared" si="167"/>
        <v>-0.0271819755811216</v>
      </c>
      <c r="V816" s="12">
        <f t="shared" si="168"/>
        <v>0.075286869180466</v>
      </c>
      <c r="Y816" s="30"/>
      <c r="Z816" s="30"/>
    </row>
    <row r="817" spans="1:26">
      <c r="A817" s="14">
        <v>1938.05</v>
      </c>
      <c r="B817" s="15">
        <v>9.98</v>
      </c>
      <c r="C817" s="16">
        <v>0.753333</v>
      </c>
      <c r="D817" s="15">
        <v>0.836667</v>
      </c>
      <c r="E817" s="15">
        <v>14.1</v>
      </c>
      <c r="F817" s="16">
        <f t="shared" si="173"/>
        <v>1938.37499999994</v>
      </c>
      <c r="G817" s="10">
        <f>G813*8/12+G825*4/12</f>
        <v>2.49333333333333</v>
      </c>
      <c r="H817" s="16">
        <f t="shared" si="169"/>
        <v>223.445121985816</v>
      </c>
      <c r="I817" s="16">
        <f t="shared" si="170"/>
        <v>16.8665915912766</v>
      </c>
      <c r="J817" s="19">
        <f t="shared" si="174"/>
        <v>7739.52923631638</v>
      </c>
      <c r="K817" s="16">
        <f t="shared" si="171"/>
        <v>18.7323807491489</v>
      </c>
      <c r="L817" s="19">
        <f t="shared" si="172"/>
        <v>648.838547851815</v>
      </c>
      <c r="M817" s="27">
        <f t="shared" si="163"/>
        <v>11.9922759305457</v>
      </c>
      <c r="N817" s="21"/>
      <c r="O817" s="22">
        <f t="shared" si="164"/>
        <v>15.6778212703159</v>
      </c>
      <c r="P817" s="22"/>
      <c r="Q817" s="31">
        <f t="shared" si="165"/>
        <v>0.0387763907442732</v>
      </c>
      <c r="R817" s="10">
        <f t="shared" si="175"/>
        <v>1.00354190367355</v>
      </c>
      <c r="S817" s="10">
        <f t="shared" si="176"/>
        <v>14.4911895818459</v>
      </c>
      <c r="T817" s="12">
        <f t="shared" si="166"/>
        <v>0.0507640826315836</v>
      </c>
      <c r="U817" s="12">
        <f t="shared" si="167"/>
        <v>-0.0283341947096895</v>
      </c>
      <c r="V817" s="12">
        <f t="shared" si="168"/>
        <v>0.0790982773412731</v>
      </c>
      <c r="Y817" s="30"/>
      <c r="Z817" s="30"/>
    </row>
    <row r="818" spans="1:26">
      <c r="A818" s="14">
        <v>1938.06</v>
      </c>
      <c r="B818" s="15">
        <v>10.21</v>
      </c>
      <c r="C818" s="16">
        <v>0.74</v>
      </c>
      <c r="D818" s="15">
        <v>0.77</v>
      </c>
      <c r="E818" s="15">
        <v>14.1</v>
      </c>
      <c r="F818" s="16">
        <f t="shared" si="173"/>
        <v>1938.45833333327</v>
      </c>
      <c r="G818" s="10">
        <f>G813*7/12+G825*5/12</f>
        <v>2.47666666666667</v>
      </c>
      <c r="H818" s="16">
        <f t="shared" si="169"/>
        <v>228.594658865248</v>
      </c>
      <c r="I818" s="16">
        <f t="shared" si="170"/>
        <v>16.568075177305</v>
      </c>
      <c r="J818" s="19">
        <f t="shared" si="174"/>
        <v>7965.71788300231</v>
      </c>
      <c r="K818" s="16">
        <f t="shared" si="171"/>
        <v>17.2397539007092</v>
      </c>
      <c r="L818" s="19">
        <f t="shared" si="172"/>
        <v>600.744639560409</v>
      </c>
      <c r="M818" s="27">
        <f t="shared" si="163"/>
        <v>12.2889663077881</v>
      </c>
      <c r="N818" s="21"/>
      <c r="O818" s="22">
        <f t="shared" si="164"/>
        <v>16.0836060525989</v>
      </c>
      <c r="P818" s="22"/>
      <c r="Q818" s="31">
        <f t="shared" si="165"/>
        <v>0.0375016444404332</v>
      </c>
      <c r="R818" s="10">
        <f t="shared" si="175"/>
        <v>1.00352918369507</v>
      </c>
      <c r="S818" s="10">
        <f t="shared" si="176"/>
        <v>14.5425159794599</v>
      </c>
      <c r="T818" s="12">
        <f t="shared" si="166"/>
        <v>0.0515746846938423</v>
      </c>
      <c r="U818" s="12">
        <f t="shared" si="167"/>
        <v>-0.029200565630217</v>
      </c>
      <c r="V818" s="12">
        <f t="shared" si="168"/>
        <v>0.0807752503240593</v>
      </c>
      <c r="Y818" s="30"/>
      <c r="Z818" s="30"/>
    </row>
    <row r="819" spans="1:26">
      <c r="A819" s="14">
        <v>1938.07</v>
      </c>
      <c r="B819" s="15">
        <v>12.24</v>
      </c>
      <c r="C819" s="16">
        <v>0.713333</v>
      </c>
      <c r="D819" s="15">
        <v>0.72</v>
      </c>
      <c r="E819" s="15">
        <v>14.1</v>
      </c>
      <c r="F819" s="16">
        <f t="shared" si="173"/>
        <v>1938.54166666661</v>
      </c>
      <c r="G819" s="10">
        <f>G813*6/12+G825*6/12</f>
        <v>2.46</v>
      </c>
      <c r="H819" s="16">
        <f t="shared" si="169"/>
        <v>274.044919148936</v>
      </c>
      <c r="I819" s="16">
        <f t="shared" si="170"/>
        <v>15.9710199600709</v>
      </c>
      <c r="J819" s="19">
        <f t="shared" si="174"/>
        <v>9595.87701673208</v>
      </c>
      <c r="K819" s="16">
        <f t="shared" si="171"/>
        <v>16.1202893617021</v>
      </c>
      <c r="L819" s="19">
        <f t="shared" si="172"/>
        <v>564.463353925417</v>
      </c>
      <c r="M819" s="27">
        <f t="shared" si="163"/>
        <v>14.7703280174921</v>
      </c>
      <c r="N819" s="21"/>
      <c r="O819" s="22">
        <f t="shared" si="164"/>
        <v>19.3321421142036</v>
      </c>
      <c r="P819" s="22"/>
      <c r="Q819" s="31">
        <f t="shared" si="165"/>
        <v>0.0239978053360534</v>
      </c>
      <c r="R819" s="10">
        <f t="shared" si="175"/>
        <v>1.0035164649975</v>
      </c>
      <c r="S819" s="10">
        <f t="shared" si="176"/>
        <v>14.5938391897399</v>
      </c>
      <c r="T819" s="12">
        <f t="shared" si="166"/>
        <v>0.0288687893273105</v>
      </c>
      <c r="U819" s="12">
        <f t="shared" si="167"/>
        <v>-0.0304573313583988</v>
      </c>
      <c r="V819" s="12">
        <f t="shared" si="168"/>
        <v>0.0593261206857093</v>
      </c>
      <c r="Y819" s="30"/>
      <c r="Z819" s="30"/>
    </row>
    <row r="820" spans="1:26">
      <c r="A820" s="14">
        <v>1938.08</v>
      </c>
      <c r="B820" s="15">
        <v>12.31</v>
      </c>
      <c r="C820" s="16">
        <v>0.686667</v>
      </c>
      <c r="D820" s="15">
        <v>0.67</v>
      </c>
      <c r="E820" s="15">
        <v>14.1</v>
      </c>
      <c r="F820" s="16">
        <f t="shared" si="173"/>
        <v>1938.62499999994</v>
      </c>
      <c r="G820" s="10">
        <f>G813*5/12+G825*7/12</f>
        <v>2.44333333333333</v>
      </c>
      <c r="H820" s="16">
        <f t="shared" si="169"/>
        <v>275.612169503546</v>
      </c>
      <c r="I820" s="16">
        <f t="shared" si="170"/>
        <v>15.3739871321277</v>
      </c>
      <c r="J820" s="19">
        <f t="shared" si="174"/>
        <v>9695.61631941116</v>
      </c>
      <c r="K820" s="16">
        <f t="shared" si="171"/>
        <v>15.000824822695</v>
      </c>
      <c r="L820" s="19">
        <f t="shared" si="172"/>
        <v>527.706168481355</v>
      </c>
      <c r="M820" s="27">
        <f t="shared" si="163"/>
        <v>14.9035885126044</v>
      </c>
      <c r="N820" s="21"/>
      <c r="O820" s="22">
        <f t="shared" si="164"/>
        <v>19.5051404652623</v>
      </c>
      <c r="P820" s="22"/>
      <c r="Q820" s="31">
        <f t="shared" si="165"/>
        <v>0.0235591026493968</v>
      </c>
      <c r="R820" s="10">
        <f t="shared" si="175"/>
        <v>1.00350374758242</v>
      </c>
      <c r="S820" s="10">
        <f t="shared" si="176"/>
        <v>14.6451579144298</v>
      </c>
      <c r="T820" s="12">
        <f t="shared" si="166"/>
        <v>0.0248029919040726</v>
      </c>
      <c r="U820" s="12">
        <f t="shared" si="167"/>
        <v>-0.0309098654622874</v>
      </c>
      <c r="V820" s="12">
        <f t="shared" si="168"/>
        <v>0.05571285736636</v>
      </c>
      <c r="Y820" s="30"/>
      <c r="Z820" s="30"/>
    </row>
    <row r="821" spans="1:26">
      <c r="A821" s="14">
        <v>1938.09</v>
      </c>
      <c r="B821" s="15">
        <v>11.75</v>
      </c>
      <c r="C821" s="16">
        <v>0.66</v>
      </c>
      <c r="D821" s="15">
        <v>0.62</v>
      </c>
      <c r="E821" s="15">
        <v>14.1</v>
      </c>
      <c r="F821" s="16">
        <f t="shared" si="173"/>
        <v>1938.70833333327</v>
      </c>
      <c r="G821" s="10">
        <f>G813*4/12+G825*8/12</f>
        <v>2.42666666666667</v>
      </c>
      <c r="H821" s="16">
        <f t="shared" si="169"/>
        <v>263.074166666667</v>
      </c>
      <c r="I821" s="16">
        <f t="shared" si="170"/>
        <v>14.7769319148936</v>
      </c>
      <c r="J821" s="19">
        <f t="shared" si="174"/>
        <v>9297.86764018268</v>
      </c>
      <c r="K821" s="16">
        <f t="shared" si="171"/>
        <v>13.8813602836879</v>
      </c>
      <c r="L821" s="19">
        <f t="shared" si="172"/>
        <v>490.610888247937</v>
      </c>
      <c r="M821" s="27">
        <f t="shared" si="163"/>
        <v>14.28233050864</v>
      </c>
      <c r="N821" s="21"/>
      <c r="O821" s="22">
        <f t="shared" si="164"/>
        <v>18.6928864700977</v>
      </c>
      <c r="P821" s="22"/>
      <c r="Q821" s="31">
        <f t="shared" si="165"/>
        <v>0.0255044946727041</v>
      </c>
      <c r="R821" s="10">
        <f t="shared" si="175"/>
        <v>1.00349103145146</v>
      </c>
      <c r="S821" s="10">
        <f t="shared" si="176"/>
        <v>14.6964708510667</v>
      </c>
      <c r="T821" s="12">
        <f t="shared" si="166"/>
        <v>0.0284086213781671</v>
      </c>
      <c r="U821" s="12">
        <f t="shared" si="167"/>
        <v>-0.0309655320342292</v>
      </c>
      <c r="V821" s="12">
        <f t="shared" si="168"/>
        <v>0.0593741534123964</v>
      </c>
      <c r="Y821" s="30"/>
      <c r="Z821" s="30"/>
    </row>
    <row r="822" spans="1:26">
      <c r="A822" s="14">
        <v>1938.1</v>
      </c>
      <c r="B822" s="15">
        <v>13.06</v>
      </c>
      <c r="C822" s="16">
        <v>0.61</v>
      </c>
      <c r="D822" s="15">
        <v>0.626667</v>
      </c>
      <c r="E822" s="15">
        <v>14</v>
      </c>
      <c r="F822" s="16">
        <f t="shared" si="173"/>
        <v>1938.79166666661</v>
      </c>
      <c r="G822" s="10">
        <f>G813*3/12+G825*9/12</f>
        <v>2.41</v>
      </c>
      <c r="H822" s="16">
        <f t="shared" si="169"/>
        <v>294.492738571429</v>
      </c>
      <c r="I822" s="16">
        <f t="shared" si="170"/>
        <v>13.7550207142857</v>
      </c>
      <c r="J822" s="19">
        <f t="shared" si="174"/>
        <v>10448.8108273567</v>
      </c>
      <c r="K822" s="16">
        <f t="shared" si="171"/>
        <v>14.1308484687857</v>
      </c>
      <c r="L822" s="19">
        <f t="shared" si="172"/>
        <v>501.372506489062</v>
      </c>
      <c r="M822" s="27">
        <f t="shared" si="163"/>
        <v>16.0611476433334</v>
      </c>
      <c r="N822" s="21"/>
      <c r="O822" s="22">
        <f t="shared" si="164"/>
        <v>21.0077606853396</v>
      </c>
      <c r="P822" s="22"/>
      <c r="Q822" s="31">
        <f t="shared" si="165"/>
        <v>0.0177872749323877</v>
      </c>
      <c r="R822" s="10">
        <f t="shared" si="175"/>
        <v>1.00347831660621</v>
      </c>
      <c r="S822" s="10">
        <f t="shared" si="176"/>
        <v>14.8531179551262</v>
      </c>
      <c r="T822" s="12">
        <f t="shared" si="166"/>
        <v>0.0200995222507263</v>
      </c>
      <c r="U822" s="12">
        <f t="shared" si="167"/>
        <v>-0.0313141040244881</v>
      </c>
      <c r="V822" s="12">
        <f t="shared" si="168"/>
        <v>0.0514136262752144</v>
      </c>
      <c r="Y822" s="30"/>
      <c r="Z822" s="30"/>
    </row>
    <row r="823" spans="1:26">
      <c r="A823" s="14">
        <v>1938.11</v>
      </c>
      <c r="B823" s="15">
        <v>13.07</v>
      </c>
      <c r="C823" s="16">
        <v>0.56</v>
      </c>
      <c r="D823" s="15">
        <v>0.633333</v>
      </c>
      <c r="E823" s="15">
        <v>14</v>
      </c>
      <c r="F823" s="16">
        <f t="shared" si="173"/>
        <v>1938.87499999994</v>
      </c>
      <c r="G823" s="10">
        <f>G813*2/12+G825*10/12</f>
        <v>2.39333333333333</v>
      </c>
      <c r="H823" s="16">
        <f t="shared" si="169"/>
        <v>294.718230714286</v>
      </c>
      <c r="I823" s="16">
        <f t="shared" si="170"/>
        <v>12.62756</v>
      </c>
      <c r="J823" s="19">
        <f t="shared" si="174"/>
        <v>10494.1476788282</v>
      </c>
      <c r="K823" s="16">
        <f t="shared" si="171"/>
        <v>14.2811615312143</v>
      </c>
      <c r="L823" s="19">
        <f t="shared" si="172"/>
        <v>508.514922102163</v>
      </c>
      <c r="M823" s="27">
        <f t="shared" si="163"/>
        <v>16.1495718007155</v>
      </c>
      <c r="N823" s="21"/>
      <c r="O823" s="22">
        <f t="shared" si="164"/>
        <v>21.1007394676508</v>
      </c>
      <c r="P823" s="22"/>
      <c r="Q823" s="31">
        <f t="shared" si="165"/>
        <v>0.0176130366203191</v>
      </c>
      <c r="R823" s="10">
        <f t="shared" si="175"/>
        <v>1.00346560304829</v>
      </c>
      <c r="S823" s="10">
        <f t="shared" si="176"/>
        <v>14.9047818019635</v>
      </c>
      <c r="T823" s="12">
        <f t="shared" si="166"/>
        <v>0.0151796107811148</v>
      </c>
      <c r="U823" s="12">
        <f t="shared" si="167"/>
        <v>-0.0305713803803935</v>
      </c>
      <c r="V823" s="12">
        <f t="shared" si="168"/>
        <v>0.0457509911615084</v>
      </c>
      <c r="Y823" s="30"/>
      <c r="Z823" s="30"/>
    </row>
    <row r="824" spans="1:26">
      <c r="A824" s="14">
        <v>1938.12</v>
      </c>
      <c r="B824" s="15">
        <v>12.69</v>
      </c>
      <c r="C824" s="16">
        <v>0.51</v>
      </c>
      <c r="D824" s="15">
        <v>0.64</v>
      </c>
      <c r="E824" s="15">
        <v>14</v>
      </c>
      <c r="F824" s="16">
        <f t="shared" si="173"/>
        <v>1938.95833333327</v>
      </c>
      <c r="G824" s="10">
        <f>G813*1/12+G825*11/12</f>
        <v>2.37666666666667</v>
      </c>
      <c r="H824" s="16">
        <f t="shared" si="169"/>
        <v>286.149529285714</v>
      </c>
      <c r="I824" s="16">
        <f t="shared" si="170"/>
        <v>11.5000992857143</v>
      </c>
      <c r="J824" s="19">
        <f t="shared" si="174"/>
        <v>10223.1626106105</v>
      </c>
      <c r="K824" s="16">
        <f t="shared" si="171"/>
        <v>14.4314971428571</v>
      </c>
      <c r="L824" s="19">
        <f t="shared" si="172"/>
        <v>515.588973269561</v>
      </c>
      <c r="M824" s="27">
        <f t="shared" si="163"/>
        <v>15.756484438994</v>
      </c>
      <c r="N824" s="21"/>
      <c r="O824" s="22">
        <f t="shared" si="164"/>
        <v>20.5586017941867</v>
      </c>
      <c r="P824" s="22"/>
      <c r="Q824" s="31">
        <f t="shared" si="165"/>
        <v>0.0198958690071016</v>
      </c>
      <c r="R824" s="10">
        <f t="shared" si="175"/>
        <v>1.00345289077932</v>
      </c>
      <c r="S824" s="10">
        <f t="shared" si="176"/>
        <v>14.9564358592106</v>
      </c>
      <c r="T824" s="12">
        <f t="shared" si="166"/>
        <v>0.0181105870859128</v>
      </c>
      <c r="U824" s="12">
        <f t="shared" si="167"/>
        <v>-0.0302243740651825</v>
      </c>
      <c r="V824" s="12">
        <f t="shared" si="168"/>
        <v>0.0483349611510954</v>
      </c>
      <c r="Y824" s="30"/>
      <c r="Z824" s="30"/>
    </row>
    <row r="825" spans="1:26">
      <c r="A825" s="14">
        <v>1939.01</v>
      </c>
      <c r="B825" s="15">
        <v>12.5</v>
      </c>
      <c r="C825" s="16">
        <v>0.513333</v>
      </c>
      <c r="D825" s="15">
        <v>0.663333</v>
      </c>
      <c r="E825" s="15">
        <v>14</v>
      </c>
      <c r="F825" s="16">
        <f t="shared" si="173"/>
        <v>1939.0416666666</v>
      </c>
      <c r="G825" s="10">
        <v>2.36</v>
      </c>
      <c r="H825" s="16">
        <f t="shared" si="169"/>
        <v>281.865178571429</v>
      </c>
      <c r="I825" s="16">
        <f t="shared" si="170"/>
        <v>11.5752558169286</v>
      </c>
      <c r="J825" s="19">
        <f t="shared" si="174"/>
        <v>10104.5592219856</v>
      </c>
      <c r="K825" s="16">
        <f t="shared" si="171"/>
        <v>14.9576379597857</v>
      </c>
      <c r="L825" s="19">
        <f t="shared" si="172"/>
        <v>536.215006591791</v>
      </c>
      <c r="M825" s="27">
        <f t="shared" si="163"/>
        <v>15.5996344109193</v>
      </c>
      <c r="N825" s="21"/>
      <c r="O825" s="22">
        <f t="shared" si="164"/>
        <v>20.3249665243512</v>
      </c>
      <c r="P825" s="22"/>
      <c r="Q825" s="31">
        <f t="shared" si="165"/>
        <v>0.0207006681615409</v>
      </c>
      <c r="R825" s="10">
        <f t="shared" si="175"/>
        <v>1.00307158056833</v>
      </c>
      <c r="S825" s="10">
        <f t="shared" si="176"/>
        <v>15.0080787986804</v>
      </c>
      <c r="T825" s="12">
        <f t="shared" si="166"/>
        <v>0.0213818826899883</v>
      </c>
      <c r="U825" s="12">
        <f t="shared" si="167"/>
        <v>-0.0298751692547404</v>
      </c>
      <c r="V825" s="12">
        <f t="shared" si="168"/>
        <v>0.0512570519447287</v>
      </c>
      <c r="Y825" s="30"/>
      <c r="Z825" s="30"/>
    </row>
    <row r="826" spans="1:26">
      <c r="A826" s="14">
        <v>1939.02</v>
      </c>
      <c r="B826" s="15">
        <v>12.4</v>
      </c>
      <c r="C826" s="16">
        <v>0.516667</v>
      </c>
      <c r="D826" s="15">
        <v>0.686667</v>
      </c>
      <c r="E826" s="15">
        <v>13.9</v>
      </c>
      <c r="F826" s="16">
        <f t="shared" si="173"/>
        <v>1939.12499999994</v>
      </c>
      <c r="G826" s="10">
        <f>G825*11/12+G837*1/12</f>
        <v>2.3475</v>
      </c>
      <c r="H826" s="16">
        <f t="shared" si="169"/>
        <v>281.621841726619</v>
      </c>
      <c r="I826" s="16">
        <f t="shared" si="170"/>
        <v>11.7342509757554</v>
      </c>
      <c r="J826" s="19">
        <f t="shared" si="174"/>
        <v>10130.8908697526</v>
      </c>
      <c r="K826" s="16">
        <f t="shared" si="171"/>
        <v>15.5951955800719</v>
      </c>
      <c r="L826" s="19">
        <f t="shared" si="172"/>
        <v>561.011971037127</v>
      </c>
      <c r="M826" s="27">
        <f t="shared" si="163"/>
        <v>15.6646969289548</v>
      </c>
      <c r="N826" s="21"/>
      <c r="O826" s="22">
        <f t="shared" si="164"/>
        <v>20.3787953168052</v>
      </c>
      <c r="P826" s="22"/>
      <c r="Q826" s="31">
        <f t="shared" si="165"/>
        <v>0.0198570140834351</v>
      </c>
      <c r="R826" s="10">
        <f t="shared" si="175"/>
        <v>1.00306182693047</v>
      </c>
      <c r="S826" s="10">
        <f t="shared" si="176"/>
        <v>15.1624807558568</v>
      </c>
      <c r="T826" s="12">
        <f t="shared" si="166"/>
        <v>0.0185278023133049</v>
      </c>
      <c r="U826" s="12">
        <f t="shared" si="167"/>
        <v>-0.0298768781063402</v>
      </c>
      <c r="V826" s="12">
        <f t="shared" si="168"/>
        <v>0.0484046804196451</v>
      </c>
      <c r="Y826" s="30"/>
      <c r="Z826" s="30"/>
    </row>
    <row r="827" spans="1:26">
      <c r="A827" s="14">
        <v>1939.03</v>
      </c>
      <c r="B827" s="15">
        <v>12.39</v>
      </c>
      <c r="C827" s="16">
        <v>0.52</v>
      </c>
      <c r="D827" s="15">
        <v>0.71</v>
      </c>
      <c r="E827" s="15">
        <v>13.9</v>
      </c>
      <c r="F827" s="16">
        <f t="shared" si="173"/>
        <v>1939.20833333327</v>
      </c>
      <c r="G827" s="10">
        <f>G825*10/12+G837*2/12</f>
        <v>2.335</v>
      </c>
      <c r="H827" s="16">
        <f t="shared" si="169"/>
        <v>281.39472733813</v>
      </c>
      <c r="I827" s="16">
        <f t="shared" si="170"/>
        <v>11.8099482014389</v>
      </c>
      <c r="J827" s="19">
        <f t="shared" si="174"/>
        <v>10158.1244473594</v>
      </c>
      <c r="K827" s="16">
        <f t="shared" si="171"/>
        <v>16.1251215827338</v>
      </c>
      <c r="L827" s="19">
        <f t="shared" si="172"/>
        <v>582.103983666278</v>
      </c>
      <c r="M827" s="27">
        <f t="shared" si="163"/>
        <v>15.7292237432142</v>
      </c>
      <c r="N827" s="21"/>
      <c r="O827" s="22">
        <f t="shared" si="164"/>
        <v>20.4289992101812</v>
      </c>
      <c r="P827" s="22"/>
      <c r="Q827" s="31">
        <f t="shared" si="165"/>
        <v>0.0202947824477049</v>
      </c>
      <c r="R827" s="10">
        <f t="shared" si="175"/>
        <v>1.00305207383808</v>
      </c>
      <c r="S827" s="10">
        <f t="shared" si="176"/>
        <v>15.2089056477677</v>
      </c>
      <c r="T827" s="12">
        <f t="shared" si="166"/>
        <v>0.0197723708428406</v>
      </c>
      <c r="U827" s="12">
        <f t="shared" si="167"/>
        <v>-0.0299939605398092</v>
      </c>
      <c r="V827" s="12">
        <f t="shared" si="168"/>
        <v>0.0497663313826497</v>
      </c>
      <c r="Y827" s="30"/>
      <c r="Z827" s="30"/>
    </row>
    <row r="828" spans="1:26">
      <c r="A828" s="14">
        <v>1939.04</v>
      </c>
      <c r="B828" s="15">
        <v>10.83</v>
      </c>
      <c r="C828" s="16">
        <v>0.523333</v>
      </c>
      <c r="D828" s="15">
        <v>0.726667</v>
      </c>
      <c r="E828" s="15">
        <v>13.8</v>
      </c>
      <c r="F828" s="16">
        <f t="shared" si="173"/>
        <v>1939.2916666666</v>
      </c>
      <c r="G828" s="10">
        <f>G825*9/12+G837*3/12</f>
        <v>2.3225</v>
      </c>
      <c r="H828" s="16">
        <f t="shared" si="169"/>
        <v>247.747236956522</v>
      </c>
      <c r="I828" s="16">
        <f t="shared" si="170"/>
        <v>11.9717732925362</v>
      </c>
      <c r="J828" s="19">
        <f t="shared" si="174"/>
        <v>8979.49125999196</v>
      </c>
      <c r="K828" s="16">
        <f t="shared" si="171"/>
        <v>16.6232448234058</v>
      </c>
      <c r="L828" s="19">
        <f t="shared" si="172"/>
        <v>602.502306133386</v>
      </c>
      <c r="M828" s="27">
        <f t="shared" si="163"/>
        <v>13.9169945798124</v>
      </c>
      <c r="N828" s="21"/>
      <c r="O828" s="22">
        <f t="shared" si="164"/>
        <v>18.0520377606405</v>
      </c>
      <c r="P828" s="22"/>
      <c r="Q828" s="31">
        <f t="shared" si="165"/>
        <v>0.0285690364677982</v>
      </c>
      <c r="R828" s="10">
        <f t="shared" si="175"/>
        <v>1.00304232129169</v>
      </c>
      <c r="S828" s="10">
        <f t="shared" si="176"/>
        <v>15.3658701794302</v>
      </c>
      <c r="T828" s="12">
        <f t="shared" si="166"/>
        <v>0.0324280610991805</v>
      </c>
      <c r="U828" s="12">
        <f t="shared" si="167"/>
        <v>-0.0312163345017714</v>
      </c>
      <c r="V828" s="12">
        <f t="shared" si="168"/>
        <v>0.0636443956009519</v>
      </c>
      <c r="Y828" s="30"/>
      <c r="Z828" s="30"/>
    </row>
    <row r="829" spans="1:26">
      <c r="A829" s="14">
        <v>1939.05</v>
      </c>
      <c r="B829" s="15">
        <v>11.23</v>
      </c>
      <c r="C829" s="16">
        <v>0.526667</v>
      </c>
      <c r="D829" s="15">
        <v>0.743333</v>
      </c>
      <c r="E829" s="15">
        <v>13.8</v>
      </c>
      <c r="F829" s="16">
        <f t="shared" si="173"/>
        <v>1939.37499999994</v>
      </c>
      <c r="G829" s="10">
        <f>G825*8/12+G837*4/12</f>
        <v>2.31</v>
      </c>
      <c r="H829" s="16">
        <f t="shared" si="169"/>
        <v>256.897642753623</v>
      </c>
      <c r="I829" s="16">
        <f t="shared" si="170"/>
        <v>12.0480419248551</v>
      </c>
      <c r="J829" s="19">
        <f t="shared" si="174"/>
        <v>9347.53342505342</v>
      </c>
      <c r="K829" s="16">
        <f t="shared" si="171"/>
        <v>17.004496480942</v>
      </c>
      <c r="L829" s="19">
        <f t="shared" si="172"/>
        <v>618.729302176779</v>
      </c>
      <c r="M829" s="27">
        <f t="shared" si="163"/>
        <v>14.5029294996578</v>
      </c>
      <c r="N829" s="21"/>
      <c r="O829" s="22">
        <f t="shared" si="164"/>
        <v>18.7825529498014</v>
      </c>
      <c r="P829" s="22"/>
      <c r="Q829" s="31">
        <f t="shared" si="165"/>
        <v>0.0252130622379637</v>
      </c>
      <c r="R829" s="10">
        <f t="shared" si="175"/>
        <v>1.00303256929181</v>
      </c>
      <c r="S829" s="10">
        <f t="shared" si="176"/>
        <v>15.4126180934425</v>
      </c>
      <c r="T829" s="12">
        <f t="shared" si="166"/>
        <v>0.0285398931944711</v>
      </c>
      <c r="U829" s="12">
        <f t="shared" si="167"/>
        <v>-0.0309250005413059</v>
      </c>
      <c r="V829" s="12">
        <f t="shared" si="168"/>
        <v>0.059464893735777</v>
      </c>
      <c r="Y829" s="30"/>
      <c r="Z829" s="30"/>
    </row>
    <row r="830" spans="1:26">
      <c r="A830" s="14">
        <v>1939.06</v>
      </c>
      <c r="B830" s="15">
        <v>11.43</v>
      </c>
      <c r="C830" s="16">
        <v>0.53</v>
      </c>
      <c r="D830" s="15">
        <v>0.76</v>
      </c>
      <c r="E830" s="15">
        <v>13.8</v>
      </c>
      <c r="F830" s="16">
        <f t="shared" si="173"/>
        <v>1939.45833333327</v>
      </c>
      <c r="G830" s="10">
        <f>G825*7/12+G837*5/12</f>
        <v>2.2975</v>
      </c>
      <c r="H830" s="16">
        <f t="shared" si="169"/>
        <v>261.472845652174</v>
      </c>
      <c r="I830" s="16">
        <f t="shared" si="170"/>
        <v>12.1242876811594</v>
      </c>
      <c r="J830" s="19">
        <f t="shared" si="174"/>
        <v>9550.7708318166</v>
      </c>
      <c r="K830" s="16">
        <f t="shared" si="171"/>
        <v>17.3857710144928</v>
      </c>
      <c r="L830" s="19">
        <f t="shared" si="172"/>
        <v>635.046879455872</v>
      </c>
      <c r="M830" s="27">
        <f t="shared" si="163"/>
        <v>14.8338289214898</v>
      </c>
      <c r="N830" s="21"/>
      <c r="O830" s="22">
        <f t="shared" si="164"/>
        <v>19.1779866448477</v>
      </c>
      <c r="P830" s="22"/>
      <c r="Q830" s="31">
        <f t="shared" si="165"/>
        <v>0.0232257148276565</v>
      </c>
      <c r="R830" s="10">
        <f t="shared" si="175"/>
        <v>1.00302281783895</v>
      </c>
      <c r="S830" s="10">
        <f t="shared" si="176"/>
        <v>15.4593579257791</v>
      </c>
      <c r="T830" s="12">
        <f t="shared" si="166"/>
        <v>0.0207527260705695</v>
      </c>
      <c r="U830" s="12">
        <f t="shared" si="167"/>
        <v>-0.0314451162150233</v>
      </c>
      <c r="V830" s="12">
        <f t="shared" si="168"/>
        <v>0.0521978422855929</v>
      </c>
      <c r="Y830" s="30"/>
      <c r="Z830" s="30"/>
    </row>
    <row r="831" spans="1:26">
      <c r="A831" s="14">
        <v>1939.07</v>
      </c>
      <c r="B831" s="15">
        <v>11.71</v>
      </c>
      <c r="C831" s="16">
        <v>0.54</v>
      </c>
      <c r="D831" s="15">
        <v>0.776667</v>
      </c>
      <c r="E831" s="15">
        <v>13.8</v>
      </c>
      <c r="F831" s="16">
        <f t="shared" si="173"/>
        <v>1939.5416666666</v>
      </c>
      <c r="G831" s="10">
        <f>G825*6/12+G837*6/12</f>
        <v>2.285</v>
      </c>
      <c r="H831" s="16">
        <f t="shared" si="169"/>
        <v>267.878129710145</v>
      </c>
      <c r="I831" s="16">
        <f t="shared" si="170"/>
        <v>12.353047826087</v>
      </c>
      <c r="J831" s="19">
        <f t="shared" si="174"/>
        <v>9822.33693158392</v>
      </c>
      <c r="K831" s="16">
        <f t="shared" si="171"/>
        <v>17.7670455480435</v>
      </c>
      <c r="L831" s="19">
        <f t="shared" si="172"/>
        <v>651.467545486122</v>
      </c>
      <c r="M831" s="27">
        <f t="shared" si="163"/>
        <v>15.2709525985703</v>
      </c>
      <c r="N831" s="21"/>
      <c r="O831" s="22">
        <f t="shared" si="164"/>
        <v>19.7065031497029</v>
      </c>
      <c r="P831" s="22"/>
      <c r="Q831" s="31">
        <f t="shared" si="165"/>
        <v>0.0202835603672908</v>
      </c>
      <c r="R831" s="10">
        <f t="shared" si="175"/>
        <v>1.00301306693363</v>
      </c>
      <c r="S831" s="10">
        <f t="shared" si="176"/>
        <v>15.5060887486959</v>
      </c>
      <c r="T831" s="12">
        <f t="shared" si="166"/>
        <v>0.0249622474954037</v>
      </c>
      <c r="U831" s="12">
        <f t="shared" si="167"/>
        <v>-0.0307438097296876</v>
      </c>
      <c r="V831" s="12">
        <f t="shared" si="168"/>
        <v>0.0557060572250913</v>
      </c>
      <c r="Y831" s="30"/>
      <c r="Z831" s="30"/>
    </row>
    <row r="832" spans="1:26">
      <c r="A832" s="14">
        <v>1939.08</v>
      </c>
      <c r="B832" s="15">
        <v>11.54</v>
      </c>
      <c r="C832" s="16">
        <v>0.55</v>
      </c>
      <c r="D832" s="15">
        <v>0.793333</v>
      </c>
      <c r="E832" s="15">
        <v>13.8</v>
      </c>
      <c r="F832" s="16">
        <f t="shared" si="173"/>
        <v>1939.62499999994</v>
      </c>
      <c r="G832" s="10">
        <f>G825*5/12+G837*7/12</f>
        <v>2.2725</v>
      </c>
      <c r="H832" s="16">
        <f t="shared" si="169"/>
        <v>263.989207246377</v>
      </c>
      <c r="I832" s="16">
        <f t="shared" si="170"/>
        <v>12.5818079710145</v>
      </c>
      <c r="J832" s="19">
        <f t="shared" si="174"/>
        <v>9718.18604894756</v>
      </c>
      <c r="K832" s="16">
        <f t="shared" si="171"/>
        <v>18.1482972055797</v>
      </c>
      <c r="L832" s="19">
        <f t="shared" si="172"/>
        <v>668.089921383858</v>
      </c>
      <c r="M832" s="27">
        <f t="shared" si="163"/>
        <v>15.120082343334</v>
      </c>
      <c r="N832" s="21"/>
      <c r="O832" s="22">
        <f t="shared" si="164"/>
        <v>19.4763226948888</v>
      </c>
      <c r="P832" s="22"/>
      <c r="Q832" s="31">
        <f t="shared" si="165"/>
        <v>0.0210619667005671</v>
      </c>
      <c r="R832" s="10">
        <f t="shared" si="175"/>
        <v>1.00300331657635</v>
      </c>
      <c r="S832" s="10">
        <f t="shared" si="176"/>
        <v>15.5528096319744</v>
      </c>
      <c r="T832" s="12">
        <f t="shared" si="166"/>
        <v>0.0298263132313605</v>
      </c>
      <c r="U832" s="12">
        <f t="shared" si="167"/>
        <v>-0.0312637144458232</v>
      </c>
      <c r="V832" s="12">
        <f t="shared" si="168"/>
        <v>0.0610900276771837</v>
      </c>
      <c r="Y832" s="30"/>
      <c r="Z832" s="30"/>
    </row>
    <row r="833" spans="1:26">
      <c r="A833" s="14">
        <v>1939.09</v>
      </c>
      <c r="B833" s="15">
        <v>12.77</v>
      </c>
      <c r="C833" s="16">
        <v>0.56</v>
      </c>
      <c r="D833" s="15">
        <v>0.81</v>
      </c>
      <c r="E833" s="15">
        <v>14.1</v>
      </c>
      <c r="F833" s="16">
        <f t="shared" si="173"/>
        <v>1939.70833333327</v>
      </c>
      <c r="G833" s="10">
        <f>G825*4/12+G837*8/12</f>
        <v>2.26</v>
      </c>
      <c r="H833" s="16">
        <f t="shared" si="169"/>
        <v>285.911243262411</v>
      </c>
      <c r="I833" s="16">
        <f t="shared" si="170"/>
        <v>12.5380028368794</v>
      </c>
      <c r="J833" s="19">
        <f t="shared" si="174"/>
        <v>10563.661187589</v>
      </c>
      <c r="K833" s="16">
        <f t="shared" si="171"/>
        <v>18.1353255319149</v>
      </c>
      <c r="L833" s="19">
        <f t="shared" si="172"/>
        <v>670.052119181448</v>
      </c>
      <c r="M833" s="27">
        <f t="shared" ref="M833:M896" si="177">H833/AVERAGE(K713:K832)</f>
        <v>16.452835577061</v>
      </c>
      <c r="N833" s="21"/>
      <c r="O833" s="22">
        <f t="shared" ref="O833:O896" si="178">J833/AVERAGE(L713:L832)</f>
        <v>21.1450003397248</v>
      </c>
      <c r="P833" s="22"/>
      <c r="Q833" s="31">
        <f t="shared" ref="Q833:Q896" si="179">1/M833-(G833/100-(((E833/E713)^(1/10))-1))</f>
        <v>0.0179343735115274</v>
      </c>
      <c r="R833" s="10">
        <f t="shared" si="175"/>
        <v>1.00299356676765</v>
      </c>
      <c r="S833" s="10">
        <f t="shared" si="176"/>
        <v>15.2676149696967</v>
      </c>
      <c r="T833" s="12">
        <f t="shared" si="166"/>
        <v>0.0227410051069488</v>
      </c>
      <c r="U833" s="12">
        <f t="shared" si="167"/>
        <v>-0.0296961091962515</v>
      </c>
      <c r="V833" s="12">
        <f t="shared" si="168"/>
        <v>0.0524371143032003</v>
      </c>
      <c r="Y833" s="30"/>
      <c r="Z833" s="30"/>
    </row>
    <row r="834" spans="1:26">
      <c r="A834" s="14">
        <v>1939.1</v>
      </c>
      <c r="B834" s="15">
        <v>12.9</v>
      </c>
      <c r="C834" s="16">
        <v>0.58</v>
      </c>
      <c r="D834" s="15">
        <v>0.84</v>
      </c>
      <c r="E834" s="15">
        <v>14</v>
      </c>
      <c r="F834" s="16">
        <f t="shared" si="173"/>
        <v>1939.7916666666</v>
      </c>
      <c r="G834" s="10">
        <f>G825*3/12+G837*9/12</f>
        <v>2.2475</v>
      </c>
      <c r="H834" s="16">
        <f t="shared" si="169"/>
        <v>290.884864285714</v>
      </c>
      <c r="I834" s="16">
        <f t="shared" si="170"/>
        <v>13.0785442857143</v>
      </c>
      <c r="J834" s="19">
        <f t="shared" si="174"/>
        <v>10787.6914001001</v>
      </c>
      <c r="K834" s="16">
        <f t="shared" si="171"/>
        <v>18.94134</v>
      </c>
      <c r="L834" s="19">
        <f t="shared" si="172"/>
        <v>702.454323727452</v>
      </c>
      <c r="M834" s="27">
        <f t="shared" si="177"/>
        <v>16.8212048062656</v>
      </c>
      <c r="N834" s="21"/>
      <c r="O834" s="22">
        <f t="shared" si="178"/>
        <v>21.569692820968</v>
      </c>
      <c r="P834" s="22"/>
      <c r="Q834" s="31">
        <f t="shared" si="179"/>
        <v>0.0160312616715604</v>
      </c>
      <c r="R834" s="10">
        <f t="shared" si="175"/>
        <v>1.00298381750802</v>
      </c>
      <c r="S834" s="10">
        <f t="shared" si="176"/>
        <v>15.4227004487376</v>
      </c>
      <c r="T834" s="12">
        <f t="shared" ref="T834:T897" si="180">(($J954/$J834)^(1/10)-1)</f>
        <v>0.0246374949113772</v>
      </c>
      <c r="U834" s="12">
        <f t="shared" ref="U834:U897" si="181">(($S954/$S834)^(1/10)-1)</f>
        <v>-0.0296813687281678</v>
      </c>
      <c r="V834" s="12">
        <f t="shared" ref="V834:V897" si="182">T834-U834</f>
        <v>0.0543188636395451</v>
      </c>
      <c r="Y834" s="30"/>
      <c r="Z834" s="30"/>
    </row>
    <row r="835" spans="1:26">
      <c r="A835" s="14">
        <v>1939.11</v>
      </c>
      <c r="B835" s="15">
        <v>12.67</v>
      </c>
      <c r="C835" s="16">
        <v>0.6</v>
      </c>
      <c r="D835" s="15">
        <v>0.87</v>
      </c>
      <c r="E835" s="15">
        <v>14</v>
      </c>
      <c r="F835" s="16">
        <f t="shared" si="173"/>
        <v>1939.87499999994</v>
      </c>
      <c r="G835" s="10">
        <f>G825*2/12+G837*10/12</f>
        <v>2.235</v>
      </c>
      <c r="H835" s="16">
        <f t="shared" si="169"/>
        <v>285.698545</v>
      </c>
      <c r="I835" s="16">
        <f t="shared" si="170"/>
        <v>13.5295285714286</v>
      </c>
      <c r="J835" s="19">
        <f t="shared" si="174"/>
        <v>10637.1654735871</v>
      </c>
      <c r="K835" s="16">
        <f t="shared" si="171"/>
        <v>19.6178164285714</v>
      </c>
      <c r="L835" s="19">
        <f t="shared" si="172"/>
        <v>730.413098817743</v>
      </c>
      <c r="M835" s="27">
        <f t="shared" si="177"/>
        <v>16.5992385099466</v>
      </c>
      <c r="N835" s="21"/>
      <c r="O835" s="22">
        <f t="shared" si="178"/>
        <v>21.2372701838707</v>
      </c>
      <c r="P835" s="22"/>
      <c r="Q835" s="31">
        <f t="shared" si="179"/>
        <v>0.0169512152556566</v>
      </c>
      <c r="R835" s="10">
        <f t="shared" si="175"/>
        <v>1.002974068798</v>
      </c>
      <c r="S835" s="10">
        <f t="shared" si="176"/>
        <v>15.4687189723575</v>
      </c>
      <c r="T835" s="12">
        <f t="shared" si="180"/>
        <v>0.027644050803828</v>
      </c>
      <c r="U835" s="12">
        <f t="shared" si="181"/>
        <v>-0.0301988126802536</v>
      </c>
      <c r="V835" s="12">
        <f t="shared" si="182"/>
        <v>0.0578428634840816</v>
      </c>
      <c r="Y835" s="30"/>
      <c r="Z835" s="30"/>
    </row>
    <row r="836" spans="1:26">
      <c r="A836" s="14">
        <v>1939.12</v>
      </c>
      <c r="B836" s="15">
        <v>12.37</v>
      </c>
      <c r="C836" s="16">
        <v>0.62</v>
      </c>
      <c r="D836" s="15">
        <v>0.9</v>
      </c>
      <c r="E836" s="15">
        <v>14</v>
      </c>
      <c r="F836" s="16">
        <f t="shared" si="173"/>
        <v>1939.95833333327</v>
      </c>
      <c r="G836" s="10">
        <f>G825*1/12+G837*11/12</f>
        <v>2.2225</v>
      </c>
      <c r="H836" s="16">
        <f t="shared" si="169"/>
        <v>278.933780714286</v>
      </c>
      <c r="I836" s="16">
        <f t="shared" si="170"/>
        <v>13.9805128571429</v>
      </c>
      <c r="J836" s="19">
        <f t="shared" si="174"/>
        <v>10428.6759108978</v>
      </c>
      <c r="K836" s="16">
        <f t="shared" si="171"/>
        <v>20.2942928571429</v>
      </c>
      <c r="L836" s="19">
        <f t="shared" si="172"/>
        <v>758.755725125949</v>
      </c>
      <c r="M836" s="27">
        <f t="shared" si="177"/>
        <v>16.2804129012838</v>
      </c>
      <c r="N836" s="21"/>
      <c r="O836" s="22">
        <f t="shared" si="178"/>
        <v>20.7840151299077</v>
      </c>
      <c r="P836" s="22"/>
      <c r="Q836" s="31">
        <f t="shared" si="179"/>
        <v>0.018823727111642</v>
      </c>
      <c r="R836" s="10">
        <f t="shared" si="175"/>
        <v>1.00296432063809</v>
      </c>
      <c r="S836" s="10">
        <f t="shared" si="176"/>
        <v>15.5147240067982</v>
      </c>
      <c r="T836" s="12">
        <f t="shared" si="180"/>
        <v>0.0338597044710311</v>
      </c>
      <c r="U836" s="12">
        <f t="shared" si="181"/>
        <v>-0.0294881077911223</v>
      </c>
      <c r="V836" s="12">
        <f t="shared" si="182"/>
        <v>0.0633478122621535</v>
      </c>
      <c r="Y836" s="30"/>
      <c r="Z836" s="30"/>
    </row>
    <row r="837" spans="1:26">
      <c r="A837" s="14">
        <v>1940.01</v>
      </c>
      <c r="B837" s="15">
        <v>12.3</v>
      </c>
      <c r="C837" s="16">
        <v>0.623333</v>
      </c>
      <c r="D837" s="15">
        <v>0.93</v>
      </c>
      <c r="E837" s="15">
        <v>13.9</v>
      </c>
      <c r="F837" s="16">
        <f t="shared" si="173"/>
        <v>1940.0416666666</v>
      </c>
      <c r="G837" s="10">
        <v>2.21</v>
      </c>
      <c r="H837" s="16">
        <f t="shared" si="169"/>
        <v>279.350697841727</v>
      </c>
      <c r="I837" s="16">
        <f t="shared" si="170"/>
        <v>14.1567893120144</v>
      </c>
      <c r="J837" s="19">
        <f t="shared" si="174"/>
        <v>10488.3708709965</v>
      </c>
      <c r="K837" s="16">
        <f t="shared" si="171"/>
        <v>21.1216381294964</v>
      </c>
      <c r="L837" s="19">
        <f t="shared" si="172"/>
        <v>793.023163416811</v>
      </c>
      <c r="M837" s="27">
        <f t="shared" si="177"/>
        <v>16.3784803426137</v>
      </c>
      <c r="N837" s="21"/>
      <c r="O837" s="22">
        <f t="shared" si="178"/>
        <v>20.8607731845939</v>
      </c>
      <c r="P837" s="22"/>
      <c r="Q837" s="31">
        <f t="shared" si="179"/>
        <v>0.0184499261584295</v>
      </c>
      <c r="R837" s="10">
        <f t="shared" si="175"/>
        <v>1.00377155541447</v>
      </c>
      <c r="S837" s="10">
        <f t="shared" si="176"/>
        <v>15.6726622105843</v>
      </c>
      <c r="T837" s="12">
        <f t="shared" si="180"/>
        <v>0.0364006961891563</v>
      </c>
      <c r="U837" s="12">
        <f t="shared" si="181"/>
        <v>-0.0298786582069966</v>
      </c>
      <c r="V837" s="12">
        <f t="shared" si="182"/>
        <v>0.066279354396153</v>
      </c>
      <c r="Y837" s="30"/>
      <c r="Z837" s="30"/>
    </row>
    <row r="838" spans="1:26">
      <c r="A838" s="14">
        <v>1940.02</v>
      </c>
      <c r="B838" s="15">
        <v>12.22</v>
      </c>
      <c r="C838" s="16">
        <v>0.626667</v>
      </c>
      <c r="D838" s="15">
        <v>0.96</v>
      </c>
      <c r="E838" s="15">
        <v>14</v>
      </c>
      <c r="F838" s="16">
        <f t="shared" si="173"/>
        <v>1940.12499999994</v>
      </c>
      <c r="G838" s="10">
        <f>G837*11/12+G849*1/12</f>
        <v>2.18833333333333</v>
      </c>
      <c r="H838" s="16">
        <f t="shared" si="169"/>
        <v>275.551398571429</v>
      </c>
      <c r="I838" s="16">
        <f t="shared" si="170"/>
        <v>14.1308484687857</v>
      </c>
      <c r="J838" s="19">
        <f t="shared" si="174"/>
        <v>10389.9366744089</v>
      </c>
      <c r="K838" s="16">
        <f t="shared" si="171"/>
        <v>21.6472457142857</v>
      </c>
      <c r="L838" s="19">
        <f t="shared" si="172"/>
        <v>816.230704372547</v>
      </c>
      <c r="M838" s="27">
        <f t="shared" si="177"/>
        <v>16.2161198477311</v>
      </c>
      <c r="N838" s="21"/>
      <c r="O838" s="22">
        <f t="shared" si="178"/>
        <v>20.606533623195</v>
      </c>
      <c r="P838" s="22"/>
      <c r="Q838" s="31">
        <f t="shared" si="179"/>
        <v>0.0205553672115352</v>
      </c>
      <c r="R838" s="10">
        <f t="shared" si="175"/>
        <v>1.00375551348402</v>
      </c>
      <c r="S838" s="10">
        <f t="shared" si="176"/>
        <v>15.6194027208566</v>
      </c>
      <c r="T838" s="12">
        <f t="shared" si="180"/>
        <v>0.039971189749723</v>
      </c>
      <c r="U838" s="12">
        <f t="shared" si="181"/>
        <v>-0.0295395177350344</v>
      </c>
      <c r="V838" s="12">
        <f t="shared" si="182"/>
        <v>0.0695107074847574</v>
      </c>
      <c r="Y838" s="30"/>
      <c r="Z838" s="30"/>
    </row>
    <row r="839" spans="1:26">
      <c r="A839" s="14">
        <v>1940.03</v>
      </c>
      <c r="B839" s="15">
        <v>12.15</v>
      </c>
      <c r="C839" s="16">
        <v>0.63</v>
      </c>
      <c r="D839" s="15">
        <v>0.99</v>
      </c>
      <c r="E839" s="15">
        <v>14</v>
      </c>
      <c r="F839" s="16">
        <f t="shared" si="173"/>
        <v>1940.20833333327</v>
      </c>
      <c r="G839" s="10">
        <f>G837*10/12+G849*2/12</f>
        <v>2.16666666666667</v>
      </c>
      <c r="H839" s="16">
        <f t="shared" si="169"/>
        <v>273.972953571429</v>
      </c>
      <c r="I839" s="16">
        <f t="shared" si="170"/>
        <v>14.206005</v>
      </c>
      <c r="J839" s="19">
        <f t="shared" si="174"/>
        <v>10375.0574688604</v>
      </c>
      <c r="K839" s="16">
        <f t="shared" si="171"/>
        <v>22.3237221428572</v>
      </c>
      <c r="L839" s="19">
        <f t="shared" si="172"/>
        <v>845.375053018257</v>
      </c>
      <c r="M839" s="27">
        <f t="shared" si="177"/>
        <v>16.1729063053079</v>
      </c>
      <c r="N839" s="21"/>
      <c r="O839" s="22">
        <f t="shared" si="178"/>
        <v>20.5057546570899</v>
      </c>
      <c r="P839" s="22"/>
      <c r="Q839" s="31">
        <f t="shared" si="179"/>
        <v>0.0215156051760696</v>
      </c>
      <c r="R839" s="10">
        <f t="shared" si="175"/>
        <v>1.00373947443049</v>
      </c>
      <c r="S839" s="10">
        <f t="shared" si="176"/>
        <v>15.6780615983871</v>
      </c>
      <c r="T839" s="12">
        <f t="shared" si="180"/>
        <v>0.0411046034255218</v>
      </c>
      <c r="U839" s="12">
        <f t="shared" si="181"/>
        <v>-0.0303043615365016</v>
      </c>
      <c r="V839" s="12">
        <f t="shared" si="182"/>
        <v>0.0714089649620234</v>
      </c>
      <c r="Y839" s="30"/>
      <c r="Z839" s="30"/>
    </row>
    <row r="840" spans="1:26">
      <c r="A840" s="14">
        <v>1940.04</v>
      </c>
      <c r="B840" s="15">
        <v>12.27</v>
      </c>
      <c r="C840" s="16">
        <v>0.636667</v>
      </c>
      <c r="D840" s="15">
        <v>1.00667</v>
      </c>
      <c r="E840" s="15">
        <v>14</v>
      </c>
      <c r="F840" s="16">
        <f t="shared" si="173"/>
        <v>1940.2916666666</v>
      </c>
      <c r="G840" s="10">
        <f>G837*9/12+G849*3/12</f>
        <v>2.145</v>
      </c>
      <c r="H840" s="16">
        <f t="shared" si="169"/>
        <v>276.678859285714</v>
      </c>
      <c r="I840" s="16">
        <f t="shared" si="170"/>
        <v>14.3563406116429</v>
      </c>
      <c r="J840" s="19">
        <f t="shared" si="174"/>
        <v>10522.8320879872</v>
      </c>
      <c r="K840" s="16">
        <f t="shared" si="171"/>
        <v>22.699617545</v>
      </c>
      <c r="L840" s="19">
        <f t="shared" si="172"/>
        <v>863.326762674335</v>
      </c>
      <c r="M840" s="27">
        <f t="shared" si="177"/>
        <v>16.3709887071288</v>
      </c>
      <c r="N840" s="21"/>
      <c r="O840" s="22">
        <f t="shared" si="178"/>
        <v>20.7107202999957</v>
      </c>
      <c r="P840" s="22"/>
      <c r="Q840" s="31">
        <f t="shared" si="179"/>
        <v>0.0204053330247275</v>
      </c>
      <c r="R840" s="10">
        <f t="shared" si="175"/>
        <v>1.00372343825857</v>
      </c>
      <c r="S840" s="10">
        <f t="shared" si="176"/>
        <v>15.7366893088539</v>
      </c>
      <c r="T840" s="12">
        <f t="shared" si="180"/>
        <v>0.0431059313744113</v>
      </c>
      <c r="U840" s="12">
        <f t="shared" si="181"/>
        <v>-0.030653668957569</v>
      </c>
      <c r="V840" s="12">
        <f t="shared" si="182"/>
        <v>0.0737596003319804</v>
      </c>
      <c r="Y840" s="30"/>
      <c r="Z840" s="30"/>
    </row>
    <row r="841" spans="1:26">
      <c r="A841" s="14">
        <v>1940.05</v>
      </c>
      <c r="B841" s="15">
        <v>10.58</v>
      </c>
      <c r="C841" s="16">
        <v>0.643333</v>
      </c>
      <c r="D841" s="15">
        <v>1.02333</v>
      </c>
      <c r="E841" s="15">
        <v>14</v>
      </c>
      <c r="F841" s="16">
        <f t="shared" si="173"/>
        <v>1940.37499999994</v>
      </c>
      <c r="G841" s="10">
        <f>G837*8/12+G849*4/12</f>
        <v>2.12333333333333</v>
      </c>
      <c r="H841" s="16">
        <f t="shared" si="169"/>
        <v>238.570687142857</v>
      </c>
      <c r="I841" s="16">
        <f t="shared" si="170"/>
        <v>14.5066536740714</v>
      </c>
      <c r="J841" s="19">
        <f t="shared" si="174"/>
        <v>9119.45427211707</v>
      </c>
      <c r="K841" s="16">
        <f t="shared" si="171"/>
        <v>23.075287455</v>
      </c>
      <c r="L841" s="19">
        <f t="shared" si="172"/>
        <v>882.061544450431</v>
      </c>
      <c r="M841" s="27">
        <f t="shared" si="177"/>
        <v>14.1387476948007</v>
      </c>
      <c r="N841" s="21"/>
      <c r="O841" s="22">
        <f t="shared" si="178"/>
        <v>17.8617982893577</v>
      </c>
      <c r="P841" s="22"/>
      <c r="Q841" s="31">
        <f t="shared" si="179"/>
        <v>0.0308447546487374</v>
      </c>
      <c r="R841" s="10">
        <f t="shared" si="175"/>
        <v>1.00370740497296</v>
      </c>
      <c r="S841" s="10">
        <f t="shared" si="176"/>
        <v>15.7952838998897</v>
      </c>
      <c r="T841" s="12">
        <f t="shared" si="180"/>
        <v>0.061770599522881</v>
      </c>
      <c r="U841" s="12">
        <f t="shared" si="181"/>
        <v>-0.0314090819269381</v>
      </c>
      <c r="V841" s="12">
        <f t="shared" si="182"/>
        <v>0.0931796814498191</v>
      </c>
      <c r="Y841" s="30"/>
      <c r="Z841" s="30"/>
    </row>
    <row r="842" spans="1:26">
      <c r="A842" s="14">
        <v>1940.06</v>
      </c>
      <c r="B842" s="15">
        <v>9.67</v>
      </c>
      <c r="C842" s="16">
        <v>0.65</v>
      </c>
      <c r="D842" s="15">
        <v>1.04</v>
      </c>
      <c r="E842" s="15">
        <v>14.1</v>
      </c>
      <c r="F842" s="16">
        <f t="shared" si="173"/>
        <v>1940.45833333327</v>
      </c>
      <c r="G842" s="10">
        <f>G837*7/12+G849*5/12</f>
        <v>2.10166666666667</v>
      </c>
      <c r="H842" s="16">
        <f t="shared" ref="H842:H905" si="183">B842*$E$1858/E842</f>
        <v>216.504441843972</v>
      </c>
      <c r="I842" s="16">
        <f t="shared" ref="I842:I905" si="184">C842*$E$1858/E842</f>
        <v>14.5530390070922</v>
      </c>
      <c r="J842" s="19">
        <f t="shared" si="174"/>
        <v>8322.3216929813</v>
      </c>
      <c r="K842" s="16">
        <f t="shared" ref="K842:K905" si="185">D842*$E$1858/E842</f>
        <v>23.2848624113475</v>
      </c>
      <c r="L842" s="19">
        <f t="shared" ref="L842:L905" si="186">K842*(J842/H842)</f>
        <v>895.058382699127</v>
      </c>
      <c r="M842" s="27">
        <f t="shared" si="177"/>
        <v>12.8437655982688</v>
      </c>
      <c r="N842" s="21"/>
      <c r="O842" s="22">
        <f t="shared" si="178"/>
        <v>16.2126477511483</v>
      </c>
      <c r="P842" s="22"/>
      <c r="Q842" s="31">
        <f t="shared" si="179"/>
        <v>0.0394743005712911</v>
      </c>
      <c r="R842" s="10">
        <f t="shared" si="175"/>
        <v>1.00369137457838</v>
      </c>
      <c r="S842" s="10">
        <f t="shared" si="176"/>
        <v>15.7414048081966</v>
      </c>
      <c r="T842" s="12">
        <f t="shared" si="180"/>
        <v>0.0733769569352607</v>
      </c>
      <c r="U842" s="12">
        <f t="shared" si="181"/>
        <v>-0.0314696766258554</v>
      </c>
      <c r="V842" s="12">
        <f t="shared" si="182"/>
        <v>0.104846633561116</v>
      </c>
      <c r="Y842" s="30"/>
      <c r="Z842" s="30"/>
    </row>
    <row r="843" spans="1:26">
      <c r="A843" s="14">
        <v>1940.07</v>
      </c>
      <c r="B843" s="15">
        <v>9.99</v>
      </c>
      <c r="C843" s="16">
        <v>0.656667</v>
      </c>
      <c r="D843" s="15">
        <v>1.05333</v>
      </c>
      <c r="E843" s="15">
        <v>14</v>
      </c>
      <c r="F843" s="16">
        <f t="shared" ref="F843:F906" si="187">F842+1/12</f>
        <v>1940.5416666666</v>
      </c>
      <c r="G843" s="10">
        <f>G837*6/12+G849*6/12</f>
        <v>2.08</v>
      </c>
      <c r="H843" s="16">
        <f t="shared" si="183"/>
        <v>225.266650714286</v>
      </c>
      <c r="I843" s="16">
        <f t="shared" si="184"/>
        <v>14.8073248973571</v>
      </c>
      <c r="J843" s="19">
        <f t="shared" ref="J843:J906" si="188">J842*((H843+(I843/12))/H842)</f>
        <v>8706.56876439779</v>
      </c>
      <c r="K843" s="16">
        <f t="shared" si="185"/>
        <v>23.7517638835714</v>
      </c>
      <c r="L843" s="19">
        <f t="shared" si="186"/>
        <v>918.007014674987</v>
      </c>
      <c r="M843" s="27">
        <f t="shared" si="177"/>
        <v>13.3698847632101</v>
      </c>
      <c r="N843" s="21"/>
      <c r="O843" s="22">
        <f t="shared" si="178"/>
        <v>16.8622303133372</v>
      </c>
      <c r="P843" s="22"/>
      <c r="Q843" s="31">
        <f t="shared" si="179"/>
        <v>0.0371046910999348</v>
      </c>
      <c r="R843" s="10">
        <f t="shared" ref="R843:R906" si="189">((G843/G844+G843/1200+((1+G844/1200)^(-119))*(1-G843/G844)))</f>
        <v>1.00367534707955</v>
      </c>
      <c r="S843" s="10">
        <f t="shared" ref="S843:S906" si="190">S842*R842*E842/E843</f>
        <v>15.9123658885174</v>
      </c>
      <c r="T843" s="12">
        <f t="shared" si="180"/>
        <v>0.0598250006582826</v>
      </c>
      <c r="U843" s="12">
        <f t="shared" si="181"/>
        <v>-0.0337083729054292</v>
      </c>
      <c r="V843" s="12">
        <f t="shared" si="182"/>
        <v>0.0935333735637117</v>
      </c>
      <c r="Y843" s="30"/>
      <c r="Z843" s="30"/>
    </row>
    <row r="844" spans="1:26">
      <c r="A844" s="14">
        <v>1940.08</v>
      </c>
      <c r="B844" s="15">
        <v>10.2</v>
      </c>
      <c r="C844" s="16">
        <v>0.663333</v>
      </c>
      <c r="D844" s="15">
        <v>1.06667</v>
      </c>
      <c r="E844" s="15">
        <v>14</v>
      </c>
      <c r="F844" s="16">
        <f t="shared" si="187"/>
        <v>1940.62499999994</v>
      </c>
      <c r="G844" s="10">
        <f>G837*5/12+G849*7/12</f>
        <v>2.05833333333333</v>
      </c>
      <c r="H844" s="16">
        <f t="shared" si="183"/>
        <v>230.001985714286</v>
      </c>
      <c r="I844" s="16">
        <f t="shared" si="184"/>
        <v>14.9576379597857</v>
      </c>
      <c r="J844" s="19">
        <f t="shared" si="188"/>
        <v>8937.76585869606</v>
      </c>
      <c r="K844" s="16">
        <f t="shared" si="185"/>
        <v>24.0525704021429</v>
      </c>
      <c r="L844" s="19">
        <f t="shared" si="186"/>
        <v>934.671245930914</v>
      </c>
      <c r="M844" s="27">
        <f t="shared" si="177"/>
        <v>13.6493993923916</v>
      </c>
      <c r="N844" s="21"/>
      <c r="O844" s="22">
        <f t="shared" si="178"/>
        <v>17.1994502352307</v>
      </c>
      <c r="P844" s="22"/>
      <c r="Q844" s="31">
        <f t="shared" si="179"/>
        <v>0.036383899673062</v>
      </c>
      <c r="R844" s="10">
        <f t="shared" si="189"/>
        <v>1.00365932248121</v>
      </c>
      <c r="S844" s="10">
        <f t="shared" si="190"/>
        <v>15.9708493560146</v>
      </c>
      <c r="T844" s="12">
        <f t="shared" si="180"/>
        <v>0.0630079979701772</v>
      </c>
      <c r="U844" s="12">
        <f t="shared" si="181"/>
        <v>-0.0348408545581742</v>
      </c>
      <c r="V844" s="12">
        <f t="shared" si="182"/>
        <v>0.0978488525283514</v>
      </c>
      <c r="Y844" s="30"/>
      <c r="Z844" s="30"/>
    </row>
    <row r="845" spans="1:26">
      <c r="A845" s="14">
        <v>1940.09</v>
      </c>
      <c r="B845" s="15">
        <v>10.63</v>
      </c>
      <c r="C845" s="16">
        <v>0.67</v>
      </c>
      <c r="D845" s="15">
        <v>1.08</v>
      </c>
      <c r="E845" s="15">
        <v>14</v>
      </c>
      <c r="F845" s="16">
        <f t="shared" si="187"/>
        <v>1940.70833333327</v>
      </c>
      <c r="G845" s="10">
        <f>G837*4/12+G849*8/12</f>
        <v>2.03666666666667</v>
      </c>
      <c r="H845" s="16">
        <f t="shared" si="183"/>
        <v>239.698147857143</v>
      </c>
      <c r="I845" s="16">
        <f t="shared" si="184"/>
        <v>15.1079735714286</v>
      </c>
      <c r="J845" s="19">
        <f t="shared" si="188"/>
        <v>9363.47807239049</v>
      </c>
      <c r="K845" s="16">
        <f t="shared" si="185"/>
        <v>24.3531514285714</v>
      </c>
      <c r="L845" s="19">
        <f t="shared" si="186"/>
        <v>951.322325322834</v>
      </c>
      <c r="M845" s="27">
        <f t="shared" si="177"/>
        <v>14.2148425986206</v>
      </c>
      <c r="N845" s="21"/>
      <c r="O845" s="22">
        <f t="shared" si="178"/>
        <v>17.8945272956281</v>
      </c>
      <c r="P845" s="22"/>
      <c r="Q845" s="31">
        <f t="shared" si="179"/>
        <v>0.0330920668145891</v>
      </c>
      <c r="R845" s="10">
        <f t="shared" si="189"/>
        <v>1.00364330078808</v>
      </c>
      <c r="S845" s="10">
        <f t="shared" si="190"/>
        <v>16.029291844107</v>
      </c>
      <c r="T845" s="12">
        <f t="shared" si="180"/>
        <v>0.0619258780845129</v>
      </c>
      <c r="U845" s="12">
        <f t="shared" si="181"/>
        <v>-0.0355677191860454</v>
      </c>
      <c r="V845" s="12">
        <f t="shared" si="182"/>
        <v>0.0974935972705583</v>
      </c>
      <c r="Y845" s="30"/>
      <c r="Z845" s="30"/>
    </row>
    <row r="846" spans="1:26">
      <c r="A846" s="14">
        <v>1940.1</v>
      </c>
      <c r="B846" s="15">
        <v>10.73</v>
      </c>
      <c r="C846" s="16">
        <v>0.67</v>
      </c>
      <c r="D846" s="15">
        <v>1.07</v>
      </c>
      <c r="E846" s="15">
        <v>14</v>
      </c>
      <c r="F846" s="16">
        <f t="shared" si="187"/>
        <v>1940.7916666666</v>
      </c>
      <c r="G846" s="10">
        <f>G837*3/12+G849*9/12</f>
        <v>2.015</v>
      </c>
      <c r="H846" s="16">
        <f t="shared" si="183"/>
        <v>241.953069285714</v>
      </c>
      <c r="I846" s="16">
        <f t="shared" si="184"/>
        <v>15.1079735714286</v>
      </c>
      <c r="J846" s="19">
        <f t="shared" si="188"/>
        <v>9500.74448815852</v>
      </c>
      <c r="K846" s="16">
        <f t="shared" si="185"/>
        <v>24.1276592857143</v>
      </c>
      <c r="L846" s="19">
        <f t="shared" si="186"/>
        <v>947.418136284214</v>
      </c>
      <c r="M846" s="27">
        <f t="shared" si="177"/>
        <v>14.328290323105</v>
      </c>
      <c r="N846" s="21"/>
      <c r="O846" s="22">
        <f t="shared" si="178"/>
        <v>18.0211674404157</v>
      </c>
      <c r="P846" s="22"/>
      <c r="Q846" s="31">
        <f t="shared" si="179"/>
        <v>0.033345933452265</v>
      </c>
      <c r="R846" s="10">
        <f t="shared" si="189"/>
        <v>1.00362728200492</v>
      </c>
      <c r="S846" s="10">
        <f t="shared" si="190"/>
        <v>16.087691375715</v>
      </c>
      <c r="T846" s="12">
        <f t="shared" si="180"/>
        <v>0.0644361299504124</v>
      </c>
      <c r="U846" s="12">
        <f t="shared" si="181"/>
        <v>-0.0366815018355722</v>
      </c>
      <c r="V846" s="12">
        <f t="shared" si="182"/>
        <v>0.101117631785985</v>
      </c>
      <c r="Y846" s="30"/>
      <c r="Z846" s="30"/>
    </row>
    <row r="847" spans="1:26">
      <c r="A847" s="14">
        <v>1940.11</v>
      </c>
      <c r="B847" s="15">
        <v>10.98</v>
      </c>
      <c r="C847" s="16">
        <v>0.67</v>
      </c>
      <c r="D847" s="15">
        <v>1.06</v>
      </c>
      <c r="E847" s="15">
        <v>14</v>
      </c>
      <c r="F847" s="16">
        <f t="shared" si="187"/>
        <v>1940.87499999994</v>
      </c>
      <c r="G847" s="10">
        <f>G837*2/12+G849*10/12</f>
        <v>1.99333333333333</v>
      </c>
      <c r="H847" s="16">
        <f t="shared" si="183"/>
        <v>247.590372857143</v>
      </c>
      <c r="I847" s="16">
        <f t="shared" si="184"/>
        <v>15.1079735714286</v>
      </c>
      <c r="J847" s="19">
        <f t="shared" si="188"/>
        <v>9771.54079346717</v>
      </c>
      <c r="K847" s="16">
        <f t="shared" si="185"/>
        <v>23.9021671428571</v>
      </c>
      <c r="L847" s="19">
        <f t="shared" si="186"/>
        <v>943.336360753661</v>
      </c>
      <c r="M847" s="27">
        <f t="shared" si="177"/>
        <v>14.6366892487636</v>
      </c>
      <c r="N847" s="21"/>
      <c r="O847" s="22">
        <f t="shared" si="178"/>
        <v>18.3933813301645</v>
      </c>
      <c r="P847" s="22"/>
      <c r="Q847" s="31">
        <f t="shared" si="179"/>
        <v>0.0326902441740558</v>
      </c>
      <c r="R847" s="10">
        <f t="shared" si="189"/>
        <v>1.00361126613648</v>
      </c>
      <c r="S847" s="10">
        <f t="shared" si="190"/>
        <v>16.1460459691428</v>
      </c>
      <c r="T847" s="12">
        <f t="shared" si="180"/>
        <v>0.0614373380191651</v>
      </c>
      <c r="U847" s="12">
        <f t="shared" si="181"/>
        <v>-0.0373954038871649</v>
      </c>
      <c r="V847" s="12">
        <f t="shared" si="182"/>
        <v>0.09883274190633</v>
      </c>
      <c r="Y847" s="30"/>
      <c r="Z847" s="30"/>
    </row>
    <row r="848" spans="1:26">
      <c r="A848" s="14">
        <v>1940.12</v>
      </c>
      <c r="B848" s="15">
        <v>10.53</v>
      </c>
      <c r="C848" s="16">
        <v>0.67</v>
      </c>
      <c r="D848" s="15">
        <v>1.05</v>
      </c>
      <c r="E848" s="15">
        <v>14.1</v>
      </c>
      <c r="F848" s="16">
        <f t="shared" si="187"/>
        <v>1940.95833333327</v>
      </c>
      <c r="G848" s="10">
        <f>G837*1/12+G849*11/12</f>
        <v>1.97166666666667</v>
      </c>
      <c r="H848" s="16">
        <f t="shared" si="183"/>
        <v>235.759231914894</v>
      </c>
      <c r="I848" s="16">
        <f t="shared" si="184"/>
        <v>15.000824822695</v>
      </c>
      <c r="J848" s="19">
        <f t="shared" si="188"/>
        <v>9353.94225150278</v>
      </c>
      <c r="K848" s="16">
        <f t="shared" si="185"/>
        <v>23.5087553191489</v>
      </c>
      <c r="L848" s="19">
        <f t="shared" si="186"/>
        <v>932.729284337884</v>
      </c>
      <c r="M848" s="27">
        <f t="shared" si="177"/>
        <v>13.9084261223538</v>
      </c>
      <c r="N848" s="21"/>
      <c r="O848" s="22">
        <f t="shared" si="178"/>
        <v>17.4701151119483</v>
      </c>
      <c r="P848" s="22"/>
      <c r="Q848" s="31">
        <f t="shared" si="179"/>
        <v>0.0390053322239096</v>
      </c>
      <c r="R848" s="10">
        <f t="shared" si="189"/>
        <v>1.00359525318753</v>
      </c>
      <c r="S848" s="10">
        <f t="shared" si="190"/>
        <v>16.0894291443013</v>
      </c>
      <c r="T848" s="12">
        <f t="shared" si="180"/>
        <v>0.0650251677878961</v>
      </c>
      <c r="U848" s="12">
        <f t="shared" si="181"/>
        <v>-0.038191801895767</v>
      </c>
      <c r="V848" s="12">
        <f t="shared" si="182"/>
        <v>0.103216969683663</v>
      </c>
      <c r="Y848" s="30"/>
      <c r="Z848" s="30"/>
    </row>
    <row r="849" spans="1:26">
      <c r="A849" s="14">
        <v>1941.01</v>
      </c>
      <c r="B849" s="15">
        <v>10.55</v>
      </c>
      <c r="C849" s="16">
        <v>0.673333</v>
      </c>
      <c r="D849" s="15">
        <v>1.05333</v>
      </c>
      <c r="E849" s="15">
        <v>14.1</v>
      </c>
      <c r="F849" s="16">
        <f t="shared" si="187"/>
        <v>1941.0416666666</v>
      </c>
      <c r="G849" s="10">
        <v>1.95</v>
      </c>
      <c r="H849" s="16">
        <f t="shared" si="183"/>
        <v>236.207017730497</v>
      </c>
      <c r="I849" s="16">
        <f t="shared" si="184"/>
        <v>15.0754483288653</v>
      </c>
      <c r="J849" s="19">
        <f t="shared" si="188"/>
        <v>9421.55276225295</v>
      </c>
      <c r="K849" s="16">
        <f t="shared" si="185"/>
        <v>23.5833116574468</v>
      </c>
      <c r="L849" s="19">
        <f t="shared" si="186"/>
        <v>940.663902470512</v>
      </c>
      <c r="M849" s="27">
        <f t="shared" si="177"/>
        <v>13.9041582679508</v>
      </c>
      <c r="N849" s="21"/>
      <c r="O849" s="22">
        <f t="shared" si="178"/>
        <v>17.4597240311524</v>
      </c>
      <c r="P849" s="22"/>
      <c r="Q849" s="31">
        <f t="shared" si="179"/>
        <v>0.0404783843875347</v>
      </c>
      <c r="R849" s="10">
        <f t="shared" si="189"/>
        <v>0.997803543060566</v>
      </c>
      <c r="S849" s="10">
        <f t="shared" si="190"/>
        <v>16.1472747157179</v>
      </c>
      <c r="T849" s="12">
        <f t="shared" si="180"/>
        <v>0.0707991392729967</v>
      </c>
      <c r="U849" s="12">
        <f t="shared" si="181"/>
        <v>-0.0400328524558057</v>
      </c>
      <c r="V849" s="12">
        <f t="shared" si="182"/>
        <v>0.110831991728802</v>
      </c>
      <c r="Y849" s="30"/>
      <c r="Z849" s="30"/>
    </row>
    <row r="850" spans="1:26">
      <c r="A850" s="14">
        <v>1941.02</v>
      </c>
      <c r="B850" s="15">
        <v>9.89</v>
      </c>
      <c r="C850" s="16">
        <v>0.676667</v>
      </c>
      <c r="D850" s="15">
        <v>1.05667</v>
      </c>
      <c r="E850" s="15">
        <v>14.1</v>
      </c>
      <c r="F850" s="16">
        <f t="shared" si="187"/>
        <v>1941.12499999994</v>
      </c>
      <c r="G850" s="10">
        <f>G849*11/12+G861*1/12</f>
        <v>1.9925</v>
      </c>
      <c r="H850" s="16">
        <f t="shared" si="183"/>
        <v>221.430085815603</v>
      </c>
      <c r="I850" s="16">
        <f t="shared" si="184"/>
        <v>15.1500942243262</v>
      </c>
      <c r="J850" s="19">
        <f t="shared" si="188"/>
        <v>8882.50502106758</v>
      </c>
      <c r="K850" s="16">
        <f t="shared" si="185"/>
        <v>23.6580918886525</v>
      </c>
      <c r="L850" s="19">
        <f t="shared" si="186"/>
        <v>949.026954561322</v>
      </c>
      <c r="M850" s="27">
        <f t="shared" si="177"/>
        <v>13.0029433034024</v>
      </c>
      <c r="N850" s="21"/>
      <c r="O850" s="22">
        <f t="shared" si="178"/>
        <v>16.3304484960851</v>
      </c>
      <c r="P850" s="22"/>
      <c r="Q850" s="31">
        <f t="shared" si="179"/>
        <v>0.0462896330682669</v>
      </c>
      <c r="R850" s="10">
        <f t="shared" si="189"/>
        <v>0.997846791527813</v>
      </c>
      <c r="S850" s="10">
        <f t="shared" si="190"/>
        <v>16.1118079221156</v>
      </c>
      <c r="T850" s="12">
        <f t="shared" si="180"/>
        <v>0.0804174273613432</v>
      </c>
      <c r="U850" s="12">
        <f t="shared" si="181"/>
        <v>-0.0408200392301848</v>
      </c>
      <c r="V850" s="12">
        <f t="shared" si="182"/>
        <v>0.121237466591528</v>
      </c>
      <c r="Y850" s="30"/>
      <c r="Z850" s="30"/>
    </row>
    <row r="851" spans="1:26">
      <c r="A851" s="14">
        <v>1941.03</v>
      </c>
      <c r="B851" s="15">
        <v>9.95</v>
      </c>
      <c r="C851" s="16">
        <v>0.68</v>
      </c>
      <c r="D851" s="15">
        <v>1.06</v>
      </c>
      <c r="E851" s="15">
        <v>14.2</v>
      </c>
      <c r="F851" s="16">
        <f t="shared" si="187"/>
        <v>1941.20833333327</v>
      </c>
      <c r="G851" s="10">
        <f>G849*10/12+G861*2/12</f>
        <v>2.035</v>
      </c>
      <c r="H851" s="16">
        <f t="shared" si="183"/>
        <v>221.204616197183</v>
      </c>
      <c r="I851" s="16">
        <f t="shared" si="184"/>
        <v>15.1175014084507</v>
      </c>
      <c r="J851" s="19">
        <f t="shared" si="188"/>
        <v>8923.99609395256</v>
      </c>
      <c r="K851" s="16">
        <f t="shared" si="185"/>
        <v>23.5655169014085</v>
      </c>
      <c r="L851" s="19">
        <f t="shared" si="186"/>
        <v>950.697071315549</v>
      </c>
      <c r="M851" s="27">
        <f t="shared" si="177"/>
        <v>12.9557198220633</v>
      </c>
      <c r="N851" s="21"/>
      <c r="O851" s="22">
        <f t="shared" si="178"/>
        <v>16.2742013637863</v>
      </c>
      <c r="P851" s="22"/>
      <c r="Q851" s="31">
        <f t="shared" si="179"/>
        <v>0.0474771593388512</v>
      </c>
      <c r="R851" s="10">
        <f t="shared" si="189"/>
        <v>0.997890018065785</v>
      </c>
      <c r="S851" s="10">
        <f t="shared" si="190"/>
        <v>15.963896715156</v>
      </c>
      <c r="T851" s="12">
        <f t="shared" si="180"/>
        <v>0.0782947712963598</v>
      </c>
      <c r="U851" s="12">
        <f t="shared" si="181"/>
        <v>-0.0401784580787395</v>
      </c>
      <c r="V851" s="12">
        <f t="shared" si="182"/>
        <v>0.118473229375099</v>
      </c>
      <c r="Y851" s="30"/>
      <c r="Z851" s="30"/>
    </row>
    <row r="852" spans="1:26">
      <c r="A852" s="14">
        <v>1941.04</v>
      </c>
      <c r="B852" s="15">
        <v>9.64</v>
      </c>
      <c r="C852" s="16">
        <v>0.683333</v>
      </c>
      <c r="D852" s="15">
        <v>1.07</v>
      </c>
      <c r="E852" s="15">
        <v>14.3</v>
      </c>
      <c r="F852" s="16">
        <f t="shared" si="187"/>
        <v>1941.2916666666</v>
      </c>
      <c r="G852" s="10">
        <f>G849*9/12+G861*3/12</f>
        <v>2.0775</v>
      </c>
      <c r="H852" s="16">
        <f t="shared" si="183"/>
        <v>212.814123076923</v>
      </c>
      <c r="I852" s="16">
        <f t="shared" si="184"/>
        <v>15.0853644361538</v>
      </c>
      <c r="J852" s="19">
        <f t="shared" si="188"/>
        <v>8636.21615901914</v>
      </c>
      <c r="K852" s="16">
        <f t="shared" si="185"/>
        <v>23.6214846153846</v>
      </c>
      <c r="L852" s="19">
        <f t="shared" si="186"/>
        <v>958.584158729303</v>
      </c>
      <c r="M852" s="27">
        <f t="shared" si="177"/>
        <v>12.4293703892208</v>
      </c>
      <c r="N852" s="21"/>
      <c r="O852" s="22">
        <f t="shared" si="178"/>
        <v>15.6205963507431</v>
      </c>
      <c r="P852" s="22"/>
      <c r="Q852" s="31">
        <f t="shared" si="179"/>
        <v>0.0516539285354611</v>
      </c>
      <c r="R852" s="10">
        <f t="shared" si="189"/>
        <v>0.997933222744584</v>
      </c>
      <c r="S852" s="10">
        <f t="shared" si="190"/>
        <v>15.8188130893091</v>
      </c>
      <c r="T852" s="12">
        <f t="shared" si="180"/>
        <v>0.0839067375465266</v>
      </c>
      <c r="U852" s="12">
        <f t="shared" si="181"/>
        <v>-0.0391715401197046</v>
      </c>
      <c r="V852" s="12">
        <f t="shared" si="182"/>
        <v>0.123078277666231</v>
      </c>
      <c r="Y852" s="30"/>
      <c r="Z852" s="30"/>
    </row>
    <row r="853" spans="1:26">
      <c r="A853" s="14">
        <v>1941.05</v>
      </c>
      <c r="B853" s="15">
        <v>9.43</v>
      </c>
      <c r="C853" s="16">
        <v>0.686667</v>
      </c>
      <c r="D853" s="15">
        <v>1.08</v>
      </c>
      <c r="E853" s="15">
        <v>14.4</v>
      </c>
      <c r="F853" s="16">
        <f t="shared" si="187"/>
        <v>1941.37499999994</v>
      </c>
      <c r="G853" s="10">
        <f>G849*8/12+G861*4/12</f>
        <v>2.12</v>
      </c>
      <c r="H853" s="16">
        <f t="shared" si="183"/>
        <v>206.732449305556</v>
      </c>
      <c r="I853" s="16">
        <f t="shared" si="184"/>
        <v>15.0536957335417</v>
      </c>
      <c r="J853" s="19">
        <f t="shared" si="188"/>
        <v>8440.3234499271</v>
      </c>
      <c r="K853" s="16">
        <f t="shared" si="185"/>
        <v>23.676675</v>
      </c>
      <c r="L853" s="19">
        <f t="shared" si="186"/>
        <v>966.654223321449</v>
      </c>
      <c r="M853" s="27">
        <f t="shared" si="177"/>
        <v>12.0372065124816</v>
      </c>
      <c r="N853" s="21"/>
      <c r="O853" s="22">
        <f t="shared" si="178"/>
        <v>15.1385247447448</v>
      </c>
      <c r="P853" s="22"/>
      <c r="Q853" s="31">
        <f t="shared" si="179"/>
        <v>0.0558316308743399</v>
      </c>
      <c r="R853" s="10">
        <f t="shared" si="189"/>
        <v>0.997976405634069</v>
      </c>
      <c r="S853" s="10">
        <f t="shared" si="190"/>
        <v>15.6764932989431</v>
      </c>
      <c r="T853" s="12">
        <f t="shared" si="180"/>
        <v>0.0866624505098086</v>
      </c>
      <c r="U853" s="12">
        <f t="shared" si="181"/>
        <v>-0.0385436754752149</v>
      </c>
      <c r="V853" s="12">
        <f t="shared" si="182"/>
        <v>0.125206125985023</v>
      </c>
      <c r="Y853" s="30"/>
      <c r="Z853" s="30"/>
    </row>
    <row r="854" spans="1:26">
      <c r="A854" s="14">
        <v>1941.06</v>
      </c>
      <c r="B854" s="15">
        <v>9.76</v>
      </c>
      <c r="C854" s="16">
        <v>0.69</v>
      </c>
      <c r="D854" s="15">
        <v>1.09</v>
      </c>
      <c r="E854" s="15">
        <v>14.7</v>
      </c>
      <c r="F854" s="16">
        <f t="shared" si="187"/>
        <v>1941.45833333327</v>
      </c>
      <c r="G854" s="10">
        <f>G849*7/12+G861*5/12</f>
        <v>2.1625</v>
      </c>
      <c r="H854" s="16">
        <f t="shared" si="183"/>
        <v>209.600315646259</v>
      </c>
      <c r="I854" s="16">
        <f t="shared" si="184"/>
        <v>14.8180551020408</v>
      </c>
      <c r="J854" s="19">
        <f t="shared" si="188"/>
        <v>8607.82570291005</v>
      </c>
      <c r="K854" s="16">
        <f t="shared" si="185"/>
        <v>23.4082319727891</v>
      </c>
      <c r="L854" s="19">
        <f t="shared" si="186"/>
        <v>961.32479673893</v>
      </c>
      <c r="M854" s="27">
        <f t="shared" si="177"/>
        <v>12.1643065906284</v>
      </c>
      <c r="N854" s="21"/>
      <c r="O854" s="22">
        <f t="shared" si="178"/>
        <v>15.30741537917</v>
      </c>
      <c r="P854" s="22"/>
      <c r="Q854" s="31">
        <f t="shared" si="179"/>
        <v>0.0579016030301187</v>
      </c>
      <c r="R854" s="10">
        <f t="shared" si="189"/>
        <v>0.99801956680386</v>
      </c>
      <c r="S854" s="10">
        <f t="shared" si="190"/>
        <v>15.3254894061314</v>
      </c>
      <c r="T854" s="12">
        <f t="shared" si="180"/>
        <v>0.0832863915480491</v>
      </c>
      <c r="U854" s="12">
        <f t="shared" si="181"/>
        <v>-0.0362318396014468</v>
      </c>
      <c r="V854" s="12">
        <f t="shared" si="182"/>
        <v>0.119518231149496</v>
      </c>
      <c r="Y854" s="30"/>
      <c r="Z854" s="30"/>
    </row>
    <row r="855" spans="1:26">
      <c r="A855" s="14">
        <v>1941.07</v>
      </c>
      <c r="B855" s="15">
        <v>10.26</v>
      </c>
      <c r="C855" s="16">
        <v>0.693333</v>
      </c>
      <c r="D855" s="15">
        <v>1.12333</v>
      </c>
      <c r="E855" s="15">
        <v>14.7</v>
      </c>
      <c r="F855" s="16">
        <f t="shared" si="187"/>
        <v>1941.5416666666</v>
      </c>
      <c r="G855" s="10">
        <f>G849*6/12+G861*6/12</f>
        <v>2.205</v>
      </c>
      <c r="H855" s="16">
        <f t="shared" si="183"/>
        <v>220.338036734694</v>
      </c>
      <c r="I855" s="16">
        <f t="shared" si="184"/>
        <v>14.8896327508163</v>
      </c>
      <c r="J855" s="19">
        <f t="shared" si="188"/>
        <v>9099.75742964789</v>
      </c>
      <c r="K855" s="16">
        <f t="shared" si="185"/>
        <v>24.1240084605442</v>
      </c>
      <c r="L855" s="19">
        <f t="shared" si="186"/>
        <v>996.29927031641</v>
      </c>
      <c r="M855" s="27">
        <f t="shared" si="177"/>
        <v>12.7449962779196</v>
      </c>
      <c r="N855" s="21"/>
      <c r="O855" s="22">
        <f t="shared" si="178"/>
        <v>16.0450594609343</v>
      </c>
      <c r="P855" s="22"/>
      <c r="Q855" s="31">
        <f t="shared" si="179"/>
        <v>0.0537310405783363</v>
      </c>
      <c r="R855" s="10">
        <f t="shared" si="189"/>
        <v>0.998062706323335</v>
      </c>
      <c r="S855" s="10">
        <f t="shared" si="190"/>
        <v>15.2951382981644</v>
      </c>
      <c r="T855" s="12">
        <f t="shared" si="180"/>
        <v>0.0797999146220281</v>
      </c>
      <c r="U855" s="12">
        <f t="shared" si="181"/>
        <v>-0.0359077925031117</v>
      </c>
      <c r="V855" s="12">
        <f t="shared" si="182"/>
        <v>0.11570770712514</v>
      </c>
      <c r="Y855" s="30"/>
      <c r="Z855" s="30"/>
    </row>
    <row r="856" spans="1:26">
      <c r="A856" s="14">
        <v>1941.08</v>
      </c>
      <c r="B856" s="15">
        <v>10.21</v>
      </c>
      <c r="C856" s="16">
        <v>0.696667</v>
      </c>
      <c r="D856" s="15">
        <v>1.15667</v>
      </c>
      <c r="E856" s="15">
        <v>14.9</v>
      </c>
      <c r="F856" s="16">
        <f t="shared" si="187"/>
        <v>1941.62499999994</v>
      </c>
      <c r="G856" s="10">
        <f>G849*5/12+G861*7/12</f>
        <v>2.2475</v>
      </c>
      <c r="H856" s="16">
        <f t="shared" si="183"/>
        <v>216.321120134228</v>
      </c>
      <c r="I856" s="16">
        <f t="shared" si="184"/>
        <v>14.7604099706711</v>
      </c>
      <c r="J856" s="19">
        <f t="shared" si="188"/>
        <v>8984.66175878424</v>
      </c>
      <c r="K856" s="16">
        <f t="shared" si="185"/>
        <v>24.5065768879195</v>
      </c>
      <c r="L856" s="19">
        <f t="shared" si="186"/>
        <v>1017.85393893565</v>
      </c>
      <c r="M856" s="27">
        <f t="shared" si="177"/>
        <v>12.4631737203878</v>
      </c>
      <c r="N856" s="21"/>
      <c r="O856" s="22">
        <f t="shared" si="178"/>
        <v>15.6980621338445</v>
      </c>
      <c r="P856" s="22"/>
      <c r="Q856" s="31">
        <f t="shared" si="179"/>
        <v>0.0564289200360893</v>
      </c>
      <c r="R856" s="10">
        <f t="shared" si="189"/>
        <v>0.998105824261635</v>
      </c>
      <c r="S856" s="10">
        <f t="shared" si="190"/>
        <v>15.0606009875704</v>
      </c>
      <c r="T856" s="12">
        <f t="shared" si="180"/>
        <v>0.0864220532196418</v>
      </c>
      <c r="U856" s="12">
        <f t="shared" si="181"/>
        <v>-0.0342828740708816</v>
      </c>
      <c r="V856" s="12">
        <f t="shared" si="182"/>
        <v>0.120704927290523</v>
      </c>
      <c r="Y856" s="30"/>
      <c r="Z856" s="30"/>
    </row>
    <row r="857" spans="1:26">
      <c r="A857" s="14">
        <v>1941.09</v>
      </c>
      <c r="B857" s="15">
        <v>10.24</v>
      </c>
      <c r="C857" s="16">
        <v>0.7</v>
      </c>
      <c r="D857" s="15">
        <v>1.19</v>
      </c>
      <c r="E857" s="15">
        <v>15.1</v>
      </c>
      <c r="F857" s="16">
        <f t="shared" si="187"/>
        <v>1941.70833333327</v>
      </c>
      <c r="G857" s="10">
        <f>G849*4/12+G861*8/12</f>
        <v>2.29</v>
      </c>
      <c r="H857" s="16">
        <f t="shared" si="183"/>
        <v>214.083136423841</v>
      </c>
      <c r="I857" s="16">
        <f t="shared" si="184"/>
        <v>14.6345894039735</v>
      </c>
      <c r="J857" s="19">
        <f t="shared" si="188"/>
        <v>8942.36218886999</v>
      </c>
      <c r="K857" s="16">
        <f t="shared" si="185"/>
        <v>24.878801986755</v>
      </c>
      <c r="L857" s="19">
        <f t="shared" si="186"/>
        <v>1039.20029343313</v>
      </c>
      <c r="M857" s="27">
        <f t="shared" si="177"/>
        <v>12.2797292720931</v>
      </c>
      <c r="N857" s="21"/>
      <c r="O857" s="22">
        <f t="shared" si="178"/>
        <v>15.4756898067192</v>
      </c>
      <c r="P857" s="22"/>
      <c r="Q857" s="31">
        <f t="shared" si="179"/>
        <v>0.0591996951627336</v>
      </c>
      <c r="R857" s="10">
        <f t="shared" si="189"/>
        <v>0.998148920687662</v>
      </c>
      <c r="S857" s="10">
        <f t="shared" si="190"/>
        <v>14.8329732504874</v>
      </c>
      <c r="T857" s="12">
        <f t="shared" si="180"/>
        <v>0.0894525846103003</v>
      </c>
      <c r="U857" s="12">
        <f t="shared" si="181"/>
        <v>-0.0334198673297526</v>
      </c>
      <c r="V857" s="12">
        <f t="shared" si="182"/>
        <v>0.122872451940053</v>
      </c>
      <c r="Y857" s="30"/>
      <c r="Z857" s="30"/>
    </row>
    <row r="858" spans="1:26">
      <c r="A858" s="14">
        <v>1941.1</v>
      </c>
      <c r="B858" s="15">
        <v>9.83</v>
      </c>
      <c r="C858" s="16">
        <v>0.703333</v>
      </c>
      <c r="D858" s="15">
        <v>1.18</v>
      </c>
      <c r="E858" s="15">
        <v>15.3</v>
      </c>
      <c r="F858" s="16">
        <f t="shared" si="187"/>
        <v>1941.7916666666</v>
      </c>
      <c r="G858" s="10">
        <f>G849*3/12+G861*9/12</f>
        <v>2.3325</v>
      </c>
      <c r="H858" s="16">
        <f t="shared" si="183"/>
        <v>202.825024183007</v>
      </c>
      <c r="I858" s="16">
        <f t="shared" si="184"/>
        <v>14.5120582638562</v>
      </c>
      <c r="J858" s="19">
        <f t="shared" si="188"/>
        <v>8522.6197531519</v>
      </c>
      <c r="K858" s="16">
        <f t="shared" si="185"/>
        <v>24.3472562091503</v>
      </c>
      <c r="L858" s="19">
        <f t="shared" si="186"/>
        <v>1023.0611707751</v>
      </c>
      <c r="M858" s="27">
        <f t="shared" si="177"/>
        <v>11.5778149565741</v>
      </c>
      <c r="N858" s="21"/>
      <c r="O858" s="22">
        <f t="shared" si="178"/>
        <v>14.6038336890362</v>
      </c>
      <c r="P858" s="22"/>
      <c r="Q858" s="31">
        <f t="shared" si="179"/>
        <v>0.0656997571585894</v>
      </c>
      <c r="R858" s="10">
        <f t="shared" si="189"/>
        <v>0.99819199567008</v>
      </c>
      <c r="S858" s="10">
        <f t="shared" si="190"/>
        <v>14.6119800805556</v>
      </c>
      <c r="T858" s="12">
        <f t="shared" si="180"/>
        <v>0.0943011300739882</v>
      </c>
      <c r="U858" s="12">
        <f t="shared" si="181"/>
        <v>-0.0322021720939846</v>
      </c>
      <c r="V858" s="12">
        <f t="shared" si="182"/>
        <v>0.126503302167973</v>
      </c>
      <c r="Y858" s="30"/>
      <c r="Z858" s="30"/>
    </row>
    <row r="859" spans="1:26">
      <c r="A859" s="14">
        <v>1941.11</v>
      </c>
      <c r="B859" s="15">
        <v>9.37</v>
      </c>
      <c r="C859" s="16">
        <v>0.706667</v>
      </c>
      <c r="D859" s="15">
        <v>1.17</v>
      </c>
      <c r="E859" s="15">
        <v>15.4</v>
      </c>
      <c r="F859" s="16">
        <f t="shared" si="187"/>
        <v>1941.87499999994</v>
      </c>
      <c r="G859" s="10">
        <f>G849*2/12+G861*10/12</f>
        <v>2.375</v>
      </c>
      <c r="H859" s="16">
        <f t="shared" si="183"/>
        <v>192.078307142857</v>
      </c>
      <c r="I859" s="16">
        <f t="shared" si="184"/>
        <v>14.4861687378571</v>
      </c>
      <c r="J859" s="19">
        <f t="shared" si="188"/>
        <v>8121.77256510888</v>
      </c>
      <c r="K859" s="16">
        <f t="shared" si="185"/>
        <v>23.9841642857143</v>
      </c>
      <c r="L859" s="19">
        <f t="shared" si="186"/>
        <v>1014.13808977347</v>
      </c>
      <c r="M859" s="27">
        <f t="shared" si="177"/>
        <v>10.911668685917</v>
      </c>
      <c r="N859" s="21"/>
      <c r="O859" s="22">
        <f t="shared" si="178"/>
        <v>13.7821872798539</v>
      </c>
      <c r="P859" s="22"/>
      <c r="Q859" s="31">
        <f t="shared" si="179"/>
        <v>0.0725578502192993</v>
      </c>
      <c r="R859" s="10">
        <f t="shared" si="189"/>
        <v>0.998235049277315</v>
      </c>
      <c r="S859" s="10">
        <f t="shared" si="190"/>
        <v>14.4908501186175</v>
      </c>
      <c r="T859" s="12">
        <f t="shared" si="180"/>
        <v>0.0962337727263431</v>
      </c>
      <c r="U859" s="12">
        <f t="shared" si="181"/>
        <v>-0.0319959160132747</v>
      </c>
      <c r="V859" s="12">
        <f t="shared" si="182"/>
        <v>0.128229688739618</v>
      </c>
      <c r="Y859" s="30"/>
      <c r="Z859" s="30"/>
    </row>
    <row r="860" spans="1:26">
      <c r="A860" s="14">
        <v>1941.12</v>
      </c>
      <c r="B860" s="15">
        <v>8.76</v>
      </c>
      <c r="C860" s="16">
        <v>0.71</v>
      </c>
      <c r="D860" s="15">
        <v>1.16</v>
      </c>
      <c r="E860" s="15">
        <v>15.5</v>
      </c>
      <c r="F860" s="16">
        <f t="shared" si="187"/>
        <v>1941.95833333327</v>
      </c>
      <c r="G860" s="10">
        <f>G849*1/12+G861*11/12</f>
        <v>2.4175</v>
      </c>
      <c r="H860" s="16">
        <f t="shared" si="183"/>
        <v>178.415202580645</v>
      </c>
      <c r="I860" s="16">
        <f t="shared" si="184"/>
        <v>14.4605929032258</v>
      </c>
      <c r="J860" s="19">
        <f t="shared" si="188"/>
        <v>7595.00047894119</v>
      </c>
      <c r="K860" s="16">
        <f t="shared" si="185"/>
        <v>23.6257574193548</v>
      </c>
      <c r="L860" s="19">
        <f t="shared" si="186"/>
        <v>1005.73065702874</v>
      </c>
      <c r="M860" s="27">
        <f t="shared" si="177"/>
        <v>10.0865933099179</v>
      </c>
      <c r="N860" s="21"/>
      <c r="O860" s="22">
        <f t="shared" si="178"/>
        <v>12.764729919113</v>
      </c>
      <c r="P860" s="22"/>
      <c r="Q860" s="31">
        <f t="shared" si="179"/>
        <v>0.0809662774390674</v>
      </c>
      <c r="R860" s="10">
        <f t="shared" si="189"/>
        <v>0.998278081577561</v>
      </c>
      <c r="S860" s="10">
        <f t="shared" si="190"/>
        <v>14.3719501307301</v>
      </c>
      <c r="T860" s="12">
        <f t="shared" si="180"/>
        <v>0.107100761689995</v>
      </c>
      <c r="U860" s="12">
        <f t="shared" si="181"/>
        <v>-0.0314268025729393</v>
      </c>
      <c r="V860" s="12">
        <f t="shared" si="182"/>
        <v>0.138527564262935</v>
      </c>
      <c r="Y860" s="30"/>
      <c r="Z860" s="30"/>
    </row>
    <row r="861" spans="1:26">
      <c r="A861" s="14">
        <v>1942.01</v>
      </c>
      <c r="B861" s="15">
        <v>8.93</v>
      </c>
      <c r="C861" s="16">
        <v>0.703333</v>
      </c>
      <c r="D861" s="15">
        <v>1.12</v>
      </c>
      <c r="E861" s="15">
        <v>15.7</v>
      </c>
      <c r="F861" s="16">
        <f t="shared" si="187"/>
        <v>1942.0416666666</v>
      </c>
      <c r="G861" s="10">
        <v>2.46</v>
      </c>
      <c r="H861" s="16">
        <f t="shared" si="183"/>
        <v>179.560685987261</v>
      </c>
      <c r="I861" s="16">
        <f t="shared" si="184"/>
        <v>14.1423242953503</v>
      </c>
      <c r="J861" s="19">
        <f t="shared" si="188"/>
        <v>7693.93184848223</v>
      </c>
      <c r="K861" s="16">
        <f t="shared" si="185"/>
        <v>22.5204891719745</v>
      </c>
      <c r="L861" s="19">
        <f t="shared" si="186"/>
        <v>964.972415487133</v>
      </c>
      <c r="M861" s="27">
        <f t="shared" si="177"/>
        <v>10.1016864319293</v>
      </c>
      <c r="N861" s="21"/>
      <c r="O861" s="22">
        <f t="shared" si="178"/>
        <v>12.8077997233002</v>
      </c>
      <c r="P861" s="22"/>
      <c r="Q861" s="31">
        <f t="shared" si="179"/>
        <v>0.0837772442504195</v>
      </c>
      <c r="R861" s="10">
        <f t="shared" si="189"/>
        <v>1.00197673818349</v>
      </c>
      <c r="S861" s="10">
        <f t="shared" si="190"/>
        <v>14.1644358903198</v>
      </c>
      <c r="T861" s="12">
        <f t="shared" si="180"/>
        <v>0.109837718493475</v>
      </c>
      <c r="U861" s="12">
        <f t="shared" si="181"/>
        <v>-0.0298786307942213</v>
      </c>
      <c r="V861" s="12">
        <f t="shared" si="182"/>
        <v>0.139716349287697</v>
      </c>
      <c r="Y861" s="30"/>
      <c r="Z861" s="30"/>
    </row>
    <row r="862" spans="1:26">
      <c r="A862" s="14">
        <v>1942.02</v>
      </c>
      <c r="B862" s="15">
        <v>8.65</v>
      </c>
      <c r="C862" s="16">
        <v>0.696667</v>
      </c>
      <c r="D862" s="15">
        <v>1.08</v>
      </c>
      <c r="E862" s="15">
        <v>15.8</v>
      </c>
      <c r="F862" s="16">
        <f t="shared" si="187"/>
        <v>1942.12499999994</v>
      </c>
      <c r="G862" s="10">
        <f>G861*11/12+G873*1/12</f>
        <v>2.46083333333333</v>
      </c>
      <c r="H862" s="16">
        <f t="shared" si="183"/>
        <v>172.829737341772</v>
      </c>
      <c r="I862" s="16">
        <f t="shared" si="184"/>
        <v>13.9196271242405</v>
      </c>
      <c r="J862" s="19">
        <f t="shared" si="188"/>
        <v>7455.22292371114</v>
      </c>
      <c r="K862" s="16">
        <f t="shared" si="185"/>
        <v>21.5787417721519</v>
      </c>
      <c r="L862" s="19">
        <f t="shared" si="186"/>
        <v>930.825521110756</v>
      </c>
      <c r="M862" s="27">
        <f t="shared" si="177"/>
        <v>9.68025559174936</v>
      </c>
      <c r="N862" s="21"/>
      <c r="O862" s="22">
        <f t="shared" si="178"/>
        <v>12.3002434646646</v>
      </c>
      <c r="P862" s="22"/>
      <c r="Q862" s="31">
        <f t="shared" si="179"/>
        <v>0.0901432771846803</v>
      </c>
      <c r="R862" s="10">
        <f t="shared" si="189"/>
        <v>1.00197743555157</v>
      </c>
      <c r="S862" s="10">
        <f t="shared" si="190"/>
        <v>14.1026097318981</v>
      </c>
      <c r="T862" s="12">
        <f t="shared" si="180"/>
        <v>0.112693063815353</v>
      </c>
      <c r="U862" s="12">
        <f t="shared" si="181"/>
        <v>-0.028607319473923</v>
      </c>
      <c r="V862" s="12">
        <f t="shared" si="182"/>
        <v>0.141300383289276</v>
      </c>
      <c r="Y862" s="30"/>
      <c r="Z862" s="30"/>
    </row>
    <row r="863" spans="1:26">
      <c r="A863" s="14">
        <v>1942.03</v>
      </c>
      <c r="B863" s="15">
        <v>8.18</v>
      </c>
      <c r="C863" s="16">
        <v>0.69</v>
      </c>
      <c r="D863" s="15">
        <v>1.04</v>
      </c>
      <c r="E863" s="15">
        <v>16</v>
      </c>
      <c r="F863" s="16">
        <f t="shared" si="187"/>
        <v>1942.20833333327</v>
      </c>
      <c r="G863" s="10">
        <f>G861*10/12+G873*2/12</f>
        <v>2.46166666666667</v>
      </c>
      <c r="H863" s="16">
        <f t="shared" si="183"/>
        <v>161.39600125</v>
      </c>
      <c r="I863" s="16">
        <f t="shared" si="184"/>
        <v>13.614088125</v>
      </c>
      <c r="J863" s="19">
        <f t="shared" si="188"/>
        <v>7010.95304608609</v>
      </c>
      <c r="K863" s="16">
        <f t="shared" si="185"/>
        <v>20.519785</v>
      </c>
      <c r="L863" s="19">
        <f t="shared" si="186"/>
        <v>891.368113438818</v>
      </c>
      <c r="M863" s="27">
        <f t="shared" si="177"/>
        <v>9.00342661776097</v>
      </c>
      <c r="N863" s="21"/>
      <c r="O863" s="22">
        <f t="shared" si="178"/>
        <v>11.4704653790202</v>
      </c>
      <c r="P863" s="22"/>
      <c r="Q863" s="31">
        <f t="shared" si="179"/>
        <v>0.0998948472016022</v>
      </c>
      <c r="R863" s="10">
        <f t="shared" si="189"/>
        <v>1.00197813291949</v>
      </c>
      <c r="S863" s="10">
        <f t="shared" si="190"/>
        <v>13.95386552458</v>
      </c>
      <c r="T863" s="12">
        <f t="shared" si="180"/>
        <v>0.120388447146281</v>
      </c>
      <c r="U863" s="12">
        <f t="shared" si="181"/>
        <v>-0.0274642702836474</v>
      </c>
      <c r="V863" s="12">
        <f t="shared" si="182"/>
        <v>0.147852717429928</v>
      </c>
      <c r="Y863" s="30"/>
      <c r="Z863" s="30"/>
    </row>
    <row r="864" spans="1:26">
      <c r="A864" s="14">
        <v>1942.04</v>
      </c>
      <c r="B864" s="15">
        <v>7.84</v>
      </c>
      <c r="C864" s="16">
        <v>0.68</v>
      </c>
      <c r="D864" s="15">
        <v>1.02</v>
      </c>
      <c r="E864" s="15">
        <v>16.1</v>
      </c>
      <c r="F864" s="16">
        <f t="shared" si="187"/>
        <v>1942.2916666666</v>
      </c>
      <c r="G864" s="10">
        <f>G861*9/12+G873*3/12</f>
        <v>2.4625</v>
      </c>
      <c r="H864" s="16">
        <f t="shared" si="183"/>
        <v>153.726817391304</v>
      </c>
      <c r="I864" s="16">
        <f t="shared" si="184"/>
        <v>13.333448447205</v>
      </c>
      <c r="J864" s="19">
        <f t="shared" si="188"/>
        <v>6726.07440909877</v>
      </c>
      <c r="K864" s="16">
        <f t="shared" si="185"/>
        <v>20.0001726708075</v>
      </c>
      <c r="L864" s="19">
        <f t="shared" si="186"/>
        <v>875.076007306218</v>
      </c>
      <c r="M864" s="27">
        <f t="shared" si="177"/>
        <v>8.54425570758826</v>
      </c>
      <c r="N864" s="21"/>
      <c r="O864" s="22">
        <f t="shared" si="178"/>
        <v>10.9182061508312</v>
      </c>
      <c r="P864" s="22"/>
      <c r="Q864" s="31">
        <f t="shared" si="179"/>
        <v>0.107214212321226</v>
      </c>
      <c r="R864" s="10">
        <f t="shared" si="189"/>
        <v>1.00197883028725</v>
      </c>
      <c r="S864" s="10">
        <f t="shared" si="190"/>
        <v>13.8946267084008</v>
      </c>
      <c r="T864" s="12">
        <f t="shared" si="180"/>
        <v>0.124850823954924</v>
      </c>
      <c r="U864" s="12">
        <f t="shared" si="181"/>
        <v>-0.0273060014059056</v>
      </c>
      <c r="V864" s="12">
        <f t="shared" si="182"/>
        <v>0.152156825360829</v>
      </c>
      <c r="Y864" s="30"/>
      <c r="Z864" s="30"/>
    </row>
    <row r="865" spans="1:26">
      <c r="A865" s="14">
        <v>1942.05</v>
      </c>
      <c r="B865" s="15">
        <v>7.93</v>
      </c>
      <c r="C865" s="16">
        <v>0.67</v>
      </c>
      <c r="D865" s="15">
        <v>1</v>
      </c>
      <c r="E865" s="15">
        <v>16.3</v>
      </c>
      <c r="F865" s="16">
        <f t="shared" si="187"/>
        <v>1942.37499999994</v>
      </c>
      <c r="G865" s="10">
        <f>G861*8/12+G873*4/12</f>
        <v>2.46333333333333</v>
      </c>
      <c r="H865" s="16">
        <f t="shared" si="183"/>
        <v>153.583666871166</v>
      </c>
      <c r="I865" s="16">
        <f t="shared" si="184"/>
        <v>12.9761736196319</v>
      </c>
      <c r="J865" s="19">
        <f t="shared" si="188"/>
        <v>6767.12375125553</v>
      </c>
      <c r="K865" s="16">
        <f t="shared" si="185"/>
        <v>19.3674233128834</v>
      </c>
      <c r="L865" s="19">
        <f t="shared" si="186"/>
        <v>853.357345681656</v>
      </c>
      <c r="M865" s="27">
        <f t="shared" si="177"/>
        <v>8.50611625969605</v>
      </c>
      <c r="N865" s="21"/>
      <c r="O865" s="22">
        <f t="shared" si="178"/>
        <v>10.9012483868251</v>
      </c>
      <c r="P865" s="22"/>
      <c r="Q865" s="31">
        <f t="shared" si="179"/>
        <v>0.11045791687742</v>
      </c>
      <c r="R865" s="10">
        <f t="shared" si="189"/>
        <v>1.00197952765485</v>
      </c>
      <c r="S865" s="10">
        <f t="shared" si="190"/>
        <v>13.7512982359901</v>
      </c>
      <c r="T865" s="12">
        <f t="shared" si="180"/>
        <v>0.124686423248221</v>
      </c>
      <c r="U865" s="12">
        <f t="shared" si="181"/>
        <v>-0.0261820891941046</v>
      </c>
      <c r="V865" s="12">
        <f t="shared" si="182"/>
        <v>0.150868512442326</v>
      </c>
      <c r="Y865" s="30"/>
      <c r="Z865" s="30"/>
    </row>
    <row r="866" spans="1:26">
      <c r="A866" s="14">
        <v>1942.06</v>
      </c>
      <c r="B866" s="15">
        <v>8.33</v>
      </c>
      <c r="C866" s="16">
        <v>0.66</v>
      </c>
      <c r="D866" s="15">
        <v>0.98</v>
      </c>
      <c r="E866" s="15">
        <v>16.3</v>
      </c>
      <c r="F866" s="16">
        <f t="shared" si="187"/>
        <v>1942.45833333327</v>
      </c>
      <c r="G866" s="10">
        <f>G861*7/12+G873*5/12</f>
        <v>2.46416666666667</v>
      </c>
      <c r="H866" s="16">
        <f t="shared" si="183"/>
        <v>161.330636196319</v>
      </c>
      <c r="I866" s="16">
        <f t="shared" si="184"/>
        <v>12.7824993865031</v>
      </c>
      <c r="J866" s="19">
        <f t="shared" si="188"/>
        <v>7155.40134354068</v>
      </c>
      <c r="K866" s="16">
        <f t="shared" si="185"/>
        <v>18.9800748466258</v>
      </c>
      <c r="L866" s="19">
        <f t="shared" si="186"/>
        <v>841.811922769492</v>
      </c>
      <c r="M866" s="27">
        <f t="shared" si="177"/>
        <v>8.90545692851805</v>
      </c>
      <c r="N866" s="21"/>
      <c r="O866" s="22">
        <f t="shared" si="178"/>
        <v>11.4426972439873</v>
      </c>
      <c r="P866" s="22"/>
      <c r="Q866" s="31">
        <f t="shared" si="179"/>
        <v>0.105923537618165</v>
      </c>
      <c r="R866" s="10">
        <f t="shared" si="189"/>
        <v>1.00198022502229</v>
      </c>
      <c r="S866" s="10">
        <f t="shared" si="190"/>
        <v>13.7785193111383</v>
      </c>
      <c r="T866" s="12">
        <f t="shared" si="180"/>
        <v>0.121586005188835</v>
      </c>
      <c r="U866" s="12">
        <f t="shared" si="181"/>
        <v>-0.0266268512269708</v>
      </c>
      <c r="V866" s="12">
        <f t="shared" si="182"/>
        <v>0.148212856415806</v>
      </c>
      <c r="Y866" s="30"/>
      <c r="Z866" s="30"/>
    </row>
    <row r="867" spans="1:26">
      <c r="A867" s="14">
        <v>1942.07</v>
      </c>
      <c r="B867" s="15">
        <v>8.64</v>
      </c>
      <c r="C867" s="16">
        <v>0.646667</v>
      </c>
      <c r="D867" s="15">
        <v>0.966667</v>
      </c>
      <c r="E867" s="15">
        <v>16.4</v>
      </c>
      <c r="F867" s="16">
        <f t="shared" si="187"/>
        <v>1942.5416666666</v>
      </c>
      <c r="G867" s="10">
        <f>G861*6/12+G873*6/12</f>
        <v>2.465</v>
      </c>
      <c r="H867" s="16">
        <f t="shared" si="183"/>
        <v>166.314204878049</v>
      </c>
      <c r="I867" s="16">
        <f t="shared" si="184"/>
        <v>12.447906009939</v>
      </c>
      <c r="J867" s="19">
        <f t="shared" si="188"/>
        <v>7422.44246690653</v>
      </c>
      <c r="K867" s="16">
        <f t="shared" si="185"/>
        <v>18.6076913757927</v>
      </c>
      <c r="L867" s="19">
        <f t="shared" si="186"/>
        <v>830.443309277446</v>
      </c>
      <c r="M867" s="27">
        <f t="shared" si="177"/>
        <v>9.15048890099474</v>
      </c>
      <c r="N867" s="21"/>
      <c r="O867" s="22">
        <f t="shared" si="178"/>
        <v>11.7849972276822</v>
      </c>
      <c r="P867" s="22"/>
      <c r="Q867" s="31">
        <f t="shared" si="179"/>
        <v>0.103531271980837</v>
      </c>
      <c r="R867" s="10">
        <f t="shared" si="189"/>
        <v>1.00198092238957</v>
      </c>
      <c r="S867" s="10">
        <f t="shared" si="190"/>
        <v>13.7216221488737</v>
      </c>
      <c r="T867" s="12">
        <f t="shared" si="180"/>
        <v>0.120347833906329</v>
      </c>
      <c r="U867" s="12">
        <f t="shared" si="181"/>
        <v>-0.0268390012577659</v>
      </c>
      <c r="V867" s="12">
        <f t="shared" si="182"/>
        <v>0.147186835164095</v>
      </c>
      <c r="Y867" s="30"/>
      <c r="Z867" s="30"/>
    </row>
    <row r="868" spans="1:26">
      <c r="A868" s="14">
        <v>1942.08</v>
      </c>
      <c r="B868" s="15">
        <v>8.59</v>
      </c>
      <c r="C868" s="16">
        <v>0.633333</v>
      </c>
      <c r="D868" s="15">
        <v>0.953333</v>
      </c>
      <c r="E868" s="15">
        <v>16.5</v>
      </c>
      <c r="F868" s="16">
        <f t="shared" si="187"/>
        <v>1942.62499999993</v>
      </c>
      <c r="G868" s="10">
        <f>G861*5/12+G873*7/12</f>
        <v>2.46583333333333</v>
      </c>
      <c r="H868" s="16">
        <f t="shared" si="183"/>
        <v>164.349606666667</v>
      </c>
      <c r="I868" s="16">
        <f t="shared" si="184"/>
        <v>12.117349178</v>
      </c>
      <c r="J868" s="19">
        <f t="shared" si="188"/>
        <v>7379.8298113048</v>
      </c>
      <c r="K868" s="16">
        <f t="shared" si="185"/>
        <v>18.2398025113333</v>
      </c>
      <c r="L868" s="19">
        <f t="shared" si="186"/>
        <v>819.026227415674</v>
      </c>
      <c r="M868" s="27">
        <f t="shared" si="177"/>
        <v>9.0128230475643</v>
      </c>
      <c r="N868" s="21"/>
      <c r="O868" s="22">
        <f t="shared" si="178"/>
        <v>11.6349718055406</v>
      </c>
      <c r="P868" s="22"/>
      <c r="Q868" s="31">
        <f t="shared" si="179"/>
        <v>0.106564460546315</v>
      </c>
      <c r="R868" s="10">
        <f t="shared" si="189"/>
        <v>1.00198161975669</v>
      </c>
      <c r="S868" s="10">
        <f t="shared" si="190"/>
        <v>13.6654775348798</v>
      </c>
      <c r="T868" s="12">
        <f t="shared" si="180"/>
        <v>0.121976233620545</v>
      </c>
      <c r="U868" s="12">
        <f t="shared" si="181"/>
        <v>-0.0263218982403367</v>
      </c>
      <c r="V868" s="12">
        <f t="shared" si="182"/>
        <v>0.148298131860881</v>
      </c>
      <c r="Y868" s="30"/>
      <c r="Z868" s="30"/>
    </row>
    <row r="869" spans="1:26">
      <c r="A869" s="14">
        <v>1942.09</v>
      </c>
      <c r="B869" s="15">
        <v>8.68</v>
      </c>
      <c r="C869" s="16">
        <v>0.62</v>
      </c>
      <c r="D869" s="15">
        <v>0.94</v>
      </c>
      <c r="E869" s="15">
        <v>16.5</v>
      </c>
      <c r="F869" s="16">
        <f t="shared" si="187"/>
        <v>1942.70833333327</v>
      </c>
      <c r="G869" s="10">
        <f>G861*4/12+G873*8/12</f>
        <v>2.46666666666667</v>
      </c>
      <c r="H869" s="16">
        <f t="shared" si="183"/>
        <v>166.071546666667</v>
      </c>
      <c r="I869" s="16">
        <f t="shared" si="184"/>
        <v>11.8622533333333</v>
      </c>
      <c r="J869" s="19">
        <f t="shared" si="188"/>
        <v>7501.53829674541</v>
      </c>
      <c r="K869" s="16">
        <f t="shared" si="185"/>
        <v>17.9847066666667</v>
      </c>
      <c r="L869" s="19">
        <f t="shared" si="186"/>
        <v>812.37857130653</v>
      </c>
      <c r="M869" s="27">
        <f t="shared" si="177"/>
        <v>9.0778298393715</v>
      </c>
      <c r="N869" s="21"/>
      <c r="O869" s="22">
        <f t="shared" si="178"/>
        <v>11.7451458092003</v>
      </c>
      <c r="P869" s="22"/>
      <c r="Q869" s="31">
        <f t="shared" si="179"/>
        <v>0.106520437500873</v>
      </c>
      <c r="R869" s="10">
        <f t="shared" si="189"/>
        <v>1.00198231712365</v>
      </c>
      <c r="S869" s="10">
        <f t="shared" si="190"/>
        <v>13.6925573151476</v>
      </c>
      <c r="T869" s="12">
        <f t="shared" si="180"/>
        <v>0.118894334149014</v>
      </c>
      <c r="U869" s="12">
        <f t="shared" si="181"/>
        <v>-0.0263955505598966</v>
      </c>
      <c r="V869" s="12">
        <f t="shared" si="182"/>
        <v>0.145289884708911</v>
      </c>
      <c r="Y869" s="30"/>
      <c r="Z869" s="30"/>
    </row>
    <row r="870" spans="1:26">
      <c r="A870" s="14">
        <v>1942.1</v>
      </c>
      <c r="B870" s="15">
        <v>9.32</v>
      </c>
      <c r="C870" s="16">
        <v>0.61</v>
      </c>
      <c r="D870" s="15">
        <v>0.97</v>
      </c>
      <c r="E870" s="15">
        <v>16.7</v>
      </c>
      <c r="F870" s="16">
        <f t="shared" si="187"/>
        <v>1942.7916666666</v>
      </c>
      <c r="G870" s="10">
        <f>G861*3/12+G873*9/12</f>
        <v>2.4675</v>
      </c>
      <c r="H870" s="16">
        <f t="shared" si="183"/>
        <v>176.180926946108</v>
      </c>
      <c r="I870" s="16">
        <f t="shared" si="184"/>
        <v>11.5311550898204</v>
      </c>
      <c r="J870" s="19">
        <f t="shared" si="188"/>
        <v>8001.58996191882</v>
      </c>
      <c r="K870" s="16">
        <f t="shared" si="185"/>
        <v>18.3364269461078</v>
      </c>
      <c r="L870" s="19">
        <f t="shared" si="186"/>
        <v>832.783504620306</v>
      </c>
      <c r="M870" s="27">
        <f t="shared" si="177"/>
        <v>9.59917674935298</v>
      </c>
      <c r="N870" s="21"/>
      <c r="O870" s="22">
        <f t="shared" si="178"/>
        <v>12.4421528696097</v>
      </c>
      <c r="P870" s="22"/>
      <c r="Q870" s="31">
        <f t="shared" si="179"/>
        <v>0.10252615661657</v>
      </c>
      <c r="R870" s="10">
        <f t="shared" si="189"/>
        <v>1.00198301449045</v>
      </c>
      <c r="S870" s="10">
        <f t="shared" si="190"/>
        <v>13.5553925178844</v>
      </c>
      <c r="T870" s="12">
        <f t="shared" si="180"/>
        <v>0.109888174391318</v>
      </c>
      <c r="U870" s="12">
        <f t="shared" si="181"/>
        <v>-0.0252945386362762</v>
      </c>
      <c r="V870" s="12">
        <f t="shared" si="182"/>
        <v>0.135182713027594</v>
      </c>
      <c r="Y870" s="30"/>
      <c r="Z870" s="30"/>
    </row>
    <row r="871" spans="1:26">
      <c r="A871" s="14">
        <v>1942.11</v>
      </c>
      <c r="B871" s="15">
        <v>9.47</v>
      </c>
      <c r="C871" s="16">
        <v>0.6</v>
      </c>
      <c r="D871" s="15">
        <v>1</v>
      </c>
      <c r="E871" s="15">
        <v>16.8</v>
      </c>
      <c r="F871" s="16">
        <f t="shared" si="187"/>
        <v>1942.87499999993</v>
      </c>
      <c r="G871" s="10">
        <f>G861*2/12+G873*10/12</f>
        <v>2.46833333333333</v>
      </c>
      <c r="H871" s="16">
        <f t="shared" si="183"/>
        <v>177.950882738095</v>
      </c>
      <c r="I871" s="16">
        <f t="shared" si="184"/>
        <v>11.2746071428571</v>
      </c>
      <c r="J871" s="19">
        <f t="shared" si="188"/>
        <v>8124.64731827165</v>
      </c>
      <c r="K871" s="16">
        <f t="shared" si="185"/>
        <v>18.7910119047619</v>
      </c>
      <c r="L871" s="19">
        <f t="shared" si="186"/>
        <v>857.935302879794</v>
      </c>
      <c r="M871" s="27">
        <f t="shared" si="177"/>
        <v>9.66133415217166</v>
      </c>
      <c r="N871" s="21"/>
      <c r="O871" s="22">
        <f t="shared" si="178"/>
        <v>12.5431118010928</v>
      </c>
      <c r="P871" s="22"/>
      <c r="Q871" s="31">
        <f t="shared" si="179"/>
        <v>0.103231393335445</v>
      </c>
      <c r="R871" s="10">
        <f t="shared" si="189"/>
        <v>1.00198371185709</v>
      </c>
      <c r="S871" s="10">
        <f t="shared" si="190"/>
        <v>13.5014261942326</v>
      </c>
      <c r="T871" s="12">
        <f t="shared" si="180"/>
        <v>0.112189324042667</v>
      </c>
      <c r="U871" s="12">
        <f t="shared" si="181"/>
        <v>-0.0247842046884553</v>
      </c>
      <c r="V871" s="12">
        <f t="shared" si="182"/>
        <v>0.136973528731122</v>
      </c>
      <c r="Y871" s="30"/>
      <c r="Z871" s="30"/>
    </row>
    <row r="872" spans="1:26">
      <c r="A872" s="14">
        <v>1942.12</v>
      </c>
      <c r="B872" s="15">
        <v>9.52</v>
      </c>
      <c r="C872" s="16">
        <v>0.59</v>
      </c>
      <c r="D872" s="15">
        <v>1.03</v>
      </c>
      <c r="E872" s="15">
        <v>16.9</v>
      </c>
      <c r="F872" s="16">
        <f t="shared" si="187"/>
        <v>1942.95833333327</v>
      </c>
      <c r="G872" s="10">
        <f>G861*1/12+G873*11/12</f>
        <v>2.46916666666667</v>
      </c>
      <c r="H872" s="16">
        <f t="shared" si="183"/>
        <v>177.831910059172</v>
      </c>
      <c r="I872" s="16">
        <f t="shared" si="184"/>
        <v>11.0210952662722</v>
      </c>
      <c r="J872" s="19">
        <f t="shared" si="188"/>
        <v>8161.14764269594</v>
      </c>
      <c r="K872" s="16">
        <f t="shared" si="185"/>
        <v>19.2402171597633</v>
      </c>
      <c r="L872" s="19">
        <f t="shared" si="186"/>
        <v>882.981310081599</v>
      </c>
      <c r="M872" s="27">
        <f t="shared" si="177"/>
        <v>9.61751410328318</v>
      </c>
      <c r="N872" s="21"/>
      <c r="O872" s="22">
        <f t="shared" si="178"/>
        <v>12.5048725026211</v>
      </c>
      <c r="P872" s="22"/>
      <c r="Q872" s="31">
        <f t="shared" si="179"/>
        <v>0.105082580549355</v>
      </c>
      <c r="R872" s="10">
        <f t="shared" si="189"/>
        <v>1.00198440922357</v>
      </c>
      <c r="S872" s="10">
        <f t="shared" si="190"/>
        <v>13.4481605587075</v>
      </c>
      <c r="T872" s="12">
        <f t="shared" si="180"/>
        <v>0.116599910483541</v>
      </c>
      <c r="U872" s="12">
        <f t="shared" si="181"/>
        <v>-0.0242760508282466</v>
      </c>
      <c r="V872" s="12">
        <f t="shared" si="182"/>
        <v>0.140875961311787</v>
      </c>
      <c r="Y872" s="30"/>
      <c r="Z872" s="30"/>
    </row>
    <row r="873" spans="1:26">
      <c r="A873" s="14">
        <v>1943.01</v>
      </c>
      <c r="B873" s="15">
        <v>10.09</v>
      </c>
      <c r="C873" s="16">
        <v>0.59</v>
      </c>
      <c r="D873" s="15">
        <v>1.04333</v>
      </c>
      <c r="E873" s="15">
        <v>16.9</v>
      </c>
      <c r="F873" s="16">
        <f t="shared" si="187"/>
        <v>1943.0416666666</v>
      </c>
      <c r="G873" s="10">
        <v>2.47</v>
      </c>
      <c r="H873" s="16">
        <f t="shared" si="183"/>
        <v>188.47940887574</v>
      </c>
      <c r="I873" s="16">
        <f t="shared" si="184"/>
        <v>11.0210952662722</v>
      </c>
      <c r="J873" s="19">
        <f t="shared" si="188"/>
        <v>8691.93656938739</v>
      </c>
      <c r="K873" s="16">
        <f t="shared" si="185"/>
        <v>19.4892191934911</v>
      </c>
      <c r="L873" s="19">
        <f t="shared" si="186"/>
        <v>898.766915851234</v>
      </c>
      <c r="M873" s="27">
        <f t="shared" si="177"/>
        <v>10.1505342204321</v>
      </c>
      <c r="N873" s="21"/>
      <c r="O873" s="22">
        <f t="shared" si="178"/>
        <v>13.2135657705384</v>
      </c>
      <c r="P873" s="22"/>
      <c r="Q873" s="31">
        <f t="shared" si="179"/>
        <v>0.101193652358146</v>
      </c>
      <c r="R873" s="10">
        <f t="shared" si="189"/>
        <v>1.00198510658989</v>
      </c>
      <c r="S873" s="10">
        <f t="shared" si="190"/>
        <v>13.4748472125603</v>
      </c>
      <c r="T873" s="12">
        <f t="shared" si="180"/>
        <v>0.111095447596688</v>
      </c>
      <c r="U873" s="12">
        <f t="shared" si="181"/>
        <v>-0.0239796504222912</v>
      </c>
      <c r="V873" s="12">
        <f t="shared" si="182"/>
        <v>0.135075098018979</v>
      </c>
      <c r="Y873" s="30"/>
      <c r="Z873" s="30"/>
    </row>
    <row r="874" spans="1:26">
      <c r="A874" s="14">
        <v>1943.02</v>
      </c>
      <c r="B874" s="15">
        <v>10.69</v>
      </c>
      <c r="C874" s="16">
        <v>0.59</v>
      </c>
      <c r="D874" s="15">
        <v>1.05667</v>
      </c>
      <c r="E874" s="15">
        <v>16.9</v>
      </c>
      <c r="F874" s="16">
        <f t="shared" si="187"/>
        <v>1943.12499999993</v>
      </c>
      <c r="G874" s="10">
        <f>G873*11/12+G885*1/12</f>
        <v>2.47083333333333</v>
      </c>
      <c r="H874" s="16">
        <f t="shared" si="183"/>
        <v>199.687302366864</v>
      </c>
      <c r="I874" s="16">
        <f t="shared" si="184"/>
        <v>11.0210952662722</v>
      </c>
      <c r="J874" s="19">
        <f t="shared" si="188"/>
        <v>9251.15515111458</v>
      </c>
      <c r="K874" s="16">
        <f t="shared" si="185"/>
        <v>19.7384080254438</v>
      </c>
      <c r="L874" s="19">
        <f t="shared" si="186"/>
        <v>914.445099488143</v>
      </c>
      <c r="M874" s="27">
        <f t="shared" si="177"/>
        <v>10.7089829952213</v>
      </c>
      <c r="N874" s="21"/>
      <c r="O874" s="22">
        <f t="shared" si="178"/>
        <v>13.952601800591</v>
      </c>
      <c r="P874" s="22"/>
      <c r="Q874" s="31">
        <f t="shared" si="179"/>
        <v>0.0976544490529048</v>
      </c>
      <c r="R874" s="10">
        <f t="shared" si="189"/>
        <v>1.00198580395605</v>
      </c>
      <c r="S874" s="10">
        <f t="shared" si="190"/>
        <v>13.5015962205598</v>
      </c>
      <c r="T874" s="12">
        <f t="shared" si="180"/>
        <v>0.103747604369083</v>
      </c>
      <c r="U874" s="12">
        <f t="shared" si="181"/>
        <v>-0.0233301194654036</v>
      </c>
      <c r="V874" s="12">
        <f t="shared" si="182"/>
        <v>0.127077723834486</v>
      </c>
      <c r="Y874" s="30"/>
      <c r="Z874" s="30"/>
    </row>
    <row r="875" spans="1:26">
      <c r="A875" s="14">
        <v>1943.03</v>
      </c>
      <c r="B875" s="15">
        <v>11.07</v>
      </c>
      <c r="C875" s="16">
        <v>0.59</v>
      </c>
      <c r="D875" s="15">
        <v>1.07</v>
      </c>
      <c r="E875" s="15">
        <v>17.2</v>
      </c>
      <c r="F875" s="16">
        <f t="shared" si="187"/>
        <v>1943.20833333327</v>
      </c>
      <c r="G875" s="10">
        <f>G873*10/12+G885*2/12</f>
        <v>2.47166666666667</v>
      </c>
      <c r="H875" s="16">
        <f t="shared" si="183"/>
        <v>203.17890872093</v>
      </c>
      <c r="I875" s="16">
        <f t="shared" si="184"/>
        <v>10.8288668604651</v>
      </c>
      <c r="J875" s="19">
        <f t="shared" si="188"/>
        <v>9454.72185555371</v>
      </c>
      <c r="K875" s="16">
        <f t="shared" si="185"/>
        <v>19.6387924418605</v>
      </c>
      <c r="L875" s="19">
        <f t="shared" si="186"/>
        <v>913.871037528678</v>
      </c>
      <c r="M875" s="27">
        <f t="shared" si="177"/>
        <v>10.8505417440368</v>
      </c>
      <c r="N875" s="21"/>
      <c r="O875" s="22">
        <f t="shared" si="178"/>
        <v>14.1464598722186</v>
      </c>
      <c r="P875" s="22"/>
      <c r="Q875" s="31">
        <f t="shared" si="179"/>
        <v>0.09905521660068</v>
      </c>
      <c r="R875" s="10">
        <f t="shared" si="189"/>
        <v>1.00198650132205</v>
      </c>
      <c r="S875" s="10">
        <f t="shared" si="190"/>
        <v>13.292447143566</v>
      </c>
      <c r="T875" s="12">
        <f t="shared" si="180"/>
        <v>0.101982239402254</v>
      </c>
      <c r="U875" s="12">
        <f t="shared" si="181"/>
        <v>-0.0216982972812052</v>
      </c>
      <c r="V875" s="12">
        <f t="shared" si="182"/>
        <v>0.123680536683459</v>
      </c>
      <c r="Y875" s="30"/>
      <c r="Z875" s="30"/>
    </row>
    <row r="876" spans="1:26">
      <c r="A876" s="14">
        <v>1943.04</v>
      </c>
      <c r="B876" s="15">
        <v>11.44</v>
      </c>
      <c r="C876" s="16">
        <v>0.59</v>
      </c>
      <c r="D876" s="15">
        <v>1.08</v>
      </c>
      <c r="E876" s="15">
        <v>17.4</v>
      </c>
      <c r="F876" s="16">
        <f t="shared" si="187"/>
        <v>1943.2916666666</v>
      </c>
      <c r="G876" s="10">
        <f>G873*9/12+G885*3/12</f>
        <v>2.4725</v>
      </c>
      <c r="H876" s="16">
        <f t="shared" si="183"/>
        <v>207.556445977012</v>
      </c>
      <c r="I876" s="16">
        <f t="shared" si="184"/>
        <v>10.7043971264368</v>
      </c>
      <c r="J876" s="19">
        <f t="shared" si="188"/>
        <v>9699.93590001681</v>
      </c>
      <c r="K876" s="16">
        <f t="shared" si="185"/>
        <v>19.5944896551724</v>
      </c>
      <c r="L876" s="19">
        <f t="shared" si="186"/>
        <v>915.728214337252</v>
      </c>
      <c r="M876" s="27">
        <f t="shared" si="177"/>
        <v>11.0392271429397</v>
      </c>
      <c r="N876" s="21"/>
      <c r="O876" s="22">
        <f t="shared" si="178"/>
        <v>14.4002105026076</v>
      </c>
      <c r="P876" s="22"/>
      <c r="Q876" s="31">
        <f t="shared" si="179"/>
        <v>0.0986649542606926</v>
      </c>
      <c r="R876" s="10">
        <f t="shared" si="189"/>
        <v>1.00198719868789</v>
      </c>
      <c r="S876" s="10">
        <f t="shared" si="190"/>
        <v>13.1657623475349</v>
      </c>
      <c r="T876" s="12">
        <f t="shared" si="180"/>
        <v>0.094147168650395</v>
      </c>
      <c r="U876" s="12">
        <f t="shared" si="181"/>
        <v>-0.0210285643488387</v>
      </c>
      <c r="V876" s="12">
        <f t="shared" si="182"/>
        <v>0.115175732999234</v>
      </c>
      <c r="Y876" s="30"/>
      <c r="Z876" s="30"/>
    </row>
    <row r="877" spans="1:26">
      <c r="A877" s="14">
        <v>1943.05</v>
      </c>
      <c r="B877" s="15">
        <v>11.89</v>
      </c>
      <c r="C877" s="16">
        <v>0.59</v>
      </c>
      <c r="D877" s="15">
        <v>1.09</v>
      </c>
      <c r="E877" s="15">
        <v>17.5</v>
      </c>
      <c r="F877" s="16">
        <f t="shared" si="187"/>
        <v>1943.37499999993</v>
      </c>
      <c r="G877" s="10">
        <f>G873*8/12+G885*4/12</f>
        <v>2.47333333333333</v>
      </c>
      <c r="H877" s="16">
        <f t="shared" si="183"/>
        <v>214.488126285714</v>
      </c>
      <c r="I877" s="16">
        <f t="shared" si="184"/>
        <v>10.6432291428571</v>
      </c>
      <c r="J877" s="19">
        <f t="shared" si="188"/>
        <v>10065.3308380287</v>
      </c>
      <c r="K877" s="16">
        <f t="shared" si="185"/>
        <v>19.6629148571429</v>
      </c>
      <c r="L877" s="19">
        <f t="shared" si="186"/>
        <v>922.725871610704</v>
      </c>
      <c r="M877" s="27">
        <f t="shared" si="177"/>
        <v>11.3622158006137</v>
      </c>
      <c r="N877" s="21"/>
      <c r="O877" s="22">
        <f t="shared" si="178"/>
        <v>14.8273444891879</v>
      </c>
      <c r="P877" s="22"/>
      <c r="Q877" s="31">
        <f t="shared" si="179"/>
        <v>0.0966736074485306</v>
      </c>
      <c r="R877" s="10">
        <f t="shared" si="189"/>
        <v>1.00198789605357</v>
      </c>
      <c r="S877" s="10">
        <f t="shared" si="190"/>
        <v>13.1165429027216</v>
      </c>
      <c r="T877" s="12">
        <f t="shared" si="180"/>
        <v>0.0907887748742415</v>
      </c>
      <c r="U877" s="12">
        <f t="shared" si="181"/>
        <v>-0.0226514442141621</v>
      </c>
      <c r="V877" s="12">
        <f t="shared" si="182"/>
        <v>0.113440219088404</v>
      </c>
      <c r="Y877" s="30"/>
      <c r="Z877" s="30"/>
    </row>
    <row r="878" spans="1:26">
      <c r="A878" s="14">
        <v>1943.06</v>
      </c>
      <c r="B878" s="15">
        <v>12.1</v>
      </c>
      <c r="C878" s="16">
        <v>0.59</v>
      </c>
      <c r="D878" s="15">
        <v>1.1</v>
      </c>
      <c r="E878" s="15">
        <v>17.5</v>
      </c>
      <c r="F878" s="16">
        <f t="shared" si="187"/>
        <v>1943.45833333327</v>
      </c>
      <c r="G878" s="10">
        <f>G873*7/12+G885*5/12</f>
        <v>2.47416666666667</v>
      </c>
      <c r="H878" s="16">
        <f t="shared" si="183"/>
        <v>218.276394285714</v>
      </c>
      <c r="I878" s="16">
        <f t="shared" si="184"/>
        <v>10.6432291428571</v>
      </c>
      <c r="J878" s="19">
        <f t="shared" si="188"/>
        <v>10284.7251393062</v>
      </c>
      <c r="K878" s="16">
        <f t="shared" si="185"/>
        <v>19.8433085714286</v>
      </c>
      <c r="L878" s="19">
        <f t="shared" si="186"/>
        <v>934.975012664196</v>
      </c>
      <c r="M878" s="27">
        <f t="shared" si="177"/>
        <v>11.5167447864512</v>
      </c>
      <c r="N878" s="21"/>
      <c r="O878" s="22">
        <f t="shared" si="178"/>
        <v>15.0337756208026</v>
      </c>
      <c r="P878" s="22"/>
      <c r="Q878" s="31">
        <f t="shared" si="179"/>
        <v>0.0946677678575638</v>
      </c>
      <c r="R878" s="10">
        <f t="shared" si="189"/>
        <v>1.00198859341909</v>
      </c>
      <c r="S878" s="10">
        <f t="shared" si="190"/>
        <v>13.1426172265945</v>
      </c>
      <c r="T878" s="12">
        <f t="shared" si="180"/>
        <v>0.0846042099857693</v>
      </c>
      <c r="U878" s="12">
        <f t="shared" si="181"/>
        <v>-0.0234623264962687</v>
      </c>
      <c r="V878" s="12">
        <f t="shared" si="182"/>
        <v>0.108066536482038</v>
      </c>
      <c r="Y878" s="30"/>
      <c r="Z878" s="30"/>
    </row>
    <row r="879" spans="1:26">
      <c r="A879" s="14">
        <v>1943.07</v>
      </c>
      <c r="B879" s="15">
        <v>12.35</v>
      </c>
      <c r="C879" s="16">
        <v>0.593333</v>
      </c>
      <c r="D879" s="15">
        <v>1.09333</v>
      </c>
      <c r="E879" s="15">
        <v>17.4</v>
      </c>
      <c r="F879" s="16">
        <f t="shared" si="187"/>
        <v>1943.5416666666</v>
      </c>
      <c r="G879" s="10">
        <f>G873*6/12+G885*6/12</f>
        <v>2.475</v>
      </c>
      <c r="H879" s="16">
        <f t="shared" si="183"/>
        <v>224.066617816092</v>
      </c>
      <c r="I879" s="16">
        <f t="shared" si="184"/>
        <v>10.7648678986782</v>
      </c>
      <c r="J879" s="19">
        <f t="shared" si="188"/>
        <v>10599.8164712008</v>
      </c>
      <c r="K879" s="16">
        <f t="shared" si="185"/>
        <v>19.836336458046</v>
      </c>
      <c r="L879" s="19">
        <f t="shared" si="186"/>
        <v>938.388448782022</v>
      </c>
      <c r="M879" s="27">
        <f t="shared" si="177"/>
        <v>11.7742133417817</v>
      </c>
      <c r="N879" s="21"/>
      <c r="O879" s="22">
        <f t="shared" si="178"/>
        <v>15.373683748423</v>
      </c>
      <c r="P879" s="22"/>
      <c r="Q879" s="31">
        <f t="shared" si="179"/>
        <v>0.0889738776252999</v>
      </c>
      <c r="R879" s="10">
        <f t="shared" si="189"/>
        <v>1.00198929078446</v>
      </c>
      <c r="S879" s="10">
        <f t="shared" si="190"/>
        <v>13.2444350346332</v>
      </c>
      <c r="T879" s="12">
        <f t="shared" si="180"/>
        <v>0.0833879005871654</v>
      </c>
      <c r="U879" s="12">
        <f t="shared" si="181"/>
        <v>-0.0224669676541527</v>
      </c>
      <c r="V879" s="12">
        <f t="shared" si="182"/>
        <v>0.105854868241318</v>
      </c>
      <c r="Y879" s="30"/>
      <c r="Z879" s="30"/>
    </row>
    <row r="880" spans="1:26">
      <c r="A880" s="14">
        <v>1943.08</v>
      </c>
      <c r="B880" s="15">
        <v>11.74</v>
      </c>
      <c r="C880" s="16">
        <v>0.596667</v>
      </c>
      <c r="D880" s="15">
        <v>1.08667</v>
      </c>
      <c r="E880" s="15">
        <v>17.3</v>
      </c>
      <c r="F880" s="16">
        <f t="shared" si="187"/>
        <v>1943.62499999993</v>
      </c>
      <c r="G880" s="10">
        <f>G873*5/12+G885*7/12</f>
        <v>2.47583333333333</v>
      </c>
      <c r="H880" s="16">
        <f t="shared" si="183"/>
        <v>214.230569942197</v>
      </c>
      <c r="I880" s="16">
        <f t="shared" si="184"/>
        <v>10.8879311308092</v>
      </c>
      <c r="J880" s="19">
        <f t="shared" si="188"/>
        <v>10177.4296060374</v>
      </c>
      <c r="K880" s="16">
        <f t="shared" si="185"/>
        <v>19.8294662213873</v>
      </c>
      <c r="L880" s="19">
        <f t="shared" si="186"/>
        <v>942.036408006192</v>
      </c>
      <c r="M880" s="27">
        <f t="shared" si="177"/>
        <v>11.210545904159</v>
      </c>
      <c r="N880" s="21"/>
      <c r="O880" s="22">
        <f t="shared" si="178"/>
        <v>14.6452911049063</v>
      </c>
      <c r="P880" s="22"/>
      <c r="Q880" s="31">
        <f t="shared" si="179"/>
        <v>0.0918615000478278</v>
      </c>
      <c r="R880" s="10">
        <f t="shared" si="189"/>
        <v>1.00198998814966</v>
      </c>
      <c r="S880" s="10">
        <f t="shared" si="190"/>
        <v>13.3474917901246</v>
      </c>
      <c r="T880" s="12">
        <f t="shared" si="180"/>
        <v>0.0883708027948138</v>
      </c>
      <c r="U880" s="12">
        <f t="shared" si="181"/>
        <v>-0.0235174230966507</v>
      </c>
      <c r="V880" s="12">
        <f t="shared" si="182"/>
        <v>0.111888225891465</v>
      </c>
      <c r="Y880" s="30"/>
      <c r="Z880" s="30"/>
    </row>
    <row r="881" spans="1:26">
      <c r="A881" s="14">
        <v>1943.09</v>
      </c>
      <c r="B881" s="15">
        <v>11.99</v>
      </c>
      <c r="C881" s="16">
        <v>0.6</v>
      </c>
      <c r="D881" s="15">
        <v>1.08</v>
      </c>
      <c r="E881" s="15">
        <v>17.4</v>
      </c>
      <c r="F881" s="16">
        <f t="shared" si="187"/>
        <v>1943.70833333327</v>
      </c>
      <c r="G881" s="10">
        <f>G873*4/12+G885*8/12</f>
        <v>2.47666666666667</v>
      </c>
      <c r="H881" s="16">
        <f t="shared" si="183"/>
        <v>217.535121264368</v>
      </c>
      <c r="I881" s="16">
        <f t="shared" si="184"/>
        <v>10.8858275862069</v>
      </c>
      <c r="J881" s="19">
        <f t="shared" si="188"/>
        <v>10377.5145758716</v>
      </c>
      <c r="K881" s="16">
        <f t="shared" si="185"/>
        <v>19.5944896551724</v>
      </c>
      <c r="L881" s="19">
        <f t="shared" si="186"/>
        <v>934.755274557243</v>
      </c>
      <c r="M881" s="27">
        <f t="shared" si="177"/>
        <v>11.3362819396103</v>
      </c>
      <c r="N881" s="21"/>
      <c r="O881" s="22">
        <f t="shared" si="178"/>
        <v>14.8164476188329</v>
      </c>
      <c r="P881" s="22"/>
      <c r="Q881" s="31">
        <f t="shared" si="179"/>
        <v>0.0914561326053923</v>
      </c>
      <c r="R881" s="10">
        <f t="shared" si="189"/>
        <v>1.0019906855147</v>
      </c>
      <c r="S881" s="10">
        <f t="shared" si="190"/>
        <v>13.2971907662433</v>
      </c>
      <c r="T881" s="12">
        <f t="shared" si="180"/>
        <v>0.0817081593622844</v>
      </c>
      <c r="U881" s="12">
        <f t="shared" si="181"/>
        <v>-0.0222385961430899</v>
      </c>
      <c r="V881" s="12">
        <f t="shared" si="182"/>
        <v>0.103946755505374</v>
      </c>
      <c r="Y881" s="30"/>
      <c r="Z881" s="30"/>
    </row>
    <row r="882" spans="1:26">
      <c r="A882" s="14">
        <v>1943.1</v>
      </c>
      <c r="B882" s="15">
        <v>11.88</v>
      </c>
      <c r="C882" s="16">
        <v>0.603333</v>
      </c>
      <c r="D882" s="15">
        <v>1.03333</v>
      </c>
      <c r="E882" s="15">
        <v>17.4</v>
      </c>
      <c r="F882" s="16">
        <f t="shared" si="187"/>
        <v>1943.7916666666</v>
      </c>
      <c r="G882" s="10">
        <f>G873*3/12+G885*9/12</f>
        <v>2.4775</v>
      </c>
      <c r="H882" s="16">
        <f t="shared" si="183"/>
        <v>215.539386206897</v>
      </c>
      <c r="I882" s="16">
        <f t="shared" si="184"/>
        <v>10.9462983584483</v>
      </c>
      <c r="J882" s="19">
        <f t="shared" si="188"/>
        <v>10325.8241238383</v>
      </c>
      <c r="K882" s="16">
        <f t="shared" si="185"/>
        <v>18.7477536994253</v>
      </c>
      <c r="L882" s="19">
        <f t="shared" si="186"/>
        <v>898.146788037532</v>
      </c>
      <c r="M882" s="27">
        <f t="shared" si="177"/>
        <v>11.187335503326</v>
      </c>
      <c r="N882" s="21"/>
      <c r="O882" s="22">
        <f t="shared" si="178"/>
        <v>14.6299870138742</v>
      </c>
      <c r="P882" s="22"/>
      <c r="Q882" s="31">
        <f t="shared" si="179"/>
        <v>0.0926222446297659</v>
      </c>
      <c r="R882" s="10">
        <f t="shared" si="189"/>
        <v>1.00199138287958</v>
      </c>
      <c r="S882" s="10">
        <f t="shared" si="190"/>
        <v>13.3236612912878</v>
      </c>
      <c r="T882" s="12">
        <f t="shared" si="180"/>
        <v>0.0855963122407963</v>
      </c>
      <c r="U882" s="12">
        <f t="shared" si="181"/>
        <v>-0.0207935210826833</v>
      </c>
      <c r="V882" s="12">
        <f t="shared" si="182"/>
        <v>0.10638983332348</v>
      </c>
      <c r="Y882" s="30"/>
      <c r="Z882" s="30"/>
    </row>
    <row r="883" spans="1:26">
      <c r="A883" s="14">
        <v>1943.11</v>
      </c>
      <c r="B883" s="15">
        <v>11.33</v>
      </c>
      <c r="C883" s="16">
        <v>0.606667</v>
      </c>
      <c r="D883" s="15">
        <v>0.986667</v>
      </c>
      <c r="E883" s="15">
        <v>17.4</v>
      </c>
      <c r="F883" s="16">
        <f t="shared" si="187"/>
        <v>1943.87499999993</v>
      </c>
      <c r="G883" s="10">
        <f>G873*2/12+G885*10/12</f>
        <v>2.47833333333333</v>
      </c>
      <c r="H883" s="16">
        <f t="shared" si="183"/>
        <v>205.56071091954</v>
      </c>
      <c r="I883" s="16">
        <f t="shared" si="184"/>
        <v>11.0067872737356</v>
      </c>
      <c r="J883" s="19">
        <f t="shared" si="188"/>
        <v>9891.71846675644</v>
      </c>
      <c r="K883" s="16">
        <f t="shared" si="185"/>
        <v>17.901144745</v>
      </c>
      <c r="L883" s="19">
        <f t="shared" si="186"/>
        <v>861.415020691895</v>
      </c>
      <c r="M883" s="27">
        <f t="shared" si="177"/>
        <v>10.6310336730014</v>
      </c>
      <c r="N883" s="21"/>
      <c r="O883" s="22">
        <f t="shared" si="178"/>
        <v>13.9150695602183</v>
      </c>
      <c r="P883" s="22"/>
      <c r="Q883" s="31">
        <f t="shared" si="179"/>
        <v>0.0972913524513699</v>
      </c>
      <c r="R883" s="10">
        <f t="shared" si="189"/>
        <v>1.0019920802443</v>
      </c>
      <c r="S883" s="10">
        <f t="shared" si="190"/>
        <v>13.3501938022766</v>
      </c>
      <c r="T883" s="12">
        <f t="shared" si="180"/>
        <v>0.0935957326035324</v>
      </c>
      <c r="U883" s="12">
        <f t="shared" si="181"/>
        <v>-0.0205782905158857</v>
      </c>
      <c r="V883" s="12">
        <f t="shared" si="182"/>
        <v>0.114174023119418</v>
      </c>
      <c r="Y883" s="30"/>
      <c r="Z883" s="30"/>
    </row>
    <row r="884" spans="1:26">
      <c r="A884" s="14">
        <v>1943.12</v>
      </c>
      <c r="B884" s="15">
        <v>11.48</v>
      </c>
      <c r="C884" s="16">
        <v>0.61</v>
      </c>
      <c r="D884" s="15">
        <v>0.94</v>
      </c>
      <c r="E884" s="15">
        <v>17.4</v>
      </c>
      <c r="F884" s="16">
        <f t="shared" si="187"/>
        <v>1943.95833333327</v>
      </c>
      <c r="G884" s="10">
        <f>G873*1/12+G885*11/12</f>
        <v>2.47916666666667</v>
      </c>
      <c r="H884" s="16">
        <f t="shared" si="183"/>
        <v>208.282167816092</v>
      </c>
      <c r="I884" s="16">
        <f t="shared" si="184"/>
        <v>11.067258045977</v>
      </c>
      <c r="J884" s="19">
        <f t="shared" si="188"/>
        <v>10067.0571068335</v>
      </c>
      <c r="K884" s="16">
        <f t="shared" si="185"/>
        <v>17.0544632183908</v>
      </c>
      <c r="L884" s="19">
        <f t="shared" si="186"/>
        <v>824.306069723304</v>
      </c>
      <c r="M884" s="27">
        <f t="shared" si="177"/>
        <v>10.7373603160411</v>
      </c>
      <c r="N884" s="21"/>
      <c r="O884" s="22">
        <f t="shared" si="178"/>
        <v>14.0680011778748</v>
      </c>
      <c r="P884" s="22"/>
      <c r="Q884" s="31">
        <f t="shared" si="179"/>
        <v>0.0963515486684956</v>
      </c>
      <c r="R884" s="10">
        <f t="shared" si="189"/>
        <v>1.00199277760886</v>
      </c>
      <c r="S884" s="10">
        <f t="shared" si="190"/>
        <v>13.3767884596076</v>
      </c>
      <c r="T884" s="12">
        <f t="shared" si="180"/>
        <v>0.093668303002425</v>
      </c>
      <c r="U884" s="12">
        <f t="shared" si="181"/>
        <v>-0.0197889365673515</v>
      </c>
      <c r="V884" s="12">
        <f t="shared" si="182"/>
        <v>0.113457239569776</v>
      </c>
      <c r="Y884" s="30"/>
      <c r="Z884" s="30"/>
    </row>
    <row r="885" spans="1:26">
      <c r="A885" s="14">
        <v>1944.01</v>
      </c>
      <c r="B885" s="15">
        <v>11.85</v>
      </c>
      <c r="C885" s="16">
        <v>0.613333</v>
      </c>
      <c r="D885" s="15">
        <v>0.936667</v>
      </c>
      <c r="E885" s="15">
        <v>17.4</v>
      </c>
      <c r="F885" s="16">
        <f t="shared" si="187"/>
        <v>1944.0416666666</v>
      </c>
      <c r="G885" s="10">
        <v>2.48</v>
      </c>
      <c r="H885" s="16">
        <f t="shared" si="183"/>
        <v>214.995094827586</v>
      </c>
      <c r="I885" s="16">
        <f t="shared" si="184"/>
        <v>11.1277288182184</v>
      </c>
      <c r="J885" s="19">
        <f t="shared" si="188"/>
        <v>10436.3384068542</v>
      </c>
      <c r="K885" s="16">
        <f t="shared" si="185"/>
        <v>16.9939924461494</v>
      </c>
      <c r="L885" s="19">
        <f t="shared" si="186"/>
        <v>824.926057935266</v>
      </c>
      <c r="M885" s="27">
        <f t="shared" si="177"/>
        <v>11.0524127639775</v>
      </c>
      <c r="N885" s="21"/>
      <c r="O885" s="22">
        <f t="shared" si="178"/>
        <v>14.4948464722858</v>
      </c>
      <c r="P885" s="22"/>
      <c r="Q885" s="31">
        <f t="shared" si="179"/>
        <v>0.0936884371787428</v>
      </c>
      <c r="R885" s="10">
        <f t="shared" si="189"/>
        <v>1.00287216084451</v>
      </c>
      <c r="S885" s="10">
        <f t="shared" si="190"/>
        <v>13.4034454241284</v>
      </c>
      <c r="T885" s="12">
        <f t="shared" si="180"/>
        <v>0.0929890319933449</v>
      </c>
      <c r="U885" s="12">
        <f t="shared" si="181"/>
        <v>-0.0188317917172979</v>
      </c>
      <c r="V885" s="12">
        <f t="shared" si="182"/>
        <v>0.111820823710643</v>
      </c>
      <c r="Y885" s="30"/>
      <c r="Z885" s="30"/>
    </row>
    <row r="886" spans="1:26">
      <c r="A886" s="14">
        <v>1944.02</v>
      </c>
      <c r="B886" s="15">
        <v>11.77</v>
      </c>
      <c r="C886" s="16">
        <v>0.616667</v>
      </c>
      <c r="D886" s="15">
        <v>0.933333</v>
      </c>
      <c r="E886" s="15">
        <v>17.4</v>
      </c>
      <c r="F886" s="16">
        <f t="shared" si="187"/>
        <v>1944.12499999993</v>
      </c>
      <c r="G886" s="10">
        <f>G885*11/12+G897*1/12</f>
        <v>2.47083333333333</v>
      </c>
      <c r="H886" s="16">
        <f t="shared" si="183"/>
        <v>213.543651149425</v>
      </c>
      <c r="I886" s="16">
        <f t="shared" si="184"/>
        <v>11.1882177335058</v>
      </c>
      <c r="J886" s="19">
        <f t="shared" si="188"/>
        <v>10411.1405209594</v>
      </c>
      <c r="K886" s="16">
        <f t="shared" si="185"/>
        <v>16.9335035308621</v>
      </c>
      <c r="L886" s="19">
        <f t="shared" si="186"/>
        <v>825.578675942957</v>
      </c>
      <c r="M886" s="27">
        <f t="shared" si="177"/>
        <v>10.9479188877247</v>
      </c>
      <c r="N886" s="21"/>
      <c r="O886" s="22">
        <f t="shared" si="178"/>
        <v>14.3724841095477</v>
      </c>
      <c r="P886" s="22"/>
      <c r="Q886" s="31">
        <f t="shared" si="179"/>
        <v>0.0938681151196199</v>
      </c>
      <c r="R886" s="10">
        <f t="shared" si="189"/>
        <v>1.00286487559942</v>
      </c>
      <c r="S886" s="10">
        <f t="shared" si="190"/>
        <v>13.4419422752571</v>
      </c>
      <c r="T886" s="12">
        <f t="shared" si="180"/>
        <v>0.0961468412607849</v>
      </c>
      <c r="U886" s="12">
        <f t="shared" si="181"/>
        <v>-0.0188246243240063</v>
      </c>
      <c r="V886" s="12">
        <f t="shared" si="182"/>
        <v>0.114971465584791</v>
      </c>
      <c r="Y886" s="30"/>
      <c r="Z886" s="30"/>
    </row>
    <row r="887" spans="1:26">
      <c r="A887" s="14">
        <v>1944.03</v>
      </c>
      <c r="B887" s="15">
        <v>12.1</v>
      </c>
      <c r="C887" s="16">
        <v>0.62</v>
      </c>
      <c r="D887" s="15">
        <v>0.93</v>
      </c>
      <c r="E887" s="15">
        <v>17.4</v>
      </c>
      <c r="F887" s="16">
        <f t="shared" si="187"/>
        <v>1944.20833333327</v>
      </c>
      <c r="G887" s="10">
        <f>G885*10/12+G897*2/12</f>
        <v>2.46166666666667</v>
      </c>
      <c r="H887" s="16">
        <f t="shared" si="183"/>
        <v>219.530856321839</v>
      </c>
      <c r="I887" s="16">
        <f t="shared" si="184"/>
        <v>11.2486885057471</v>
      </c>
      <c r="J887" s="19">
        <f t="shared" si="188"/>
        <v>10748.7433500871</v>
      </c>
      <c r="K887" s="16">
        <f t="shared" si="185"/>
        <v>16.8730327586207</v>
      </c>
      <c r="L887" s="19">
        <f t="shared" si="186"/>
        <v>826.143083932313</v>
      </c>
      <c r="M887" s="27">
        <f t="shared" si="177"/>
        <v>11.2246931961807</v>
      </c>
      <c r="N887" s="21"/>
      <c r="O887" s="22">
        <f t="shared" si="178"/>
        <v>14.749564229991</v>
      </c>
      <c r="P887" s="22"/>
      <c r="Q887" s="31">
        <f t="shared" si="179"/>
        <v>0.0917075155626756</v>
      </c>
      <c r="R887" s="10">
        <f t="shared" si="189"/>
        <v>1.00285759056741</v>
      </c>
      <c r="S887" s="10">
        <f t="shared" si="190"/>
        <v>13.4804517676903</v>
      </c>
      <c r="T887" s="12">
        <f t="shared" si="180"/>
        <v>0.0954460510398332</v>
      </c>
      <c r="U887" s="12">
        <f t="shared" si="181"/>
        <v>-0.0180424651392791</v>
      </c>
      <c r="V887" s="12">
        <f t="shared" si="182"/>
        <v>0.113488516179112</v>
      </c>
      <c r="Y887" s="30"/>
      <c r="Z887" s="30"/>
    </row>
    <row r="888" spans="1:26">
      <c r="A888" s="14">
        <v>1944.04</v>
      </c>
      <c r="B888" s="15">
        <v>11.89</v>
      </c>
      <c r="C888" s="16">
        <v>0.623333</v>
      </c>
      <c r="D888" s="15">
        <v>0.926667</v>
      </c>
      <c r="E888" s="15">
        <v>17.5</v>
      </c>
      <c r="F888" s="16">
        <f t="shared" si="187"/>
        <v>1944.2916666666</v>
      </c>
      <c r="G888" s="10">
        <f>G885*9/12+G897*3/12</f>
        <v>2.4525</v>
      </c>
      <c r="H888" s="16">
        <f t="shared" si="183"/>
        <v>214.488126285714</v>
      </c>
      <c r="I888" s="16">
        <f t="shared" si="184"/>
        <v>11.2445355106857</v>
      </c>
      <c r="J888" s="19">
        <f t="shared" si="188"/>
        <v>10547.7194052522</v>
      </c>
      <c r="K888" s="16">
        <f t="shared" si="185"/>
        <v>16.7164902036</v>
      </c>
      <c r="L888" s="19">
        <f t="shared" si="186"/>
        <v>822.054120950951</v>
      </c>
      <c r="M888" s="27">
        <f t="shared" si="177"/>
        <v>10.9382751882394</v>
      </c>
      <c r="N888" s="21"/>
      <c r="O888" s="22">
        <f t="shared" si="178"/>
        <v>14.3879839483434</v>
      </c>
      <c r="P888" s="22"/>
      <c r="Q888" s="31">
        <f t="shared" si="179"/>
        <v>0.094720823089111</v>
      </c>
      <c r="R888" s="10">
        <f t="shared" si="189"/>
        <v>1.00285030574862</v>
      </c>
      <c r="S888" s="10">
        <f t="shared" si="190"/>
        <v>13.4417221030517</v>
      </c>
      <c r="T888" s="12">
        <f t="shared" si="180"/>
        <v>0.102713879952949</v>
      </c>
      <c r="U888" s="12">
        <f t="shared" si="181"/>
        <v>-0.0165067893641596</v>
      </c>
      <c r="V888" s="12">
        <f t="shared" si="182"/>
        <v>0.119220669317109</v>
      </c>
      <c r="Y888" s="30"/>
      <c r="Z888" s="30"/>
    </row>
    <row r="889" spans="1:26">
      <c r="A889" s="14">
        <v>1944.05</v>
      </c>
      <c r="B889" s="15">
        <v>12.1</v>
      </c>
      <c r="C889" s="16">
        <v>0.626667</v>
      </c>
      <c r="D889" s="15">
        <v>0.923333</v>
      </c>
      <c r="E889" s="15">
        <v>17.5</v>
      </c>
      <c r="F889" s="16">
        <f t="shared" si="187"/>
        <v>1944.37499999993</v>
      </c>
      <c r="G889" s="10">
        <f>G885*8/12+G897*4/12</f>
        <v>2.44333333333333</v>
      </c>
      <c r="H889" s="16">
        <f t="shared" si="183"/>
        <v>218.276394285714</v>
      </c>
      <c r="I889" s="16">
        <f t="shared" si="184"/>
        <v>11.3046787750286</v>
      </c>
      <c r="J889" s="19">
        <f t="shared" si="188"/>
        <v>10780.3389775662</v>
      </c>
      <c r="K889" s="16">
        <f t="shared" si="185"/>
        <v>16.6563469392571</v>
      </c>
      <c r="L889" s="19">
        <f t="shared" si="186"/>
        <v>822.631630510176</v>
      </c>
      <c r="M889" s="27">
        <f t="shared" si="177"/>
        <v>11.1037369367926</v>
      </c>
      <c r="N889" s="21"/>
      <c r="O889" s="22">
        <f t="shared" si="178"/>
        <v>14.620020758909</v>
      </c>
      <c r="P889" s="22"/>
      <c r="Q889" s="31">
        <f t="shared" si="179"/>
        <v>0.0934501682890462</v>
      </c>
      <c r="R889" s="10">
        <f t="shared" si="189"/>
        <v>1.00284302114322</v>
      </c>
      <c r="S889" s="10">
        <f t="shared" si="190"/>
        <v>13.4800351208335</v>
      </c>
      <c r="T889" s="12">
        <f t="shared" si="180"/>
        <v>0.104669318713055</v>
      </c>
      <c r="U889" s="12">
        <f t="shared" si="181"/>
        <v>-0.0176606810409233</v>
      </c>
      <c r="V889" s="12">
        <f t="shared" si="182"/>
        <v>0.122329999753979</v>
      </c>
      <c r="Y889" s="30"/>
      <c r="Z889" s="30"/>
    </row>
    <row r="890" spans="1:26">
      <c r="A890" s="14">
        <v>1944.06</v>
      </c>
      <c r="B890" s="15">
        <v>12.67</v>
      </c>
      <c r="C890" s="16">
        <v>0.63</v>
      </c>
      <c r="D890" s="15">
        <v>0.92</v>
      </c>
      <c r="E890" s="15">
        <v>17.6</v>
      </c>
      <c r="F890" s="16">
        <f t="shared" si="187"/>
        <v>1944.45833333327</v>
      </c>
      <c r="G890" s="10">
        <f>G885*7/12+G897*5/12</f>
        <v>2.43416666666667</v>
      </c>
      <c r="H890" s="16">
        <f t="shared" si="183"/>
        <v>227.26020625</v>
      </c>
      <c r="I890" s="16">
        <f t="shared" si="184"/>
        <v>11.30023125</v>
      </c>
      <c r="J890" s="19">
        <f t="shared" si="188"/>
        <v>11270.5442159866</v>
      </c>
      <c r="K890" s="16">
        <f t="shared" si="185"/>
        <v>16.501925</v>
      </c>
      <c r="L890" s="19">
        <f t="shared" si="186"/>
        <v>818.382058303683</v>
      </c>
      <c r="M890" s="27">
        <f t="shared" si="177"/>
        <v>11.5327852725325</v>
      </c>
      <c r="N890" s="21"/>
      <c r="O890" s="22">
        <f t="shared" si="178"/>
        <v>15.1972747679151</v>
      </c>
      <c r="P890" s="22"/>
      <c r="Q890" s="31">
        <f t="shared" si="179"/>
        <v>0.0900071508203613</v>
      </c>
      <c r="R890" s="10">
        <f t="shared" si="189"/>
        <v>1.00283573675133</v>
      </c>
      <c r="S890" s="10">
        <f t="shared" si="190"/>
        <v>13.4415502869109</v>
      </c>
      <c r="T890" s="12">
        <f t="shared" si="180"/>
        <v>0.101103560930258</v>
      </c>
      <c r="U890" s="12">
        <f t="shared" si="181"/>
        <v>-0.0172724935542047</v>
      </c>
      <c r="V890" s="12">
        <f t="shared" si="182"/>
        <v>0.118376054484463</v>
      </c>
      <c r="Y890" s="30"/>
      <c r="Z890" s="30"/>
    </row>
    <row r="891" spans="1:26">
      <c r="A891" s="14">
        <v>1944.07</v>
      </c>
      <c r="B891" s="15">
        <v>13</v>
      </c>
      <c r="C891" s="16">
        <v>0.633333</v>
      </c>
      <c r="D891" s="15">
        <v>0.913333</v>
      </c>
      <c r="E891" s="15">
        <v>17.7</v>
      </c>
      <c r="F891" s="16">
        <f t="shared" si="187"/>
        <v>1944.5416666666</v>
      </c>
      <c r="G891" s="10">
        <f>G885*6/12+G897*6/12</f>
        <v>2.425</v>
      </c>
      <c r="H891" s="16">
        <f t="shared" si="183"/>
        <v>231.86197740113</v>
      </c>
      <c r="I891" s="16">
        <f t="shared" si="184"/>
        <v>11.2958339794915</v>
      </c>
      <c r="J891" s="19">
        <f t="shared" si="188"/>
        <v>11545.4434132037</v>
      </c>
      <c r="K891" s="16">
        <f t="shared" si="185"/>
        <v>16.2897842619774</v>
      </c>
      <c r="L891" s="19">
        <f t="shared" si="186"/>
        <v>811.141112993198</v>
      </c>
      <c r="M891" s="27">
        <f t="shared" si="177"/>
        <v>11.7387747501807</v>
      </c>
      <c r="N891" s="21"/>
      <c r="O891" s="22">
        <f t="shared" si="178"/>
        <v>15.480309849363</v>
      </c>
      <c r="P891" s="22"/>
      <c r="Q891" s="31">
        <f t="shared" si="179"/>
        <v>0.089159659602391</v>
      </c>
      <c r="R891" s="10">
        <f t="shared" si="189"/>
        <v>1.00282845257312</v>
      </c>
      <c r="S891" s="10">
        <f t="shared" si="190"/>
        <v>13.4035106744044</v>
      </c>
      <c r="T891" s="12">
        <f t="shared" si="180"/>
        <v>0.103255930482719</v>
      </c>
      <c r="U891" s="12">
        <f t="shared" si="181"/>
        <v>-0.0161058892331991</v>
      </c>
      <c r="V891" s="12">
        <f t="shared" si="182"/>
        <v>0.119361819715918</v>
      </c>
      <c r="Y891" s="30"/>
      <c r="Z891" s="30"/>
    </row>
    <row r="892" spans="1:26">
      <c r="A892" s="14">
        <v>1944.08</v>
      </c>
      <c r="B892" s="15">
        <v>12.81</v>
      </c>
      <c r="C892" s="16">
        <v>0.636667</v>
      </c>
      <c r="D892" s="15">
        <v>0.906667</v>
      </c>
      <c r="E892" s="15">
        <v>17.7</v>
      </c>
      <c r="F892" s="16">
        <f t="shared" si="187"/>
        <v>1944.62499999993</v>
      </c>
      <c r="G892" s="10">
        <f>G885*5/12+G897*7/12</f>
        <v>2.41583333333333</v>
      </c>
      <c r="H892" s="16">
        <f t="shared" si="183"/>
        <v>228.473225423729</v>
      </c>
      <c r="I892" s="16">
        <f t="shared" si="184"/>
        <v>11.3552976589266</v>
      </c>
      <c r="J892" s="19">
        <f t="shared" si="188"/>
        <v>11423.8215660207</v>
      </c>
      <c r="K892" s="16">
        <f t="shared" si="185"/>
        <v>16.1708925741808</v>
      </c>
      <c r="L892" s="19">
        <f t="shared" si="186"/>
        <v>808.555974067079</v>
      </c>
      <c r="M892" s="27">
        <f t="shared" si="177"/>
        <v>11.5417116742092</v>
      </c>
      <c r="N892" s="21"/>
      <c r="O892" s="22">
        <f t="shared" si="178"/>
        <v>15.2334079304163</v>
      </c>
      <c r="P892" s="22"/>
      <c r="Q892" s="31">
        <f t="shared" si="179"/>
        <v>0.0907058213851166</v>
      </c>
      <c r="R892" s="10">
        <f t="shared" si="189"/>
        <v>1.00282116860872</v>
      </c>
      <c r="S892" s="10">
        <f t="shared" si="190"/>
        <v>13.4414218686603</v>
      </c>
      <c r="T892" s="12">
        <f t="shared" si="180"/>
        <v>0.107043106016871</v>
      </c>
      <c r="U892" s="12">
        <f t="shared" si="181"/>
        <v>-0.0167170850135009</v>
      </c>
      <c r="V892" s="12">
        <f t="shared" si="182"/>
        <v>0.123760191030372</v>
      </c>
      <c r="Y892" s="30"/>
      <c r="Z892" s="30"/>
    </row>
    <row r="893" spans="1:26">
      <c r="A893" s="14">
        <v>1944.09</v>
      </c>
      <c r="B893" s="15">
        <v>12.6</v>
      </c>
      <c r="C893" s="16">
        <v>0.64</v>
      </c>
      <c r="D893" s="15">
        <v>0.9</v>
      </c>
      <c r="E893" s="15">
        <v>17.7</v>
      </c>
      <c r="F893" s="16">
        <f t="shared" si="187"/>
        <v>1944.70833333327</v>
      </c>
      <c r="G893" s="10">
        <f>G885*4/12+G897*8/12</f>
        <v>2.40666666666667</v>
      </c>
      <c r="H893" s="16">
        <f t="shared" si="183"/>
        <v>224.727762711864</v>
      </c>
      <c r="I893" s="16">
        <f t="shared" si="184"/>
        <v>11.4147435028249</v>
      </c>
      <c r="J893" s="19">
        <f t="shared" si="188"/>
        <v>11284.1079012788</v>
      </c>
      <c r="K893" s="16">
        <f t="shared" si="185"/>
        <v>16.0519830508475</v>
      </c>
      <c r="L893" s="19">
        <f t="shared" si="186"/>
        <v>806.007707234202</v>
      </c>
      <c r="M893" s="27">
        <f t="shared" si="177"/>
        <v>11.3285605846965</v>
      </c>
      <c r="N893" s="21"/>
      <c r="O893" s="22">
        <f t="shared" si="178"/>
        <v>14.9663057296684</v>
      </c>
      <c r="P893" s="22"/>
      <c r="Q893" s="31">
        <f t="shared" si="179"/>
        <v>0.0909055027843642</v>
      </c>
      <c r="R893" s="10">
        <f t="shared" si="189"/>
        <v>1.00281388485829</v>
      </c>
      <c r="S893" s="10">
        <f t="shared" si="190"/>
        <v>13.4793423860927</v>
      </c>
      <c r="T893" s="12">
        <f t="shared" si="180"/>
        <v>0.111822195256857</v>
      </c>
      <c r="U893" s="12">
        <f t="shared" si="181"/>
        <v>-0.016608058386365</v>
      </c>
      <c r="V893" s="12">
        <f t="shared" si="182"/>
        <v>0.128430253643222</v>
      </c>
      <c r="Y893" s="30"/>
      <c r="Z893" s="30"/>
    </row>
    <row r="894" spans="1:26">
      <c r="A894" s="14">
        <v>1944.1</v>
      </c>
      <c r="B894" s="15">
        <v>12.91</v>
      </c>
      <c r="C894" s="16">
        <v>0.64</v>
      </c>
      <c r="D894" s="15">
        <v>0.91</v>
      </c>
      <c r="E894" s="15">
        <v>17.7</v>
      </c>
      <c r="F894" s="16">
        <f t="shared" si="187"/>
        <v>1944.7916666666</v>
      </c>
      <c r="G894" s="10">
        <f>G885*3/12+G897*9/12</f>
        <v>2.3975</v>
      </c>
      <c r="H894" s="16">
        <f t="shared" si="183"/>
        <v>230.256779096045</v>
      </c>
      <c r="I894" s="16">
        <f t="shared" si="184"/>
        <v>11.4147435028249</v>
      </c>
      <c r="J894" s="19">
        <f t="shared" si="188"/>
        <v>11609.496197903</v>
      </c>
      <c r="K894" s="16">
        <f t="shared" si="185"/>
        <v>16.2303384180791</v>
      </c>
      <c r="L894" s="19">
        <f t="shared" si="186"/>
        <v>818.33009605668</v>
      </c>
      <c r="M894" s="27">
        <f t="shared" si="177"/>
        <v>11.5831051862791</v>
      </c>
      <c r="N894" s="21"/>
      <c r="O894" s="22">
        <f t="shared" si="178"/>
        <v>15.3159666132772</v>
      </c>
      <c r="P894" s="22"/>
      <c r="Q894" s="31">
        <f t="shared" si="179"/>
        <v>0.0898153323390613</v>
      </c>
      <c r="R894" s="10">
        <f t="shared" si="189"/>
        <v>1.00280660132198</v>
      </c>
      <c r="S894" s="10">
        <f t="shared" si="190"/>
        <v>13.5172717035327</v>
      </c>
      <c r="T894" s="12">
        <f t="shared" si="180"/>
        <v>0.111641848129227</v>
      </c>
      <c r="U894" s="12">
        <f t="shared" si="181"/>
        <v>-0.0171224085673578</v>
      </c>
      <c r="V894" s="12">
        <f t="shared" si="182"/>
        <v>0.128764256696585</v>
      </c>
      <c r="Y894" s="30"/>
      <c r="Z894" s="30"/>
    </row>
    <row r="895" spans="1:26">
      <c r="A895" s="14">
        <v>1944.11</v>
      </c>
      <c r="B895" s="15">
        <v>12.82</v>
      </c>
      <c r="C895" s="16">
        <v>0.64</v>
      </c>
      <c r="D895" s="15">
        <v>0.92</v>
      </c>
      <c r="E895" s="15">
        <v>17.7</v>
      </c>
      <c r="F895" s="16">
        <f t="shared" si="187"/>
        <v>1944.87499999993</v>
      </c>
      <c r="G895" s="10">
        <f>G885*2/12+G897*10/12</f>
        <v>2.38833333333333</v>
      </c>
      <c r="H895" s="16">
        <f t="shared" si="183"/>
        <v>228.651580790961</v>
      </c>
      <c r="I895" s="16">
        <f t="shared" si="184"/>
        <v>11.4147435028249</v>
      </c>
      <c r="J895" s="19">
        <f t="shared" si="188"/>
        <v>11576.5231903696</v>
      </c>
      <c r="K895" s="16">
        <f t="shared" si="185"/>
        <v>16.4086937853107</v>
      </c>
      <c r="L895" s="19">
        <f t="shared" si="186"/>
        <v>830.764534722311</v>
      </c>
      <c r="M895" s="27">
        <f t="shared" si="177"/>
        <v>11.4784591980555</v>
      </c>
      <c r="N895" s="21"/>
      <c r="O895" s="22">
        <f t="shared" si="178"/>
        <v>15.1907069865651</v>
      </c>
      <c r="P895" s="22"/>
      <c r="Q895" s="31">
        <f t="shared" si="179"/>
        <v>0.0906940701465481</v>
      </c>
      <c r="R895" s="10">
        <f t="shared" si="189"/>
        <v>1.00279931799992</v>
      </c>
      <c r="S895" s="10">
        <f t="shared" si="190"/>
        <v>13.5552092961653</v>
      </c>
      <c r="T895" s="12">
        <f t="shared" si="180"/>
        <v>0.116658224303145</v>
      </c>
      <c r="U895" s="12">
        <f t="shared" si="181"/>
        <v>-0.0176306363523352</v>
      </c>
      <c r="V895" s="12">
        <f t="shared" si="182"/>
        <v>0.13428886065548</v>
      </c>
      <c r="Y895" s="30"/>
      <c r="Z895" s="30"/>
    </row>
    <row r="896" spans="1:26">
      <c r="A896" s="14">
        <v>1944.12</v>
      </c>
      <c r="B896" s="15">
        <v>13.1</v>
      </c>
      <c r="C896" s="16">
        <v>0.64</v>
      </c>
      <c r="D896" s="15">
        <v>0.93</v>
      </c>
      <c r="E896" s="15">
        <v>17.8</v>
      </c>
      <c r="F896" s="16">
        <f t="shared" si="187"/>
        <v>1944.95833333327</v>
      </c>
      <c r="G896" s="10">
        <f>G885*1/12+G897*11/12</f>
        <v>2.37916666666667</v>
      </c>
      <c r="H896" s="16">
        <f t="shared" si="183"/>
        <v>232.332915730337</v>
      </c>
      <c r="I896" s="16">
        <f t="shared" si="184"/>
        <v>11.3506157303371</v>
      </c>
      <c r="J896" s="19">
        <f t="shared" si="188"/>
        <v>11810.7971657816</v>
      </c>
      <c r="K896" s="16">
        <f t="shared" si="185"/>
        <v>16.4938634831461</v>
      </c>
      <c r="L896" s="19">
        <f t="shared" si="186"/>
        <v>838.476440013505</v>
      </c>
      <c r="M896" s="27">
        <f t="shared" si="177"/>
        <v>11.6386835933551</v>
      </c>
      <c r="N896" s="21"/>
      <c r="O896" s="22">
        <f t="shared" si="178"/>
        <v>15.4142059586682</v>
      </c>
      <c r="P896" s="22"/>
      <c r="Q896" s="31">
        <f t="shared" si="179"/>
        <v>0.0909300412662582</v>
      </c>
      <c r="R896" s="10">
        <f t="shared" si="189"/>
        <v>1.00279203489227</v>
      </c>
      <c r="S896" s="10">
        <f t="shared" si="190"/>
        <v>13.5167886002512</v>
      </c>
      <c r="T896" s="12">
        <f t="shared" si="180"/>
        <v>0.120248931108197</v>
      </c>
      <c r="U896" s="12">
        <f t="shared" si="181"/>
        <v>-0.0170398569028019</v>
      </c>
      <c r="V896" s="12">
        <f t="shared" si="182"/>
        <v>0.137288788010999</v>
      </c>
      <c r="Y896" s="30"/>
      <c r="Z896" s="30"/>
    </row>
    <row r="897" spans="1:26">
      <c r="A897" s="14">
        <v>1945.01</v>
      </c>
      <c r="B897" s="15">
        <v>13.49</v>
      </c>
      <c r="C897" s="16">
        <v>0.643333</v>
      </c>
      <c r="D897" s="15">
        <v>0.94</v>
      </c>
      <c r="E897" s="15">
        <v>17.8</v>
      </c>
      <c r="F897" s="16">
        <f t="shared" si="187"/>
        <v>1945.0416666666</v>
      </c>
      <c r="G897" s="10">
        <v>2.37</v>
      </c>
      <c r="H897" s="16">
        <f t="shared" si="183"/>
        <v>239.249697191011</v>
      </c>
      <c r="I897" s="16">
        <f t="shared" si="184"/>
        <v>11.4097276088202</v>
      </c>
      <c r="J897" s="19">
        <f t="shared" si="188"/>
        <v>12210.7514043879</v>
      </c>
      <c r="K897" s="16">
        <f t="shared" si="185"/>
        <v>16.6712168539326</v>
      </c>
      <c r="L897" s="19">
        <f t="shared" si="186"/>
        <v>850.860364723845</v>
      </c>
      <c r="M897" s="27">
        <f t="shared" ref="M897:M960" si="191">H897/AVERAGE(K777:K896)</f>
        <v>11.960463439807</v>
      </c>
      <c r="N897" s="21"/>
      <c r="O897" s="22">
        <f t="shared" ref="O897:O960" si="192">J897/AVERAGE(L777:L896)</f>
        <v>15.8501973748366</v>
      </c>
      <c r="P897" s="22"/>
      <c r="Q897" s="31">
        <f t="shared" ref="Q897:Q960" si="193">1/M897-(G897/100-(((E897/E777)^(1/10))-1))</f>
        <v>0.0871870888293628</v>
      </c>
      <c r="R897" s="10">
        <f t="shared" si="189"/>
        <v>1.0033004196152</v>
      </c>
      <c r="S897" s="10">
        <f t="shared" si="190"/>
        <v>13.5545279456545</v>
      </c>
      <c r="T897" s="12">
        <f t="shared" si="180"/>
        <v>0.118924049742644</v>
      </c>
      <c r="U897" s="12">
        <f t="shared" si="181"/>
        <v>-0.0179680724656905</v>
      </c>
      <c r="V897" s="12">
        <f t="shared" si="182"/>
        <v>0.136892122208334</v>
      </c>
      <c r="Y897" s="30"/>
      <c r="Z897" s="30"/>
    </row>
    <row r="898" spans="1:26">
      <c r="A898" s="14">
        <v>1945.02</v>
      </c>
      <c r="B898" s="15">
        <v>13.94</v>
      </c>
      <c r="C898" s="16">
        <v>0.646667</v>
      </c>
      <c r="D898" s="15">
        <v>0.95</v>
      </c>
      <c r="E898" s="15">
        <v>17.8</v>
      </c>
      <c r="F898" s="16">
        <f t="shared" si="187"/>
        <v>1945.12499999993</v>
      </c>
      <c r="G898" s="10">
        <f>G897*11/12+G909*1/12</f>
        <v>2.355</v>
      </c>
      <c r="H898" s="16">
        <f t="shared" si="183"/>
        <v>247.230598876405</v>
      </c>
      <c r="I898" s="16">
        <f t="shared" si="184"/>
        <v>11.4688572226405</v>
      </c>
      <c r="J898" s="19">
        <f t="shared" si="188"/>
        <v>12666.8568378085</v>
      </c>
      <c r="K898" s="16">
        <f t="shared" si="185"/>
        <v>16.8485702247191</v>
      </c>
      <c r="L898" s="19">
        <f t="shared" si="186"/>
        <v>863.236298128985</v>
      </c>
      <c r="M898" s="27">
        <f t="shared" si="191"/>
        <v>12.3417535481863</v>
      </c>
      <c r="N898" s="21"/>
      <c r="O898" s="22">
        <f t="shared" si="192"/>
        <v>16.3608416233426</v>
      </c>
      <c r="P898" s="22"/>
      <c r="Q898" s="31">
        <f t="shared" si="193"/>
        <v>0.0840017390419674</v>
      </c>
      <c r="R898" s="10">
        <f t="shared" si="189"/>
        <v>1.00328887398422</v>
      </c>
      <c r="S898" s="10">
        <f t="shared" si="190"/>
        <v>13.5992635755611</v>
      </c>
      <c r="T898" s="12">
        <f t="shared" ref="T898:T961" si="194">(($J1018/$J898)^(1/10)-1)</f>
        <v>0.118892793980524</v>
      </c>
      <c r="U898" s="12">
        <f t="shared" ref="U898:U961" si="195">(($S1018/$S898)^(1/10)-1)</f>
        <v>-0.0184202678058786</v>
      </c>
      <c r="V898" s="12">
        <f t="shared" ref="V898:V961" si="196">T898-U898</f>
        <v>0.137313061786403</v>
      </c>
      <c r="Y898" s="30"/>
      <c r="Z898" s="30"/>
    </row>
    <row r="899" spans="1:26">
      <c r="A899" s="14">
        <v>1945.03</v>
      </c>
      <c r="B899" s="15">
        <v>13.93</v>
      </c>
      <c r="C899" s="16">
        <v>0.65</v>
      </c>
      <c r="D899" s="15">
        <v>0.96</v>
      </c>
      <c r="E899" s="15">
        <v>17.8</v>
      </c>
      <c r="F899" s="16">
        <f t="shared" si="187"/>
        <v>1945.20833333327</v>
      </c>
      <c r="G899" s="10">
        <f>G897*10/12+G909*2/12</f>
        <v>2.34</v>
      </c>
      <c r="H899" s="16">
        <f t="shared" si="183"/>
        <v>247.053245505618</v>
      </c>
      <c r="I899" s="16">
        <f t="shared" si="184"/>
        <v>11.5279691011236</v>
      </c>
      <c r="J899" s="19">
        <f t="shared" si="188"/>
        <v>12706.9897534232</v>
      </c>
      <c r="K899" s="16">
        <f t="shared" si="185"/>
        <v>17.0259235955056</v>
      </c>
      <c r="L899" s="19">
        <f t="shared" si="186"/>
        <v>875.715015311293</v>
      </c>
      <c r="M899" s="27">
        <f t="shared" si="191"/>
        <v>12.3233103113893</v>
      </c>
      <c r="N899" s="21"/>
      <c r="O899" s="22">
        <f t="shared" si="192"/>
        <v>16.3390093798183</v>
      </c>
      <c r="P899" s="22"/>
      <c r="Q899" s="31">
        <f t="shared" si="193"/>
        <v>0.0842730033207119</v>
      </c>
      <c r="R899" s="10">
        <f t="shared" si="189"/>
        <v>1.00327732929548</v>
      </c>
      <c r="S899" s="10">
        <f t="shared" si="190"/>
        <v>13.6439898397393</v>
      </c>
      <c r="T899" s="12">
        <f t="shared" si="194"/>
        <v>0.11805149893228</v>
      </c>
      <c r="U899" s="12">
        <f t="shared" si="195"/>
        <v>-0.0187819296560381</v>
      </c>
      <c r="V899" s="12">
        <f t="shared" si="196"/>
        <v>0.136833428588318</v>
      </c>
      <c r="Y899" s="30"/>
      <c r="Z899" s="30"/>
    </row>
    <row r="900" spans="1:26">
      <c r="A900" s="14">
        <v>1945.04</v>
      </c>
      <c r="B900" s="15">
        <v>14.28</v>
      </c>
      <c r="C900" s="16">
        <v>0.65</v>
      </c>
      <c r="D900" s="15">
        <v>0.973333</v>
      </c>
      <c r="E900" s="15">
        <v>17.8</v>
      </c>
      <c r="F900" s="16">
        <f t="shared" si="187"/>
        <v>1945.2916666666</v>
      </c>
      <c r="G900" s="10">
        <f>G897*9/12+G909*3/12</f>
        <v>2.325</v>
      </c>
      <c r="H900" s="16">
        <f t="shared" si="183"/>
        <v>253.260613483146</v>
      </c>
      <c r="I900" s="16">
        <f t="shared" si="184"/>
        <v>11.5279691011236</v>
      </c>
      <c r="J900" s="19">
        <f t="shared" si="188"/>
        <v>13075.6718562236</v>
      </c>
      <c r="K900" s="16">
        <f t="shared" si="185"/>
        <v>17.2623888447753</v>
      </c>
      <c r="L900" s="19">
        <f t="shared" si="186"/>
        <v>891.24530215922</v>
      </c>
      <c r="M900" s="27">
        <f t="shared" si="191"/>
        <v>12.6318672365631</v>
      </c>
      <c r="N900" s="21"/>
      <c r="O900" s="22">
        <f t="shared" si="192"/>
        <v>16.745879992646</v>
      </c>
      <c r="P900" s="22"/>
      <c r="Q900" s="31">
        <f t="shared" si="193"/>
        <v>0.0816945395530841</v>
      </c>
      <c r="R900" s="10">
        <f t="shared" si="189"/>
        <v>1.00326578555003</v>
      </c>
      <c r="S900" s="10">
        <f t="shared" si="190"/>
        <v>13.6887056873482</v>
      </c>
      <c r="T900" s="12">
        <f t="shared" si="194"/>
        <v>0.119033703562026</v>
      </c>
      <c r="U900" s="12">
        <f t="shared" si="195"/>
        <v>-0.0194798759007871</v>
      </c>
      <c r="V900" s="12">
        <f t="shared" si="196"/>
        <v>0.138513579462813</v>
      </c>
      <c r="Y900" s="30"/>
      <c r="Z900" s="30"/>
    </row>
    <row r="901" spans="1:26">
      <c r="A901" s="14">
        <v>1945.05</v>
      </c>
      <c r="B901" s="15">
        <v>14.82</v>
      </c>
      <c r="C901" s="16">
        <v>0.65</v>
      </c>
      <c r="D901" s="15">
        <v>0.986667</v>
      </c>
      <c r="E901" s="15">
        <v>17.9</v>
      </c>
      <c r="F901" s="16">
        <f t="shared" si="187"/>
        <v>1945.37499999993</v>
      </c>
      <c r="G901" s="10">
        <f>G897*8/12+G909*4/12</f>
        <v>2.31</v>
      </c>
      <c r="H901" s="16">
        <f t="shared" si="183"/>
        <v>261.36932849162</v>
      </c>
      <c r="I901" s="16">
        <f t="shared" si="184"/>
        <v>11.4635670391061</v>
      </c>
      <c r="J901" s="19">
        <f t="shared" si="188"/>
        <v>13543.6405956387</v>
      </c>
      <c r="K901" s="16">
        <f t="shared" si="185"/>
        <v>17.4011127688827</v>
      </c>
      <c r="L901" s="19">
        <f t="shared" si="186"/>
        <v>901.691176489678</v>
      </c>
      <c r="M901" s="27">
        <f t="shared" si="191"/>
        <v>13.0365606287854</v>
      </c>
      <c r="N901" s="21"/>
      <c r="O901" s="22">
        <f t="shared" si="192"/>
        <v>17.2763700531244</v>
      </c>
      <c r="P901" s="22"/>
      <c r="Q901" s="31">
        <f t="shared" si="193"/>
        <v>0.0799618571963016</v>
      </c>
      <c r="R901" s="10">
        <f t="shared" si="189"/>
        <v>1.00325424274896</v>
      </c>
      <c r="S901" s="10">
        <f t="shared" si="190"/>
        <v>13.656687103326</v>
      </c>
      <c r="T901" s="12">
        <f t="shared" si="194"/>
        <v>0.115018692316497</v>
      </c>
      <c r="U901" s="12">
        <f t="shared" si="195"/>
        <v>-0.0191105646386834</v>
      </c>
      <c r="V901" s="12">
        <f t="shared" si="196"/>
        <v>0.134129256955181</v>
      </c>
      <c r="Y901" s="30"/>
      <c r="Z901" s="30"/>
    </row>
    <row r="902" spans="1:26">
      <c r="A902" s="14">
        <v>1945.06</v>
      </c>
      <c r="B902" s="15">
        <v>15.09</v>
      </c>
      <c r="C902" s="16">
        <v>0.65</v>
      </c>
      <c r="D902" s="15">
        <v>1</v>
      </c>
      <c r="E902" s="15">
        <v>18.1</v>
      </c>
      <c r="F902" s="16">
        <f t="shared" si="187"/>
        <v>1945.45833333327</v>
      </c>
      <c r="G902" s="10">
        <f>G897*7/12+G909*5/12</f>
        <v>2.295</v>
      </c>
      <c r="H902" s="16">
        <f t="shared" si="183"/>
        <v>263.190442541436</v>
      </c>
      <c r="I902" s="16">
        <f t="shared" si="184"/>
        <v>11.3368977900553</v>
      </c>
      <c r="J902" s="19">
        <f t="shared" si="188"/>
        <v>13686.9617476859</v>
      </c>
      <c r="K902" s="16">
        <f t="shared" si="185"/>
        <v>17.4413812154696</v>
      </c>
      <c r="L902" s="19">
        <f t="shared" si="186"/>
        <v>907.021984604762</v>
      </c>
      <c r="M902" s="27">
        <f t="shared" si="191"/>
        <v>13.130223361406</v>
      </c>
      <c r="N902" s="21"/>
      <c r="O902" s="22">
        <f t="shared" si="192"/>
        <v>17.3919920466751</v>
      </c>
      <c r="P902" s="22"/>
      <c r="Q902" s="31">
        <f t="shared" si="193"/>
        <v>0.0814532593658243</v>
      </c>
      <c r="R902" s="10">
        <f t="shared" si="189"/>
        <v>1.00324270089331</v>
      </c>
      <c r="S902" s="10">
        <f t="shared" si="190"/>
        <v>13.5497355846238</v>
      </c>
      <c r="T902" s="12">
        <f t="shared" si="194"/>
        <v>0.120508821055559</v>
      </c>
      <c r="U902" s="12">
        <f t="shared" si="195"/>
        <v>-0.0182832853283118</v>
      </c>
      <c r="V902" s="12">
        <f t="shared" si="196"/>
        <v>0.138792106383871</v>
      </c>
      <c r="Y902" s="30"/>
      <c r="Z902" s="30"/>
    </row>
    <row r="903" spans="1:26">
      <c r="A903" s="14">
        <v>1945.07</v>
      </c>
      <c r="B903" s="15">
        <v>14.78</v>
      </c>
      <c r="C903" s="16">
        <v>0.653333</v>
      </c>
      <c r="D903" s="15">
        <v>0.996667</v>
      </c>
      <c r="E903" s="15">
        <v>18.1</v>
      </c>
      <c r="F903" s="16">
        <f t="shared" si="187"/>
        <v>1945.5416666666</v>
      </c>
      <c r="G903" s="10">
        <f>G897*6/12+G909*6/12</f>
        <v>2.28</v>
      </c>
      <c r="H903" s="16">
        <f t="shared" si="183"/>
        <v>257.783614364641</v>
      </c>
      <c r="I903" s="16">
        <f t="shared" si="184"/>
        <v>11.3950299136464</v>
      </c>
      <c r="J903" s="19">
        <f t="shared" si="188"/>
        <v>13455.167215314</v>
      </c>
      <c r="K903" s="16">
        <f t="shared" si="185"/>
        <v>17.3832490918785</v>
      </c>
      <c r="L903" s="19">
        <f t="shared" si="186"/>
        <v>907.32890006667</v>
      </c>
      <c r="M903" s="27">
        <f t="shared" si="191"/>
        <v>12.8670284430092</v>
      </c>
      <c r="N903" s="21"/>
      <c r="O903" s="22">
        <f t="shared" si="192"/>
        <v>17.0353258565117</v>
      </c>
      <c r="P903" s="22"/>
      <c r="Q903" s="31">
        <f t="shared" si="193"/>
        <v>0.0831611146972417</v>
      </c>
      <c r="R903" s="10">
        <f t="shared" si="189"/>
        <v>1.00323115998416</v>
      </c>
      <c r="S903" s="10">
        <f t="shared" si="190"/>
        <v>13.5936733243081</v>
      </c>
      <c r="T903" s="12">
        <f t="shared" si="194"/>
        <v>0.130303739557827</v>
      </c>
      <c r="U903" s="12">
        <f t="shared" si="195"/>
        <v>-0.019756951347774</v>
      </c>
      <c r="V903" s="12">
        <f t="shared" si="196"/>
        <v>0.150060690905601</v>
      </c>
      <c r="Y903" s="30"/>
      <c r="Z903" s="30"/>
    </row>
    <row r="904" spans="1:26">
      <c r="A904" s="14">
        <v>1945.08</v>
      </c>
      <c r="B904" s="15">
        <v>14.83</v>
      </c>
      <c r="C904" s="16">
        <v>0.656667</v>
      </c>
      <c r="D904" s="15">
        <v>0.993333</v>
      </c>
      <c r="E904" s="15">
        <v>18.1</v>
      </c>
      <c r="F904" s="16">
        <f t="shared" si="187"/>
        <v>1945.62499999993</v>
      </c>
      <c r="G904" s="10">
        <f>G897*5/12+G909*7/12</f>
        <v>2.265</v>
      </c>
      <c r="H904" s="16">
        <f t="shared" si="183"/>
        <v>258.655683425414</v>
      </c>
      <c r="I904" s="16">
        <f t="shared" si="184"/>
        <v>11.4531794786188</v>
      </c>
      <c r="J904" s="19">
        <f t="shared" si="188"/>
        <v>13550.5024916952</v>
      </c>
      <c r="K904" s="16">
        <f t="shared" si="185"/>
        <v>17.3250995269061</v>
      </c>
      <c r="L904" s="19">
        <f t="shared" si="186"/>
        <v>907.630565851859</v>
      </c>
      <c r="M904" s="27">
        <f t="shared" si="191"/>
        <v>12.9153785622567</v>
      </c>
      <c r="N904" s="21"/>
      <c r="O904" s="22">
        <f t="shared" si="192"/>
        <v>17.0921210544762</v>
      </c>
      <c r="P904" s="22"/>
      <c r="Q904" s="31">
        <f t="shared" si="193"/>
        <v>0.0830201688597083</v>
      </c>
      <c r="R904" s="10">
        <f t="shared" si="189"/>
        <v>1.00321962002257</v>
      </c>
      <c r="S904" s="10">
        <f t="shared" si="190"/>
        <v>13.6375966575913</v>
      </c>
      <c r="T904" s="12">
        <f t="shared" si="194"/>
        <v>0.129171128463144</v>
      </c>
      <c r="U904" s="12">
        <f t="shared" si="195"/>
        <v>-0.0204254605184178</v>
      </c>
      <c r="V904" s="12">
        <f t="shared" si="196"/>
        <v>0.149596588981562</v>
      </c>
      <c r="Y904" s="30"/>
      <c r="Z904" s="30"/>
    </row>
    <row r="905" spans="1:26">
      <c r="A905" s="14">
        <v>1945.09</v>
      </c>
      <c r="B905" s="15">
        <v>15.84</v>
      </c>
      <c r="C905" s="16">
        <v>0.66</v>
      </c>
      <c r="D905" s="15">
        <v>0.99</v>
      </c>
      <c r="E905" s="15">
        <v>18.1</v>
      </c>
      <c r="F905" s="16">
        <f t="shared" si="187"/>
        <v>1945.70833333327</v>
      </c>
      <c r="G905" s="10">
        <f>G897*4/12+G909*8/12</f>
        <v>2.25</v>
      </c>
      <c r="H905" s="16">
        <f t="shared" si="183"/>
        <v>276.271478453039</v>
      </c>
      <c r="I905" s="16">
        <f t="shared" si="184"/>
        <v>11.5113116022099</v>
      </c>
      <c r="J905" s="19">
        <f t="shared" si="188"/>
        <v>14523.6167974036</v>
      </c>
      <c r="K905" s="16">
        <f t="shared" si="185"/>
        <v>17.2669674033149</v>
      </c>
      <c r="L905" s="19">
        <f t="shared" si="186"/>
        <v>907.726049837725</v>
      </c>
      <c r="M905" s="27">
        <f t="shared" si="191"/>
        <v>13.7982649517198</v>
      </c>
      <c r="N905" s="21"/>
      <c r="O905" s="22">
        <f t="shared" si="192"/>
        <v>18.2496407854947</v>
      </c>
      <c r="P905" s="22"/>
      <c r="Q905" s="31">
        <f t="shared" si="193"/>
        <v>0.0782159726628807</v>
      </c>
      <c r="R905" s="10">
        <f t="shared" si="189"/>
        <v>1.00320808100963</v>
      </c>
      <c r="S905" s="10">
        <f t="shared" si="190"/>
        <v>13.6815045368499</v>
      </c>
      <c r="T905" s="12">
        <f t="shared" si="194"/>
        <v>0.126238504086306</v>
      </c>
      <c r="U905" s="12">
        <f t="shared" si="195"/>
        <v>-0.0208629294456832</v>
      </c>
      <c r="V905" s="12">
        <f t="shared" si="196"/>
        <v>0.147101433531989</v>
      </c>
      <c r="Y905" s="30"/>
      <c r="Z905" s="30"/>
    </row>
    <row r="906" spans="1:26">
      <c r="A906" s="14">
        <v>1945.1</v>
      </c>
      <c r="B906" s="15">
        <v>16.5</v>
      </c>
      <c r="C906" s="16">
        <v>0.66</v>
      </c>
      <c r="D906" s="15">
        <v>0.98</v>
      </c>
      <c r="E906" s="15">
        <v>18.1</v>
      </c>
      <c r="F906" s="16">
        <f t="shared" si="187"/>
        <v>1945.7916666666</v>
      </c>
      <c r="G906" s="10">
        <f>G897*3/12+G909*9/12</f>
        <v>2.235</v>
      </c>
      <c r="H906" s="16">
        <f t="shared" ref="H906:H969" si="197">B906*$E$1858/E906</f>
        <v>287.782790055249</v>
      </c>
      <c r="I906" s="16">
        <f t="shared" ref="I906:I969" si="198">C906*$E$1858/E906</f>
        <v>11.5113116022099</v>
      </c>
      <c r="J906" s="19">
        <f t="shared" si="188"/>
        <v>15179.1967222864</v>
      </c>
      <c r="K906" s="16">
        <f t="shared" ref="K906:K969" si="199">D906*$E$1858/E906</f>
        <v>17.0925535911602</v>
      </c>
      <c r="L906" s="19">
        <f t="shared" ref="L906:L969" si="200">K906*(J906/H906)</f>
        <v>901.552290172162</v>
      </c>
      <c r="M906" s="27">
        <f t="shared" si="191"/>
        <v>14.3746626753913</v>
      </c>
      <c r="N906" s="21"/>
      <c r="O906" s="22">
        <f t="shared" si="192"/>
        <v>18.9988805447087</v>
      </c>
      <c r="P906" s="22"/>
      <c r="Q906" s="31">
        <f t="shared" si="193"/>
        <v>0.0754599425179666</v>
      </c>
      <c r="R906" s="10">
        <f t="shared" si="189"/>
        <v>1.00319654294639</v>
      </c>
      <c r="S906" s="10">
        <f t="shared" si="190"/>
        <v>13.7253959117377</v>
      </c>
      <c r="T906" s="12">
        <f t="shared" si="194"/>
        <v>0.115864610506313</v>
      </c>
      <c r="U906" s="12">
        <f t="shared" si="195"/>
        <v>-0.0201796756715448</v>
      </c>
      <c r="V906" s="12">
        <f t="shared" si="196"/>
        <v>0.136044286177858</v>
      </c>
      <c r="Y906" s="30"/>
      <c r="Z906" s="30"/>
    </row>
    <row r="907" spans="1:26">
      <c r="A907" s="14">
        <v>1945.11</v>
      </c>
      <c r="B907" s="15">
        <v>17.04</v>
      </c>
      <c r="C907" s="16">
        <v>0.66</v>
      </c>
      <c r="D907" s="15">
        <v>0.97</v>
      </c>
      <c r="E907" s="15">
        <v>18.1</v>
      </c>
      <c r="F907" s="16">
        <f t="shared" ref="F907:F970" si="201">F906+1/12</f>
        <v>1945.87499999993</v>
      </c>
      <c r="G907" s="10">
        <f>G897*2/12+G909*10/12</f>
        <v>2.22</v>
      </c>
      <c r="H907" s="16">
        <f t="shared" si="197"/>
        <v>297.201135911602</v>
      </c>
      <c r="I907" s="16">
        <f t="shared" si="198"/>
        <v>11.5113116022099</v>
      </c>
      <c r="J907" s="19">
        <f t="shared" ref="J907:J970" si="202">J906*((H907+(I907/12))/H906)</f>
        <v>15726.5677556052</v>
      </c>
      <c r="K907" s="16">
        <f t="shared" si="199"/>
        <v>16.9181397790055</v>
      </c>
      <c r="L907" s="19">
        <f t="shared" si="200"/>
        <v>895.233023646541</v>
      </c>
      <c r="M907" s="27">
        <f t="shared" si="191"/>
        <v>14.8477026618768</v>
      </c>
      <c r="N907" s="21"/>
      <c r="O907" s="22">
        <f t="shared" si="192"/>
        <v>19.6089759582729</v>
      </c>
      <c r="P907" s="22"/>
      <c r="Q907" s="31">
        <f t="shared" si="193"/>
        <v>0.0726460347368093</v>
      </c>
      <c r="R907" s="10">
        <f t="shared" ref="R907:R970" si="203">((G907/G908+G907/1200+((1+G908/1200)^(-119))*(1-G907/G908)))</f>
        <v>1.00318500583393</v>
      </c>
      <c r="S907" s="10">
        <f t="shared" ref="S907:S970" si="204">S906*R906*E906/E907</f>
        <v>13.7692697292257</v>
      </c>
      <c r="T907" s="12">
        <f t="shared" si="194"/>
        <v>0.119537747809637</v>
      </c>
      <c r="U907" s="12">
        <f t="shared" si="195"/>
        <v>-0.0203417199180709</v>
      </c>
      <c r="V907" s="12">
        <f t="shared" si="196"/>
        <v>0.139879467727708</v>
      </c>
      <c r="Y907" s="30"/>
      <c r="Z907" s="30"/>
    </row>
    <row r="908" spans="1:26">
      <c r="A908" s="14">
        <v>1945.12</v>
      </c>
      <c r="B908" s="15">
        <v>17.33</v>
      </c>
      <c r="C908" s="16">
        <v>0.66</v>
      </c>
      <c r="D908" s="15">
        <v>0.96</v>
      </c>
      <c r="E908" s="15">
        <v>18.2</v>
      </c>
      <c r="F908" s="16">
        <f t="shared" si="201"/>
        <v>1945.95833333327</v>
      </c>
      <c r="G908" s="10">
        <f>G897*1/12+G909*11/12</f>
        <v>2.205</v>
      </c>
      <c r="H908" s="16">
        <f t="shared" si="197"/>
        <v>300.598371978022</v>
      </c>
      <c r="I908" s="16">
        <f t="shared" si="198"/>
        <v>11.4480626373626</v>
      </c>
      <c r="J908" s="19">
        <f t="shared" si="202"/>
        <v>15956.8161720472</v>
      </c>
      <c r="K908" s="16">
        <f t="shared" si="199"/>
        <v>16.6517274725275</v>
      </c>
      <c r="L908" s="19">
        <f t="shared" si="200"/>
        <v>883.93211339673</v>
      </c>
      <c r="M908" s="27">
        <f t="shared" si="191"/>
        <v>15.02034747474</v>
      </c>
      <c r="N908" s="21"/>
      <c r="O908" s="22">
        <f t="shared" si="192"/>
        <v>19.8213512488513</v>
      </c>
      <c r="P908" s="22"/>
      <c r="Q908" s="31">
        <f t="shared" si="193"/>
        <v>0.0725881746980294</v>
      </c>
      <c r="R908" s="10">
        <f t="shared" si="203"/>
        <v>1.00317346967333</v>
      </c>
      <c r="S908" s="10">
        <f t="shared" si="204"/>
        <v>13.7372286427981</v>
      </c>
      <c r="T908" s="12">
        <f t="shared" si="194"/>
        <v>0.11970545428266</v>
      </c>
      <c r="U908" s="12">
        <f t="shared" si="195"/>
        <v>-0.020101999645484</v>
      </c>
      <c r="V908" s="12">
        <f t="shared" si="196"/>
        <v>0.139807453928144</v>
      </c>
      <c r="Y908" s="30"/>
      <c r="Z908" s="30"/>
    </row>
    <row r="909" spans="1:26">
      <c r="A909" s="14">
        <v>1946.01</v>
      </c>
      <c r="B909" s="15">
        <v>18.02</v>
      </c>
      <c r="C909" s="16">
        <v>0.666667</v>
      </c>
      <c r="D909" s="15">
        <v>0.94</v>
      </c>
      <c r="E909" s="15">
        <v>18.2</v>
      </c>
      <c r="F909" s="16">
        <f t="shared" si="201"/>
        <v>1946.0416666666</v>
      </c>
      <c r="G909" s="10">
        <v>2.19</v>
      </c>
      <c r="H909" s="16">
        <f t="shared" si="197"/>
        <v>312.566801098901</v>
      </c>
      <c r="I909" s="16">
        <f t="shared" si="198"/>
        <v>11.5637054155495</v>
      </c>
      <c r="J909" s="19">
        <f t="shared" si="202"/>
        <v>16643.2958829124</v>
      </c>
      <c r="K909" s="16">
        <f t="shared" si="199"/>
        <v>16.3048164835165</v>
      </c>
      <c r="L909" s="19">
        <f t="shared" si="200"/>
        <v>868.185245834498</v>
      </c>
      <c r="M909" s="27">
        <f t="shared" si="191"/>
        <v>15.6231631777617</v>
      </c>
      <c r="N909" s="21"/>
      <c r="O909" s="22">
        <f t="shared" si="192"/>
        <v>20.5994823821925</v>
      </c>
      <c r="P909" s="22"/>
      <c r="Q909" s="31">
        <f t="shared" si="193"/>
        <v>0.0701693432545408</v>
      </c>
      <c r="R909" s="10">
        <f t="shared" si="203"/>
        <v>1.0013797839041</v>
      </c>
      <c r="S909" s="10">
        <f t="shared" si="204"/>
        <v>13.7808233212916</v>
      </c>
      <c r="T909" s="12">
        <f t="shared" si="194"/>
        <v>0.112313882230193</v>
      </c>
      <c r="U909" s="12">
        <f t="shared" si="195"/>
        <v>-0.0196673439103577</v>
      </c>
      <c r="V909" s="12">
        <f t="shared" si="196"/>
        <v>0.131981226140551</v>
      </c>
      <c r="Y909" s="30"/>
      <c r="Z909" s="30"/>
    </row>
    <row r="910" spans="1:26">
      <c r="A910" s="14">
        <v>1946.02</v>
      </c>
      <c r="B910" s="15">
        <v>18.07</v>
      </c>
      <c r="C910" s="16">
        <v>0.673333</v>
      </c>
      <c r="D910" s="15">
        <v>0.92</v>
      </c>
      <c r="E910" s="15">
        <v>18.1</v>
      </c>
      <c r="F910" s="16">
        <f t="shared" si="201"/>
        <v>1946.12499999993</v>
      </c>
      <c r="G910" s="10">
        <f>G909*11/12+G921*1/12</f>
        <v>2.195</v>
      </c>
      <c r="H910" s="16">
        <f t="shared" si="197"/>
        <v>315.165758563536</v>
      </c>
      <c r="I910" s="16">
        <f t="shared" si="198"/>
        <v>11.7438575379558</v>
      </c>
      <c r="J910" s="19">
        <f t="shared" si="202"/>
        <v>16833.7935914958</v>
      </c>
      <c r="K910" s="16">
        <f t="shared" si="199"/>
        <v>16.046070718232</v>
      </c>
      <c r="L910" s="19">
        <f t="shared" si="200"/>
        <v>857.060880142567</v>
      </c>
      <c r="M910" s="27">
        <f t="shared" si="191"/>
        <v>15.7616665258019</v>
      </c>
      <c r="N910" s="21"/>
      <c r="O910" s="22">
        <f t="shared" si="192"/>
        <v>20.7655417490592</v>
      </c>
      <c r="P910" s="22"/>
      <c r="Q910" s="31">
        <f t="shared" si="193"/>
        <v>0.0689906157939248</v>
      </c>
      <c r="R910" s="10">
        <f t="shared" si="203"/>
        <v>1.00138405766403</v>
      </c>
      <c r="S910" s="10">
        <f t="shared" si="204"/>
        <v>13.8760800777248</v>
      </c>
      <c r="T910" s="12">
        <f t="shared" si="194"/>
        <v>0.112105292875718</v>
      </c>
      <c r="U910" s="12">
        <f t="shared" si="195"/>
        <v>-0.0196007066185048</v>
      </c>
      <c r="V910" s="12">
        <f t="shared" si="196"/>
        <v>0.131705999494223</v>
      </c>
      <c r="Y910" s="30"/>
      <c r="Z910" s="30"/>
    </row>
    <row r="911" spans="1:26">
      <c r="A911" s="14">
        <v>1946.03</v>
      </c>
      <c r="B911" s="15">
        <v>17.53</v>
      </c>
      <c r="C911" s="16">
        <v>0.68</v>
      </c>
      <c r="D911" s="15">
        <v>0.9</v>
      </c>
      <c r="E911" s="15">
        <v>18.3</v>
      </c>
      <c r="F911" s="16">
        <f t="shared" si="201"/>
        <v>1946.20833333327</v>
      </c>
      <c r="G911" s="10">
        <f>G909*10/12+G921*2/12</f>
        <v>2.2</v>
      </c>
      <c r="H911" s="16">
        <f t="shared" si="197"/>
        <v>302.405910928962</v>
      </c>
      <c r="I911" s="16">
        <f t="shared" si="198"/>
        <v>11.7305202185792</v>
      </c>
      <c r="J911" s="19">
        <f t="shared" si="202"/>
        <v>16204.4711700607</v>
      </c>
      <c r="K911" s="16">
        <f t="shared" si="199"/>
        <v>15.5256885245902</v>
      </c>
      <c r="L911" s="19">
        <f t="shared" si="200"/>
        <v>831.946608845101</v>
      </c>
      <c r="M911" s="27">
        <f t="shared" si="191"/>
        <v>15.1348734151425</v>
      </c>
      <c r="N911" s="21"/>
      <c r="O911" s="22">
        <f t="shared" si="192"/>
        <v>19.9265915004295</v>
      </c>
      <c r="P911" s="22"/>
      <c r="Q911" s="31">
        <f t="shared" si="193"/>
        <v>0.0734462336994621</v>
      </c>
      <c r="R911" s="10">
        <f t="shared" si="203"/>
        <v>1.00138833138869</v>
      </c>
      <c r="S911" s="10">
        <f t="shared" si="204"/>
        <v>13.7434243303785</v>
      </c>
      <c r="T911" s="12">
        <f t="shared" si="194"/>
        <v>0.124151507205683</v>
      </c>
      <c r="U911" s="12">
        <f t="shared" si="195"/>
        <v>-0.0194399628525055</v>
      </c>
      <c r="V911" s="12">
        <f t="shared" si="196"/>
        <v>0.143591470058189</v>
      </c>
      <c r="Y911" s="30"/>
      <c r="Z911" s="30"/>
    </row>
    <row r="912" spans="1:26">
      <c r="A912" s="14">
        <v>1946.04</v>
      </c>
      <c r="B912" s="15">
        <v>18.66</v>
      </c>
      <c r="C912" s="16">
        <v>0.68</v>
      </c>
      <c r="D912" s="15">
        <v>0.88</v>
      </c>
      <c r="E912" s="15">
        <v>18.4</v>
      </c>
      <c r="F912" s="16">
        <f t="shared" si="201"/>
        <v>1946.2916666666</v>
      </c>
      <c r="G912" s="10">
        <f>G909*9/12+G921*3/12</f>
        <v>2.205</v>
      </c>
      <c r="H912" s="16">
        <f t="shared" si="197"/>
        <v>320.149822826087</v>
      </c>
      <c r="I912" s="16">
        <f t="shared" si="198"/>
        <v>11.6667673913044</v>
      </c>
      <c r="J912" s="19">
        <f t="shared" si="202"/>
        <v>17207.3787879577</v>
      </c>
      <c r="K912" s="16">
        <f t="shared" si="199"/>
        <v>15.0981695652174</v>
      </c>
      <c r="L912" s="19">
        <f t="shared" si="200"/>
        <v>811.494819582143</v>
      </c>
      <c r="M912" s="27">
        <f t="shared" si="191"/>
        <v>16.0408423862159</v>
      </c>
      <c r="N912" s="21"/>
      <c r="O912" s="22">
        <f t="shared" si="192"/>
        <v>21.1019169555085</v>
      </c>
      <c r="P912" s="22"/>
      <c r="Q912" s="31">
        <f t="shared" si="193"/>
        <v>0.070225649072409</v>
      </c>
      <c r="R912" s="10">
        <f t="shared" si="203"/>
        <v>1.0013926050781</v>
      </c>
      <c r="S912" s="10">
        <f t="shared" si="204"/>
        <v>13.6877085362548</v>
      </c>
      <c r="T912" s="12">
        <f t="shared" si="194"/>
        <v>0.118654812511178</v>
      </c>
      <c r="U912" s="12">
        <f t="shared" si="195"/>
        <v>-0.0210094651787349</v>
      </c>
      <c r="V912" s="12">
        <f t="shared" si="196"/>
        <v>0.139664277689913</v>
      </c>
      <c r="Y912" s="30"/>
      <c r="Z912" s="30"/>
    </row>
    <row r="913" spans="1:26">
      <c r="A913" s="14">
        <v>1946.05</v>
      </c>
      <c r="B913" s="15">
        <v>18.7</v>
      </c>
      <c r="C913" s="16">
        <v>0.68</v>
      </c>
      <c r="D913" s="15">
        <v>0.86</v>
      </c>
      <c r="E913" s="15">
        <v>18.5</v>
      </c>
      <c r="F913" s="16">
        <f t="shared" si="201"/>
        <v>1946.37499999993</v>
      </c>
      <c r="G913" s="10">
        <f>G909*8/12+G921*4/12</f>
        <v>2.21</v>
      </c>
      <c r="H913" s="16">
        <f t="shared" si="197"/>
        <v>319.101854054054</v>
      </c>
      <c r="I913" s="16">
        <f t="shared" si="198"/>
        <v>11.6037037837838</v>
      </c>
      <c r="J913" s="19">
        <f t="shared" si="202"/>
        <v>17203.0255602196</v>
      </c>
      <c r="K913" s="16">
        <f t="shared" si="199"/>
        <v>14.6752724324324</v>
      </c>
      <c r="L913" s="19">
        <f t="shared" si="200"/>
        <v>791.155186191916</v>
      </c>
      <c r="M913" s="27">
        <f t="shared" si="191"/>
        <v>16.0137231708322</v>
      </c>
      <c r="N913" s="21"/>
      <c r="O913" s="22">
        <f t="shared" si="192"/>
        <v>21.0483071217075</v>
      </c>
      <c r="P913" s="22"/>
      <c r="Q913" s="31">
        <f t="shared" si="193"/>
        <v>0.07083960614331</v>
      </c>
      <c r="R913" s="10">
        <f t="shared" si="203"/>
        <v>1.00139687873226</v>
      </c>
      <c r="S913" s="10">
        <f t="shared" si="204"/>
        <v>13.6326794594339</v>
      </c>
      <c r="T913" s="12">
        <f t="shared" si="194"/>
        <v>0.115057273934464</v>
      </c>
      <c r="U913" s="12">
        <f t="shared" si="195"/>
        <v>-0.0198055553928846</v>
      </c>
      <c r="V913" s="12">
        <f t="shared" si="196"/>
        <v>0.134862829327349</v>
      </c>
      <c r="Y913" s="30"/>
      <c r="Z913" s="30"/>
    </row>
    <row r="914" spans="1:26">
      <c r="A914" s="14">
        <v>1946.06</v>
      </c>
      <c r="B914" s="15">
        <v>18.58</v>
      </c>
      <c r="C914" s="16">
        <v>0.68</v>
      </c>
      <c r="D914" s="15">
        <v>0.84</v>
      </c>
      <c r="E914" s="15">
        <v>18.7</v>
      </c>
      <c r="F914" s="16">
        <f t="shared" si="201"/>
        <v>1946.45833333326</v>
      </c>
      <c r="G914" s="10">
        <f>G909*7/12+G921*5/12</f>
        <v>2.215</v>
      </c>
      <c r="H914" s="16">
        <f t="shared" si="197"/>
        <v>313.663188235294</v>
      </c>
      <c r="I914" s="16">
        <f t="shared" si="198"/>
        <v>11.4796</v>
      </c>
      <c r="J914" s="19">
        <f t="shared" si="202"/>
        <v>16961.3957532192</v>
      </c>
      <c r="K914" s="16">
        <f t="shared" si="199"/>
        <v>14.1806823529412</v>
      </c>
      <c r="L914" s="19">
        <f t="shared" si="200"/>
        <v>766.823058810773</v>
      </c>
      <c r="M914" s="27">
        <f t="shared" si="191"/>
        <v>15.7731868801287</v>
      </c>
      <c r="N914" s="21"/>
      <c r="O914" s="22">
        <f t="shared" si="192"/>
        <v>20.7145079266114</v>
      </c>
      <c r="P914" s="22"/>
      <c r="Q914" s="31">
        <f t="shared" si="193"/>
        <v>0.0721005726828523</v>
      </c>
      <c r="R914" s="10">
        <f t="shared" si="203"/>
        <v>1.0014011523512</v>
      </c>
      <c r="S914" s="10">
        <f t="shared" si="204"/>
        <v>13.5057149304566</v>
      </c>
      <c r="T914" s="12">
        <f t="shared" si="194"/>
        <v>0.115523854055577</v>
      </c>
      <c r="U914" s="12">
        <f t="shared" si="195"/>
        <v>-0.01877614543594</v>
      </c>
      <c r="V914" s="12">
        <f t="shared" si="196"/>
        <v>0.134299999491517</v>
      </c>
      <c r="Y914" s="30"/>
      <c r="Z914" s="30"/>
    </row>
    <row r="915" spans="1:26">
      <c r="A915" s="14">
        <v>1946.07</v>
      </c>
      <c r="B915" s="15">
        <v>18.05</v>
      </c>
      <c r="C915" s="16">
        <v>0.683333</v>
      </c>
      <c r="D915" s="15">
        <v>0.856667</v>
      </c>
      <c r="E915" s="15">
        <v>19.8</v>
      </c>
      <c r="F915" s="16">
        <f t="shared" si="201"/>
        <v>1946.5416666666</v>
      </c>
      <c r="G915" s="10">
        <f>G909*6/12+G921*6/12</f>
        <v>2.22</v>
      </c>
      <c r="H915" s="16">
        <f t="shared" si="197"/>
        <v>287.787194444445</v>
      </c>
      <c r="I915" s="16">
        <f t="shared" si="198"/>
        <v>10.8949854261111</v>
      </c>
      <c r="J915" s="19">
        <f t="shared" si="202"/>
        <v>15611.2422325519</v>
      </c>
      <c r="K915" s="16">
        <f t="shared" si="199"/>
        <v>13.6586034627778</v>
      </c>
      <c r="L915" s="19">
        <f t="shared" si="200"/>
        <v>740.921664799642</v>
      </c>
      <c r="M915" s="27">
        <f t="shared" si="191"/>
        <v>14.5081361119091</v>
      </c>
      <c r="N915" s="21"/>
      <c r="O915" s="22">
        <f t="shared" si="192"/>
        <v>19.0389740404984</v>
      </c>
      <c r="P915" s="22"/>
      <c r="Q915" s="31">
        <f t="shared" si="193"/>
        <v>0.0827394455897486</v>
      </c>
      <c r="R915" s="10">
        <f t="shared" si="203"/>
        <v>1.00140542593493</v>
      </c>
      <c r="S915" s="10">
        <f t="shared" si="204"/>
        <v>12.7732696894258</v>
      </c>
      <c r="T915" s="12">
        <f t="shared" si="194"/>
        <v>0.13029463379336</v>
      </c>
      <c r="U915" s="12">
        <f t="shared" si="195"/>
        <v>-0.0146924302606926</v>
      </c>
      <c r="V915" s="12">
        <f t="shared" si="196"/>
        <v>0.144987064054053</v>
      </c>
      <c r="Y915" s="30"/>
      <c r="Z915" s="30"/>
    </row>
    <row r="916" spans="1:26">
      <c r="A916" s="14">
        <v>1946.08</v>
      </c>
      <c r="B916" s="15">
        <v>17.7</v>
      </c>
      <c r="C916" s="16">
        <v>0.686667</v>
      </c>
      <c r="D916" s="15">
        <v>0.873333</v>
      </c>
      <c r="E916" s="15">
        <v>20.2</v>
      </c>
      <c r="F916" s="16">
        <f t="shared" si="201"/>
        <v>1946.62499999993</v>
      </c>
      <c r="G916" s="10">
        <f>G909*5/12+G921*7/12</f>
        <v>2.225</v>
      </c>
      <c r="H916" s="16">
        <f t="shared" si="197"/>
        <v>276.618579207921</v>
      </c>
      <c r="I916" s="16">
        <f t="shared" si="198"/>
        <v>10.7313474536139</v>
      </c>
      <c r="J916" s="19">
        <f t="shared" si="202"/>
        <v>15053.9027971142</v>
      </c>
      <c r="K916" s="16">
        <f t="shared" si="199"/>
        <v>13.6485951206436</v>
      </c>
      <c r="L916" s="19">
        <f t="shared" si="200"/>
        <v>742.772321554357</v>
      </c>
      <c r="M916" s="27">
        <f t="shared" si="191"/>
        <v>13.9849393099428</v>
      </c>
      <c r="N916" s="21"/>
      <c r="O916" s="22">
        <f t="shared" si="192"/>
        <v>18.3406410217437</v>
      </c>
      <c r="P916" s="22"/>
      <c r="Q916" s="31">
        <f t="shared" si="193"/>
        <v>0.0865983814771122</v>
      </c>
      <c r="R916" s="10">
        <f t="shared" si="203"/>
        <v>1.00140969948345</v>
      </c>
      <c r="S916" s="10">
        <f t="shared" si="204"/>
        <v>12.5379300576059</v>
      </c>
      <c r="T916" s="12">
        <f t="shared" si="194"/>
        <v>0.134505104419258</v>
      </c>
      <c r="U916" s="12">
        <f t="shared" si="195"/>
        <v>-0.0140856098516838</v>
      </c>
      <c r="V916" s="12">
        <f t="shared" si="196"/>
        <v>0.148590714270941</v>
      </c>
      <c r="Y916" s="30"/>
      <c r="Z916" s="30"/>
    </row>
    <row r="917" spans="1:26">
      <c r="A917" s="14">
        <v>1946.09</v>
      </c>
      <c r="B917" s="15">
        <v>15.09</v>
      </c>
      <c r="C917" s="16">
        <v>0.69</v>
      </c>
      <c r="D917" s="15">
        <v>0.89</v>
      </c>
      <c r="E917" s="15">
        <v>20.4</v>
      </c>
      <c r="F917" s="16">
        <f t="shared" si="201"/>
        <v>1946.70833333326</v>
      </c>
      <c r="G917" s="10">
        <f>G909*4/12+G921*8/12</f>
        <v>2.23</v>
      </c>
      <c r="H917" s="16">
        <f t="shared" si="197"/>
        <v>233.517010294118</v>
      </c>
      <c r="I917" s="16">
        <f t="shared" si="198"/>
        <v>10.6777161764706</v>
      </c>
      <c r="J917" s="19">
        <f t="shared" si="202"/>
        <v>12756.690071202</v>
      </c>
      <c r="K917" s="16">
        <f t="shared" si="199"/>
        <v>13.772706372549</v>
      </c>
      <c r="L917" s="19">
        <f t="shared" si="200"/>
        <v>752.382648334641</v>
      </c>
      <c r="M917" s="27">
        <f t="shared" si="191"/>
        <v>11.8412675401496</v>
      </c>
      <c r="N917" s="21"/>
      <c r="O917" s="22">
        <f t="shared" si="192"/>
        <v>15.5276608546947</v>
      </c>
      <c r="P917" s="22"/>
      <c r="Q917" s="31">
        <f t="shared" si="193"/>
        <v>0.100515830189922</v>
      </c>
      <c r="R917" s="10">
        <f t="shared" si="203"/>
        <v>1.00141397299679</v>
      </c>
      <c r="S917" s="10">
        <f t="shared" si="204"/>
        <v>12.4325106067088</v>
      </c>
      <c r="T917" s="12">
        <f t="shared" si="194"/>
        <v>0.14941584499991</v>
      </c>
      <c r="U917" s="12">
        <f t="shared" si="195"/>
        <v>-0.0137549455695222</v>
      </c>
      <c r="V917" s="12">
        <f t="shared" si="196"/>
        <v>0.163170790569432</v>
      </c>
      <c r="Y917" s="30"/>
      <c r="Z917" s="30"/>
    </row>
    <row r="918" spans="1:26">
      <c r="A918" s="14">
        <v>1946.1</v>
      </c>
      <c r="B918" s="15">
        <v>14.75</v>
      </c>
      <c r="C918" s="16">
        <v>0.696667</v>
      </c>
      <c r="D918" s="15">
        <v>0.946667</v>
      </c>
      <c r="E918" s="15">
        <v>20.8</v>
      </c>
      <c r="F918" s="16">
        <f t="shared" si="201"/>
        <v>1946.7916666666</v>
      </c>
      <c r="G918" s="10">
        <f>G909*3/12+G921*9/12</f>
        <v>2.235</v>
      </c>
      <c r="H918" s="16">
        <f t="shared" si="197"/>
        <v>223.865997596154</v>
      </c>
      <c r="I918" s="16">
        <f t="shared" si="198"/>
        <v>10.5735629116827</v>
      </c>
      <c r="J918" s="19">
        <f t="shared" si="202"/>
        <v>12277.6043193652</v>
      </c>
      <c r="K918" s="16">
        <f t="shared" si="199"/>
        <v>14.3679018539904</v>
      </c>
      <c r="L918" s="19">
        <f t="shared" si="200"/>
        <v>787.986633776303</v>
      </c>
      <c r="M918" s="27">
        <f t="shared" si="191"/>
        <v>11.3876029617651</v>
      </c>
      <c r="N918" s="21"/>
      <c r="O918" s="22">
        <f t="shared" si="192"/>
        <v>14.9318664792996</v>
      </c>
      <c r="P918" s="22"/>
      <c r="Q918" s="31">
        <f t="shared" si="193"/>
        <v>0.105848470690306</v>
      </c>
      <c r="R918" s="10">
        <f t="shared" si="203"/>
        <v>1.00141824647495</v>
      </c>
      <c r="S918" s="10">
        <f t="shared" si="204"/>
        <v>12.2106650363546</v>
      </c>
      <c r="T918" s="12">
        <f t="shared" si="194"/>
        <v>0.152292334271668</v>
      </c>
      <c r="U918" s="12">
        <f t="shared" si="195"/>
        <v>-0.0117278668604723</v>
      </c>
      <c r="V918" s="12">
        <f t="shared" si="196"/>
        <v>0.164020201132141</v>
      </c>
      <c r="Y918" s="30"/>
      <c r="Z918" s="30"/>
    </row>
    <row r="919" spans="1:26">
      <c r="A919" s="14">
        <v>1946.11</v>
      </c>
      <c r="B919" s="15">
        <v>14.69</v>
      </c>
      <c r="C919" s="16">
        <v>0.703333</v>
      </c>
      <c r="D919" s="15">
        <v>1.00333</v>
      </c>
      <c r="E919" s="15">
        <v>21.3</v>
      </c>
      <c r="F919" s="16">
        <f t="shared" si="201"/>
        <v>1946.87499999993</v>
      </c>
      <c r="G919" s="10">
        <f>G909*2/12+G921*10/12</f>
        <v>2.24</v>
      </c>
      <c r="H919" s="16">
        <f t="shared" si="197"/>
        <v>217.721662441315</v>
      </c>
      <c r="I919" s="16">
        <f t="shared" si="198"/>
        <v>10.4241545275587</v>
      </c>
      <c r="J919" s="19">
        <f t="shared" si="202"/>
        <v>11988.2686774584</v>
      </c>
      <c r="K919" s="16">
        <f t="shared" si="199"/>
        <v>14.8704340079812</v>
      </c>
      <c r="L919" s="19">
        <f t="shared" si="200"/>
        <v>818.801198921332</v>
      </c>
      <c r="M919" s="27">
        <f t="shared" si="191"/>
        <v>11.1100436567433</v>
      </c>
      <c r="N919" s="21"/>
      <c r="O919" s="22">
        <f t="shared" si="192"/>
        <v>14.5655271619519</v>
      </c>
      <c r="P919" s="22"/>
      <c r="Q919" s="31">
        <f t="shared" si="193"/>
        <v>0.110466598502889</v>
      </c>
      <c r="R919" s="10">
        <f t="shared" si="203"/>
        <v>1.00142251991796</v>
      </c>
      <c r="S919" s="10">
        <f t="shared" si="204"/>
        <v>11.9409409199617</v>
      </c>
      <c r="T919" s="12">
        <f t="shared" si="194"/>
        <v>0.154211065233372</v>
      </c>
      <c r="U919" s="12">
        <f t="shared" si="195"/>
        <v>-0.010490420533101</v>
      </c>
      <c r="V919" s="12">
        <f t="shared" si="196"/>
        <v>0.164701485766473</v>
      </c>
      <c r="Y919" s="30"/>
      <c r="Z919" s="30"/>
    </row>
    <row r="920" spans="1:26">
      <c r="A920" s="14">
        <v>1946.12</v>
      </c>
      <c r="B920" s="15">
        <v>15.13</v>
      </c>
      <c r="C920" s="16">
        <v>0.71</v>
      </c>
      <c r="D920" s="15">
        <v>1.06</v>
      </c>
      <c r="E920" s="15">
        <v>21.5</v>
      </c>
      <c r="F920" s="16">
        <f t="shared" si="201"/>
        <v>1946.95833333326</v>
      </c>
      <c r="G920" s="10">
        <f>G909*1/12+G921*11/12</f>
        <v>2.245</v>
      </c>
      <c r="H920" s="16">
        <f t="shared" si="197"/>
        <v>222.156956744186</v>
      </c>
      <c r="I920" s="16">
        <f t="shared" si="198"/>
        <v>10.4250786046512</v>
      </c>
      <c r="J920" s="19">
        <f t="shared" si="202"/>
        <v>12280.32223793</v>
      </c>
      <c r="K920" s="16">
        <f t="shared" si="199"/>
        <v>15.5642018604651</v>
      </c>
      <c r="L920" s="19">
        <f t="shared" si="200"/>
        <v>860.353045089609</v>
      </c>
      <c r="M920" s="27">
        <f t="shared" si="191"/>
        <v>11.3727794258627</v>
      </c>
      <c r="N920" s="21"/>
      <c r="O920" s="22">
        <f t="shared" si="192"/>
        <v>14.904166173963</v>
      </c>
      <c r="P920" s="22"/>
      <c r="Q920" s="31">
        <f t="shared" si="193"/>
        <v>0.109312300618398</v>
      </c>
      <c r="R920" s="10">
        <f t="shared" si="203"/>
        <v>1.00142679332581</v>
      </c>
      <c r="S920" s="10">
        <f t="shared" si="204"/>
        <v>11.8466906146664</v>
      </c>
      <c r="T920" s="12">
        <f t="shared" si="194"/>
        <v>0.153076904533464</v>
      </c>
      <c r="U920" s="12">
        <f t="shared" si="195"/>
        <v>-0.0106037149051769</v>
      </c>
      <c r="V920" s="12">
        <f t="shared" si="196"/>
        <v>0.163680619438641</v>
      </c>
      <c r="Y920" s="30"/>
      <c r="Z920" s="30"/>
    </row>
    <row r="921" spans="1:26">
      <c r="A921" s="14">
        <v>1947.01</v>
      </c>
      <c r="B921" s="15">
        <v>15.21</v>
      </c>
      <c r="C921" s="16">
        <v>0.713333</v>
      </c>
      <c r="D921" s="15">
        <v>1.13</v>
      </c>
      <c r="E921" s="15">
        <v>21.5</v>
      </c>
      <c r="F921" s="16">
        <f t="shared" si="201"/>
        <v>1947.0416666666</v>
      </c>
      <c r="G921" s="10">
        <v>2.25</v>
      </c>
      <c r="H921" s="16">
        <f t="shared" si="197"/>
        <v>223.331613488372</v>
      </c>
      <c r="I921" s="16">
        <f t="shared" si="198"/>
        <v>10.4740177412558</v>
      </c>
      <c r="J921" s="19">
        <f t="shared" si="202"/>
        <v>12393.5028308544</v>
      </c>
      <c r="K921" s="16">
        <f t="shared" si="199"/>
        <v>16.5920265116279</v>
      </c>
      <c r="L921" s="19">
        <f t="shared" si="200"/>
        <v>920.753333258745</v>
      </c>
      <c r="M921" s="27">
        <f t="shared" si="191"/>
        <v>11.4692963347356</v>
      </c>
      <c r="N921" s="21"/>
      <c r="O921" s="22">
        <f t="shared" si="192"/>
        <v>15.0221970259344</v>
      </c>
      <c r="P921" s="22"/>
      <c r="Q921" s="31">
        <f t="shared" si="193"/>
        <v>0.10777967416385</v>
      </c>
      <c r="R921" s="10">
        <f t="shared" si="203"/>
        <v>1.0004699429526</v>
      </c>
      <c r="S921" s="10">
        <f t="shared" si="204"/>
        <v>11.8635933937683</v>
      </c>
      <c r="T921" s="12">
        <f t="shared" si="194"/>
        <v>0.149854859612297</v>
      </c>
      <c r="U921" s="12">
        <f t="shared" si="195"/>
        <v>-0.0093790957708183</v>
      </c>
      <c r="V921" s="12">
        <f t="shared" si="196"/>
        <v>0.159233955383115</v>
      </c>
      <c r="Y921" s="30"/>
      <c r="Z921" s="30"/>
    </row>
    <row r="922" spans="1:26">
      <c r="A922" s="14">
        <v>1947.02</v>
      </c>
      <c r="B922" s="15">
        <v>15.8</v>
      </c>
      <c r="C922" s="16">
        <v>0.716667</v>
      </c>
      <c r="D922" s="15">
        <v>1.2</v>
      </c>
      <c r="E922" s="15">
        <v>21.5</v>
      </c>
      <c r="F922" s="16">
        <f t="shared" si="201"/>
        <v>1947.12499999993</v>
      </c>
      <c r="G922" s="10">
        <f>G921*11/12+G933*1/12</f>
        <v>2.26583333333333</v>
      </c>
      <c r="H922" s="16">
        <f t="shared" si="197"/>
        <v>231.994706976744</v>
      </c>
      <c r="I922" s="16">
        <f t="shared" si="198"/>
        <v>10.5229715610698</v>
      </c>
      <c r="J922" s="19">
        <f t="shared" si="202"/>
        <v>12922.9133860579</v>
      </c>
      <c r="K922" s="16">
        <f t="shared" si="199"/>
        <v>17.6198511627907</v>
      </c>
      <c r="L922" s="19">
        <f t="shared" si="200"/>
        <v>981.48709261199</v>
      </c>
      <c r="M922" s="27">
        <f t="shared" si="191"/>
        <v>11.9495653142094</v>
      </c>
      <c r="N922" s="21"/>
      <c r="O922" s="22">
        <f t="shared" si="192"/>
        <v>15.637228584439</v>
      </c>
      <c r="P922" s="22"/>
      <c r="Q922" s="31">
        <f t="shared" si="193"/>
        <v>0.104117086204828</v>
      </c>
      <c r="R922" s="10">
        <f t="shared" si="203"/>
        <v>1.00048420592578</v>
      </c>
      <c r="S922" s="10">
        <f t="shared" si="204"/>
        <v>11.8691686058762</v>
      </c>
      <c r="T922" s="12">
        <f t="shared" si="194"/>
        <v>0.139982227084087</v>
      </c>
      <c r="U922" s="12">
        <f t="shared" si="195"/>
        <v>-0.00850387713175704</v>
      </c>
      <c r="V922" s="12">
        <f t="shared" si="196"/>
        <v>0.148486104215844</v>
      </c>
      <c r="Y922" s="30"/>
      <c r="Z922" s="30"/>
    </row>
    <row r="923" spans="1:26">
      <c r="A923" s="14">
        <v>1947.03</v>
      </c>
      <c r="B923" s="15">
        <v>15.16</v>
      </c>
      <c r="C923" s="16">
        <v>0.72</v>
      </c>
      <c r="D923" s="15">
        <v>1.27</v>
      </c>
      <c r="E923" s="15">
        <v>21.9</v>
      </c>
      <c r="F923" s="16">
        <f t="shared" si="201"/>
        <v>1947.20833333326</v>
      </c>
      <c r="G923" s="10">
        <f>G921*10/12+G933*2/12</f>
        <v>2.28166666666667</v>
      </c>
      <c r="H923" s="16">
        <f t="shared" si="197"/>
        <v>218.531746118722</v>
      </c>
      <c r="I923" s="16">
        <f t="shared" si="198"/>
        <v>10.3788164383562</v>
      </c>
      <c r="J923" s="19">
        <f t="shared" si="202"/>
        <v>12221.1575843007</v>
      </c>
      <c r="K923" s="16">
        <f t="shared" si="199"/>
        <v>18.3070789954338</v>
      </c>
      <c r="L923" s="19">
        <f t="shared" si="200"/>
        <v>1023.80409842097</v>
      </c>
      <c r="M923" s="27">
        <f t="shared" si="191"/>
        <v>11.2879030965013</v>
      </c>
      <c r="N923" s="21"/>
      <c r="O923" s="22">
        <f t="shared" si="192"/>
        <v>14.7575025760391</v>
      </c>
      <c r="P923" s="22"/>
      <c r="Q923" s="31">
        <f t="shared" si="193"/>
        <v>0.110050420016446</v>
      </c>
      <c r="R923" s="10">
        <f t="shared" si="203"/>
        <v>1.00049846778593</v>
      </c>
      <c r="S923" s="10">
        <f t="shared" si="204"/>
        <v>11.6580222897013</v>
      </c>
      <c r="T923" s="12">
        <f t="shared" si="194"/>
        <v>0.147794816960473</v>
      </c>
      <c r="U923" s="12">
        <f t="shared" si="195"/>
        <v>-0.00738863598704642</v>
      </c>
      <c r="V923" s="12">
        <f t="shared" si="196"/>
        <v>0.155183452947519</v>
      </c>
      <c r="Y923" s="30"/>
      <c r="Z923" s="30"/>
    </row>
    <row r="924" spans="1:26">
      <c r="A924" s="14">
        <v>1947.04</v>
      </c>
      <c r="B924" s="15">
        <v>14.6</v>
      </c>
      <c r="C924" s="16">
        <v>0.733333</v>
      </c>
      <c r="D924" s="15">
        <v>1.32667</v>
      </c>
      <c r="E924" s="15">
        <v>21.9</v>
      </c>
      <c r="F924" s="16">
        <f t="shared" si="201"/>
        <v>1947.2916666666</v>
      </c>
      <c r="G924" s="10">
        <f>G921*9/12+G933*3/12</f>
        <v>2.2975</v>
      </c>
      <c r="H924" s="16">
        <f t="shared" si="197"/>
        <v>210.459333333333</v>
      </c>
      <c r="I924" s="16">
        <f t="shared" si="198"/>
        <v>10.5710119377626</v>
      </c>
      <c r="J924" s="19">
        <f t="shared" si="202"/>
        <v>11818.980798836</v>
      </c>
      <c r="K924" s="16">
        <f t="shared" si="199"/>
        <v>19.1239783392694</v>
      </c>
      <c r="L924" s="19">
        <f t="shared" si="200"/>
        <v>1073.96488057478</v>
      </c>
      <c r="M924" s="27">
        <f t="shared" si="191"/>
        <v>10.9008251263927</v>
      </c>
      <c r="N924" s="21"/>
      <c r="O924" s="22">
        <f t="shared" si="192"/>
        <v>14.2390327027546</v>
      </c>
      <c r="P924" s="22"/>
      <c r="Q924" s="31">
        <f t="shared" si="193"/>
        <v>0.112305276635729</v>
      </c>
      <c r="R924" s="10">
        <f t="shared" si="203"/>
        <v>1.00051272853436</v>
      </c>
      <c r="S924" s="10">
        <f t="shared" si="204"/>
        <v>11.6638334382604</v>
      </c>
      <c r="T924" s="12">
        <f t="shared" si="194"/>
        <v>0.154236809021819</v>
      </c>
      <c r="U924" s="12">
        <f t="shared" si="195"/>
        <v>-0.00809466342678111</v>
      </c>
      <c r="V924" s="12">
        <f t="shared" si="196"/>
        <v>0.1623314724486</v>
      </c>
      <c r="Y924" s="30"/>
      <c r="Z924" s="30"/>
    </row>
    <row r="925" spans="1:26">
      <c r="A925" s="14">
        <v>1947.05</v>
      </c>
      <c r="B925" s="15">
        <v>14.34</v>
      </c>
      <c r="C925" s="16">
        <v>0.746667</v>
      </c>
      <c r="D925" s="15">
        <v>1.38333</v>
      </c>
      <c r="E925" s="15">
        <v>21.9</v>
      </c>
      <c r="F925" s="16">
        <f t="shared" si="201"/>
        <v>1947.37499999993</v>
      </c>
      <c r="G925" s="10">
        <f>G921*8/12+G933*4/12</f>
        <v>2.31333333333333</v>
      </c>
      <c r="H925" s="16">
        <f t="shared" si="197"/>
        <v>206.71142739726</v>
      </c>
      <c r="I925" s="16">
        <f t="shared" si="198"/>
        <v>10.7632218521918</v>
      </c>
      <c r="J925" s="19">
        <f t="shared" si="202"/>
        <v>11658.8759063917</v>
      </c>
      <c r="K925" s="16">
        <f t="shared" si="199"/>
        <v>19.9407335328767</v>
      </c>
      <c r="L925" s="19">
        <f t="shared" si="200"/>
        <v>1124.69126970633</v>
      </c>
      <c r="M925" s="27">
        <f t="shared" si="191"/>
        <v>10.7336742736885</v>
      </c>
      <c r="N925" s="21"/>
      <c r="O925" s="22">
        <f t="shared" si="192"/>
        <v>14.0085192896386</v>
      </c>
      <c r="P925" s="22"/>
      <c r="Q925" s="31">
        <f t="shared" si="193"/>
        <v>0.11284855290399</v>
      </c>
      <c r="R925" s="10">
        <f t="shared" si="203"/>
        <v>1.00052698817241</v>
      </c>
      <c r="S925" s="10">
        <f t="shared" si="204"/>
        <v>11.6698138184842</v>
      </c>
      <c r="T925" s="12">
        <f t="shared" si="194"/>
        <v>0.16011769024362</v>
      </c>
      <c r="U925" s="12">
        <f t="shared" si="195"/>
        <v>-0.00920604780641088</v>
      </c>
      <c r="V925" s="12">
        <f t="shared" si="196"/>
        <v>0.169323738050031</v>
      </c>
      <c r="Y925" s="30"/>
      <c r="Z925" s="30"/>
    </row>
    <row r="926" spans="1:26">
      <c r="A926" s="14">
        <v>1947.06</v>
      </c>
      <c r="B926" s="15">
        <v>14.84</v>
      </c>
      <c r="C926" s="16">
        <v>0.76</v>
      </c>
      <c r="D926" s="15">
        <v>1.44</v>
      </c>
      <c r="E926" s="15">
        <v>22</v>
      </c>
      <c r="F926" s="16">
        <f t="shared" si="201"/>
        <v>1947.45833333326</v>
      </c>
      <c r="G926" s="10">
        <f>G921*7/12+G933*5/12</f>
        <v>2.32916666666667</v>
      </c>
      <c r="H926" s="16">
        <f t="shared" si="197"/>
        <v>212.94658</v>
      </c>
      <c r="I926" s="16">
        <f t="shared" si="198"/>
        <v>10.90562</v>
      </c>
      <c r="J926" s="19">
        <f t="shared" si="202"/>
        <v>12061.8070716237</v>
      </c>
      <c r="K926" s="16">
        <f t="shared" si="199"/>
        <v>20.66328</v>
      </c>
      <c r="L926" s="19">
        <f t="shared" si="200"/>
        <v>1170.41793686914</v>
      </c>
      <c r="M926" s="27">
        <f t="shared" si="191"/>
        <v>11.0827158550521</v>
      </c>
      <c r="N926" s="21"/>
      <c r="O926" s="22">
        <f t="shared" si="192"/>
        <v>14.4483430036758</v>
      </c>
      <c r="P926" s="22"/>
      <c r="Q926" s="31">
        <f t="shared" si="193"/>
        <v>0.110231264512627</v>
      </c>
      <c r="R926" s="10">
        <f t="shared" si="203"/>
        <v>1.0005412467014</v>
      </c>
      <c r="S926" s="10">
        <f t="shared" si="204"/>
        <v>11.6228911101938</v>
      </c>
      <c r="T926" s="12">
        <f t="shared" si="194"/>
        <v>0.158009588325756</v>
      </c>
      <c r="U926" s="12">
        <f t="shared" si="195"/>
        <v>-0.0105062359980284</v>
      </c>
      <c r="V926" s="12">
        <f t="shared" si="196"/>
        <v>0.168515824323784</v>
      </c>
      <c r="Y926" s="30"/>
      <c r="Z926" s="30"/>
    </row>
    <row r="927" spans="1:26">
      <c r="A927" s="14">
        <v>1947.07</v>
      </c>
      <c r="B927" s="15">
        <v>15.77</v>
      </c>
      <c r="C927" s="16">
        <v>0.77</v>
      </c>
      <c r="D927" s="15">
        <v>1.47667</v>
      </c>
      <c r="E927" s="15">
        <v>22.2</v>
      </c>
      <c r="F927" s="16">
        <f t="shared" si="201"/>
        <v>1947.5416666666</v>
      </c>
      <c r="G927" s="10">
        <f>G921*6/12+G933*6/12</f>
        <v>2.345</v>
      </c>
      <c r="H927" s="16">
        <f t="shared" si="197"/>
        <v>224.252951801802</v>
      </c>
      <c r="I927" s="16">
        <f t="shared" si="198"/>
        <v>10.9495734234234</v>
      </c>
      <c r="J927" s="19">
        <f t="shared" si="202"/>
        <v>12753.9113802843</v>
      </c>
      <c r="K927" s="16">
        <f t="shared" si="199"/>
        <v>20.9985799833333</v>
      </c>
      <c r="L927" s="19">
        <f t="shared" si="200"/>
        <v>1194.24973480814</v>
      </c>
      <c r="M927" s="27">
        <f t="shared" si="191"/>
        <v>11.6964465533544</v>
      </c>
      <c r="N927" s="21"/>
      <c r="O927" s="22">
        <f t="shared" si="192"/>
        <v>15.226610589449</v>
      </c>
      <c r="P927" s="22"/>
      <c r="Q927" s="31">
        <f t="shared" si="193"/>
        <v>0.105560573640607</v>
      </c>
      <c r="R927" s="10">
        <f t="shared" si="203"/>
        <v>1.00055550412264</v>
      </c>
      <c r="S927" s="10">
        <f t="shared" si="204"/>
        <v>11.5244145566078</v>
      </c>
      <c r="T927" s="12">
        <f t="shared" si="194"/>
        <v>0.153396787967688</v>
      </c>
      <c r="U927" s="12">
        <f t="shared" si="195"/>
        <v>-0.0111103577038709</v>
      </c>
      <c r="V927" s="12">
        <f t="shared" si="196"/>
        <v>0.164507145671559</v>
      </c>
      <c r="Y927" s="30"/>
      <c r="Z927" s="30"/>
    </row>
    <row r="928" spans="1:26">
      <c r="A928" s="14">
        <v>1947.08</v>
      </c>
      <c r="B928" s="15">
        <v>15.46</v>
      </c>
      <c r="C928" s="16">
        <v>0.78</v>
      </c>
      <c r="D928" s="15">
        <v>1.51333</v>
      </c>
      <c r="E928" s="15">
        <v>22.5</v>
      </c>
      <c r="F928" s="16">
        <f t="shared" si="201"/>
        <v>1947.62499999993</v>
      </c>
      <c r="G928" s="10">
        <f>G921*5/12+G933*7/12</f>
        <v>2.36083333333333</v>
      </c>
      <c r="H928" s="16">
        <f t="shared" si="197"/>
        <v>216.913419555556</v>
      </c>
      <c r="I928" s="16">
        <f t="shared" si="198"/>
        <v>10.9438853333333</v>
      </c>
      <c r="J928" s="19">
        <f t="shared" si="202"/>
        <v>12388.3585620288</v>
      </c>
      <c r="K928" s="16">
        <f t="shared" si="199"/>
        <v>21.2329615275556</v>
      </c>
      <c r="L928" s="19">
        <f t="shared" si="200"/>
        <v>1212.65683458442</v>
      </c>
      <c r="M928" s="27">
        <f t="shared" si="191"/>
        <v>11.3374723553298</v>
      </c>
      <c r="N928" s="21"/>
      <c r="O928" s="22">
        <f t="shared" si="192"/>
        <v>14.7391007646482</v>
      </c>
      <c r="P928" s="22"/>
      <c r="Q928" s="31">
        <f t="shared" si="193"/>
        <v>0.109510922378022</v>
      </c>
      <c r="R928" s="10">
        <f t="shared" si="203"/>
        <v>1.00056976043745</v>
      </c>
      <c r="S928" s="10">
        <f t="shared" si="204"/>
        <v>11.3770721975196</v>
      </c>
      <c r="T928" s="12">
        <f t="shared" si="194"/>
        <v>0.150591017113688</v>
      </c>
      <c r="U928" s="12">
        <f t="shared" si="195"/>
        <v>-0.00951326661976926</v>
      </c>
      <c r="V928" s="12">
        <f t="shared" si="196"/>
        <v>0.160104283733457</v>
      </c>
      <c r="Y928" s="30"/>
      <c r="Z928" s="30"/>
    </row>
    <row r="929" spans="1:26">
      <c r="A929" s="14">
        <v>1947.09</v>
      </c>
      <c r="B929" s="15">
        <v>15.06</v>
      </c>
      <c r="C929" s="16">
        <v>0.79</v>
      </c>
      <c r="D929" s="15">
        <v>1.55</v>
      </c>
      <c r="E929" s="15">
        <v>23</v>
      </c>
      <c r="F929" s="16">
        <f t="shared" si="201"/>
        <v>1947.70833333326</v>
      </c>
      <c r="G929" s="10">
        <f>G921*4/12+G933*8/12</f>
        <v>2.37666666666667</v>
      </c>
      <c r="H929" s="16">
        <f t="shared" si="197"/>
        <v>206.707666956522</v>
      </c>
      <c r="I929" s="16">
        <f t="shared" si="198"/>
        <v>10.8432308695652</v>
      </c>
      <c r="J929" s="19">
        <f t="shared" si="202"/>
        <v>11857.0941978274</v>
      </c>
      <c r="K929" s="16">
        <f t="shared" si="199"/>
        <v>21.2746934782609</v>
      </c>
      <c r="L929" s="19">
        <f t="shared" si="200"/>
        <v>1220.35166046696</v>
      </c>
      <c r="M929" s="27">
        <f t="shared" si="191"/>
        <v>10.8274630172288</v>
      </c>
      <c r="N929" s="21"/>
      <c r="O929" s="22">
        <f t="shared" si="192"/>
        <v>14.058032932819</v>
      </c>
      <c r="P929" s="22"/>
      <c r="Q929" s="31">
        <f t="shared" si="193"/>
        <v>0.11508689211784</v>
      </c>
      <c r="R929" s="10">
        <f t="shared" si="203"/>
        <v>1.00058401564716</v>
      </c>
      <c r="S929" s="10">
        <f t="shared" si="204"/>
        <v>11.1360858291703</v>
      </c>
      <c r="T929" s="12">
        <f t="shared" si="194"/>
        <v>0.151251423135413</v>
      </c>
      <c r="U929" s="12">
        <f t="shared" si="195"/>
        <v>-0.00698465054656483</v>
      </c>
      <c r="V929" s="12">
        <f t="shared" si="196"/>
        <v>0.158236073681978</v>
      </c>
      <c r="Y929" s="30"/>
      <c r="Z929" s="30"/>
    </row>
    <row r="930" spans="1:26">
      <c r="A930" s="14">
        <v>1947.1</v>
      </c>
      <c r="B930" s="15">
        <v>15.45</v>
      </c>
      <c r="C930" s="16">
        <v>0.806667</v>
      </c>
      <c r="D930" s="15">
        <v>1.57</v>
      </c>
      <c r="E930" s="15">
        <v>23</v>
      </c>
      <c r="F930" s="16">
        <f t="shared" si="201"/>
        <v>1947.7916666666</v>
      </c>
      <c r="G930" s="10">
        <f>G921*3/12+G933*9/12</f>
        <v>2.3925</v>
      </c>
      <c r="H930" s="16">
        <f t="shared" si="197"/>
        <v>212.060654347826</v>
      </c>
      <c r="I930" s="16">
        <f t="shared" si="198"/>
        <v>11.0719955896957</v>
      </c>
      <c r="J930" s="19">
        <f t="shared" si="202"/>
        <v>12217.0760894338</v>
      </c>
      <c r="K930" s="16">
        <f t="shared" si="199"/>
        <v>21.5492056521739</v>
      </c>
      <c r="L930" s="19">
        <f t="shared" si="200"/>
        <v>1241.47634047968</v>
      </c>
      <c r="M930" s="27">
        <f t="shared" si="191"/>
        <v>11.1326620427548</v>
      </c>
      <c r="N930" s="21"/>
      <c r="O930" s="22">
        <f t="shared" si="192"/>
        <v>14.4350057941219</v>
      </c>
      <c r="P930" s="22"/>
      <c r="Q930" s="31">
        <f t="shared" si="193"/>
        <v>0.112396595473384</v>
      </c>
      <c r="R930" s="10">
        <f t="shared" si="203"/>
        <v>1.00059826975307</v>
      </c>
      <c r="S930" s="10">
        <f t="shared" si="204"/>
        <v>11.1425894775426</v>
      </c>
      <c r="T930" s="12">
        <f t="shared" si="194"/>
        <v>0.140860847429613</v>
      </c>
      <c r="U930" s="12">
        <f t="shared" si="195"/>
        <v>-0.00712472664612285</v>
      </c>
      <c r="V930" s="12">
        <f t="shared" si="196"/>
        <v>0.147985574075736</v>
      </c>
      <c r="Y930" s="30"/>
      <c r="Z930" s="30"/>
    </row>
    <row r="931" spans="1:26">
      <c r="A931" s="14">
        <v>1947.11</v>
      </c>
      <c r="B931" s="15">
        <v>15.27</v>
      </c>
      <c r="C931" s="16">
        <v>0.823333</v>
      </c>
      <c r="D931" s="15">
        <v>1.59</v>
      </c>
      <c r="E931" s="15">
        <v>23.1</v>
      </c>
      <c r="F931" s="16">
        <f t="shared" si="201"/>
        <v>1947.87499999993</v>
      </c>
      <c r="G931" s="10">
        <f>G921*2/12+G933*10/12</f>
        <v>2.40833333333333</v>
      </c>
      <c r="H931" s="16">
        <f t="shared" si="197"/>
        <v>208.682728571429</v>
      </c>
      <c r="I931" s="16">
        <f t="shared" si="198"/>
        <v>11.2518256033333</v>
      </c>
      <c r="J931" s="19">
        <f t="shared" si="202"/>
        <v>12076.4889123139</v>
      </c>
      <c r="K931" s="16">
        <f t="shared" si="199"/>
        <v>21.7292428571429</v>
      </c>
      <c r="L931" s="19">
        <f t="shared" si="200"/>
        <v>1257.47330521147</v>
      </c>
      <c r="M931" s="27">
        <f t="shared" si="191"/>
        <v>10.9754073248391</v>
      </c>
      <c r="N931" s="21"/>
      <c r="O931" s="22">
        <f t="shared" si="192"/>
        <v>14.2146709106859</v>
      </c>
      <c r="P931" s="22"/>
      <c r="Q931" s="31">
        <f t="shared" si="193"/>
        <v>0.114699192124017</v>
      </c>
      <c r="R931" s="10">
        <f t="shared" si="203"/>
        <v>1.0006125227565</v>
      </c>
      <c r="S931" s="10">
        <f t="shared" si="204"/>
        <v>11.1009905753832</v>
      </c>
      <c r="T931" s="12">
        <f t="shared" si="194"/>
        <v>0.139709043035373</v>
      </c>
      <c r="U931" s="12">
        <f t="shared" si="195"/>
        <v>-0.0047445522646159</v>
      </c>
      <c r="V931" s="12">
        <f t="shared" si="196"/>
        <v>0.144453595299989</v>
      </c>
      <c r="Y931" s="30"/>
      <c r="Z931" s="30"/>
    </row>
    <row r="932" spans="1:26">
      <c r="A932" s="14">
        <v>1947.12</v>
      </c>
      <c r="B932" s="15">
        <v>15.03</v>
      </c>
      <c r="C932" s="16">
        <v>0.84</v>
      </c>
      <c r="D932" s="15">
        <v>1.61</v>
      </c>
      <c r="E932" s="15">
        <v>23.4</v>
      </c>
      <c r="F932" s="16">
        <f t="shared" si="201"/>
        <v>1947.95833333326</v>
      </c>
      <c r="G932" s="10">
        <f>G921*1/12+G933*11/12</f>
        <v>2.42416666666667</v>
      </c>
      <c r="H932" s="16">
        <f t="shared" si="197"/>
        <v>202.769473076923</v>
      </c>
      <c r="I932" s="16">
        <f t="shared" si="198"/>
        <v>11.3324256410256</v>
      </c>
      <c r="J932" s="19">
        <f t="shared" si="202"/>
        <v>11788.9389773373</v>
      </c>
      <c r="K932" s="16">
        <f t="shared" si="199"/>
        <v>21.7204824786325</v>
      </c>
      <c r="L932" s="19">
        <f t="shared" si="200"/>
        <v>1262.82047594897</v>
      </c>
      <c r="M932" s="27">
        <f t="shared" si="191"/>
        <v>10.6809125319692</v>
      </c>
      <c r="N932" s="21"/>
      <c r="O932" s="22">
        <f t="shared" si="192"/>
        <v>13.8200490877768</v>
      </c>
      <c r="P932" s="22"/>
      <c r="Q932" s="31">
        <f t="shared" si="193"/>
        <v>0.119131970892438</v>
      </c>
      <c r="R932" s="10">
        <f t="shared" si="203"/>
        <v>1.00062677465876</v>
      </c>
      <c r="S932" s="10">
        <f t="shared" si="204"/>
        <v>10.9653826182594</v>
      </c>
      <c r="T932" s="12">
        <f t="shared" si="194"/>
        <v>0.142824108133088</v>
      </c>
      <c r="U932" s="12">
        <f t="shared" si="195"/>
        <v>0.0010061381415678</v>
      </c>
      <c r="V932" s="12">
        <f t="shared" si="196"/>
        <v>0.14181796999152</v>
      </c>
      <c r="Y932" s="30"/>
      <c r="Z932" s="30"/>
    </row>
    <row r="933" spans="1:26">
      <c r="A933" s="14">
        <v>1948.01</v>
      </c>
      <c r="B933" s="15">
        <v>14.83</v>
      </c>
      <c r="C933" s="16">
        <v>0.843333</v>
      </c>
      <c r="D933" s="15">
        <v>1.64333</v>
      </c>
      <c r="E933" s="15">
        <v>23.7</v>
      </c>
      <c r="F933" s="16">
        <f t="shared" si="201"/>
        <v>1948.0416666666</v>
      </c>
      <c r="G933" s="10">
        <v>2.44</v>
      </c>
      <c r="H933" s="16">
        <f t="shared" si="197"/>
        <v>197.538728691983</v>
      </c>
      <c r="I933" s="16">
        <f t="shared" si="198"/>
        <v>11.2333734783544</v>
      </c>
      <c r="J933" s="19">
        <f t="shared" si="202"/>
        <v>11539.2508492971</v>
      </c>
      <c r="K933" s="16">
        <f t="shared" si="199"/>
        <v>21.8895022940928</v>
      </c>
      <c r="L933" s="19">
        <f t="shared" si="200"/>
        <v>1278.67815901385</v>
      </c>
      <c r="M933" s="27">
        <f t="shared" si="191"/>
        <v>10.4193426573203</v>
      </c>
      <c r="N933" s="21"/>
      <c r="O933" s="22">
        <f t="shared" si="192"/>
        <v>13.4706592080363</v>
      </c>
      <c r="P933" s="22"/>
      <c r="Q933" s="31">
        <f t="shared" si="193"/>
        <v>0.124133256419619</v>
      </c>
      <c r="R933" s="10">
        <f t="shared" si="203"/>
        <v>1.0029871827678</v>
      </c>
      <c r="S933" s="10">
        <f t="shared" si="204"/>
        <v>10.8333661328131</v>
      </c>
      <c r="T933" s="12">
        <f t="shared" si="194"/>
        <v>0.147105857361388</v>
      </c>
      <c r="U933" s="12">
        <f t="shared" si="195"/>
        <v>0.0028021021673601</v>
      </c>
      <c r="V933" s="12">
        <f t="shared" si="196"/>
        <v>0.144303755194028</v>
      </c>
      <c r="Y933" s="30"/>
      <c r="Z933" s="30"/>
    </row>
    <row r="934" spans="1:26">
      <c r="A934" s="14">
        <v>1948.02</v>
      </c>
      <c r="B934" s="15">
        <v>14.1</v>
      </c>
      <c r="C934" s="16">
        <v>0.846667</v>
      </c>
      <c r="D934" s="15">
        <v>1.67667</v>
      </c>
      <c r="E934" s="15">
        <v>23.5</v>
      </c>
      <c r="F934" s="16">
        <f t="shared" si="201"/>
        <v>1948.12499999993</v>
      </c>
      <c r="G934" s="10">
        <f>G933*11/12+G945*1/12</f>
        <v>2.42916666666667</v>
      </c>
      <c r="H934" s="16">
        <f t="shared" si="197"/>
        <v>189.4134</v>
      </c>
      <c r="I934" s="16">
        <f t="shared" si="198"/>
        <v>11.3737641941702</v>
      </c>
      <c r="J934" s="19">
        <f t="shared" si="202"/>
        <v>11119.9753648722</v>
      </c>
      <c r="K934" s="16">
        <f t="shared" si="199"/>
        <v>22.5236713034043</v>
      </c>
      <c r="L934" s="19">
        <f t="shared" si="200"/>
        <v>1322.30702801562</v>
      </c>
      <c r="M934" s="27">
        <f t="shared" si="191"/>
        <v>9.99976116914418</v>
      </c>
      <c r="N934" s="21"/>
      <c r="O934" s="22">
        <f t="shared" si="192"/>
        <v>12.9221239253631</v>
      </c>
      <c r="P934" s="22"/>
      <c r="Q934" s="31">
        <f t="shared" si="193"/>
        <v>0.128120500847859</v>
      </c>
      <c r="R934" s="10">
        <f t="shared" si="203"/>
        <v>1.00297865030383</v>
      </c>
      <c r="S934" s="10">
        <f t="shared" si="204"/>
        <v>10.9582016529951</v>
      </c>
      <c r="T934" s="12">
        <f t="shared" si="194"/>
        <v>0.152163332510577</v>
      </c>
      <c r="U934" s="12">
        <f t="shared" si="195"/>
        <v>0.00225261589318615</v>
      </c>
      <c r="V934" s="12">
        <f t="shared" si="196"/>
        <v>0.149910716617391</v>
      </c>
      <c r="Y934" s="30"/>
      <c r="Z934" s="30"/>
    </row>
    <row r="935" spans="1:26">
      <c r="A935" s="14">
        <v>1948.03</v>
      </c>
      <c r="B935" s="15">
        <v>14.3</v>
      </c>
      <c r="C935" s="16">
        <v>0.85</v>
      </c>
      <c r="D935" s="15">
        <v>1.71</v>
      </c>
      <c r="E935" s="15">
        <v>23.4</v>
      </c>
      <c r="F935" s="16">
        <f t="shared" si="201"/>
        <v>1948.20833333326</v>
      </c>
      <c r="G935" s="10">
        <f>G933*10/12+G945*2/12</f>
        <v>2.41833333333333</v>
      </c>
      <c r="H935" s="16">
        <f t="shared" si="197"/>
        <v>192.921055555556</v>
      </c>
      <c r="I935" s="16">
        <f t="shared" si="198"/>
        <v>11.4673354700855</v>
      </c>
      <c r="J935" s="19">
        <f t="shared" si="202"/>
        <v>11382.0023247401</v>
      </c>
      <c r="K935" s="16">
        <f t="shared" si="199"/>
        <v>23.0695807692308</v>
      </c>
      <c r="L935" s="19">
        <f t="shared" si="200"/>
        <v>1361.06461365773</v>
      </c>
      <c r="M935" s="27">
        <f t="shared" si="191"/>
        <v>10.1866806094897</v>
      </c>
      <c r="N935" s="21"/>
      <c r="O935" s="22">
        <f t="shared" si="192"/>
        <v>13.1573483848697</v>
      </c>
      <c r="P935" s="22"/>
      <c r="Q935" s="31">
        <f t="shared" si="193"/>
        <v>0.125945156896441</v>
      </c>
      <c r="R935" s="10">
        <f t="shared" si="203"/>
        <v>1.00297011819273</v>
      </c>
      <c r="S935" s="10">
        <f t="shared" si="204"/>
        <v>11.0378117152324</v>
      </c>
      <c r="T935" s="12">
        <f t="shared" si="194"/>
        <v>0.151429567348155</v>
      </c>
      <c r="U935" s="12">
        <f t="shared" si="195"/>
        <v>0.00168165864111791</v>
      </c>
      <c r="V935" s="12">
        <f t="shared" si="196"/>
        <v>0.149747908707037</v>
      </c>
      <c r="Y935" s="30"/>
      <c r="Z935" s="30"/>
    </row>
    <row r="936" spans="1:26">
      <c r="A936" s="14">
        <v>1948.04</v>
      </c>
      <c r="B936" s="15">
        <v>15.4</v>
      </c>
      <c r="C936" s="16">
        <v>0.85</v>
      </c>
      <c r="D936" s="15">
        <v>1.76</v>
      </c>
      <c r="E936" s="15">
        <v>23.8</v>
      </c>
      <c r="F936" s="16">
        <f t="shared" si="201"/>
        <v>1948.2916666666</v>
      </c>
      <c r="G936" s="10">
        <f>G933*9/12+G945*3/12</f>
        <v>2.4075</v>
      </c>
      <c r="H936" s="16">
        <f t="shared" si="197"/>
        <v>204.269352941176</v>
      </c>
      <c r="I936" s="16">
        <f t="shared" si="198"/>
        <v>11.2746071428571</v>
      </c>
      <c r="J936" s="19">
        <f t="shared" si="202"/>
        <v>12106.9637027578</v>
      </c>
      <c r="K936" s="16">
        <f t="shared" si="199"/>
        <v>23.345068907563</v>
      </c>
      <c r="L936" s="19">
        <f t="shared" si="200"/>
        <v>1383.65299460089</v>
      </c>
      <c r="M936" s="27">
        <f t="shared" si="191"/>
        <v>10.7794844820246</v>
      </c>
      <c r="N936" s="21"/>
      <c r="O936" s="22">
        <f t="shared" si="192"/>
        <v>13.9125191014347</v>
      </c>
      <c r="P936" s="22"/>
      <c r="Q936" s="31">
        <f t="shared" si="193"/>
        <v>0.1216950031055</v>
      </c>
      <c r="R936" s="10">
        <f t="shared" si="203"/>
        <v>1.00296158643479</v>
      </c>
      <c r="S936" s="10">
        <f t="shared" si="204"/>
        <v>10.8845348950592</v>
      </c>
      <c r="T936" s="12">
        <f t="shared" si="194"/>
        <v>0.144963502369598</v>
      </c>
      <c r="U936" s="12">
        <f t="shared" si="195"/>
        <v>0.00384332843333413</v>
      </c>
      <c r="V936" s="12">
        <f t="shared" si="196"/>
        <v>0.141120173936264</v>
      </c>
      <c r="Y936" s="30"/>
      <c r="Z936" s="30"/>
    </row>
    <row r="937" spans="1:26">
      <c r="A937" s="14">
        <v>1948.05</v>
      </c>
      <c r="B937" s="15">
        <v>16.15</v>
      </c>
      <c r="C937" s="16">
        <v>0.85</v>
      </c>
      <c r="D937" s="15">
        <v>1.81</v>
      </c>
      <c r="E937" s="15">
        <v>23.9</v>
      </c>
      <c r="F937" s="16">
        <f t="shared" si="201"/>
        <v>1948.37499999993</v>
      </c>
      <c r="G937" s="10">
        <f>G933*8/12+G945*4/12</f>
        <v>2.39666666666667</v>
      </c>
      <c r="H937" s="16">
        <f t="shared" si="197"/>
        <v>213.321228033473</v>
      </c>
      <c r="I937" s="16">
        <f t="shared" si="198"/>
        <v>11.2274330543933</v>
      </c>
      <c r="J937" s="19">
        <f t="shared" si="202"/>
        <v>12698.9185497055</v>
      </c>
      <c r="K937" s="16">
        <f t="shared" si="199"/>
        <v>23.9078280334728</v>
      </c>
      <c r="L937" s="19">
        <f t="shared" si="200"/>
        <v>1423.22245046235</v>
      </c>
      <c r="M937" s="27">
        <f t="shared" si="191"/>
        <v>11.2410326979844</v>
      </c>
      <c r="N937" s="21"/>
      <c r="O937" s="22">
        <f t="shared" si="192"/>
        <v>14.4966348796513</v>
      </c>
      <c r="P937" s="22"/>
      <c r="Q937" s="31">
        <f t="shared" si="193"/>
        <v>0.119180671685039</v>
      </c>
      <c r="R937" s="10">
        <f t="shared" si="203"/>
        <v>1.00295305503029</v>
      </c>
      <c r="S937" s="10">
        <f t="shared" si="204"/>
        <v>10.8710935224139</v>
      </c>
      <c r="T937" s="12">
        <f t="shared" si="194"/>
        <v>0.143498739590044</v>
      </c>
      <c r="U937" s="12">
        <f t="shared" si="195"/>
        <v>0.00386287677398611</v>
      </c>
      <c r="V937" s="12">
        <f t="shared" si="196"/>
        <v>0.139635862816058</v>
      </c>
      <c r="Y937" s="30"/>
      <c r="Z937" s="30"/>
    </row>
    <row r="938" spans="1:26">
      <c r="A938" s="14">
        <v>1948.06</v>
      </c>
      <c r="B938" s="15">
        <v>16.82</v>
      </c>
      <c r="C938" s="16">
        <v>0.85</v>
      </c>
      <c r="D938" s="15">
        <v>1.86</v>
      </c>
      <c r="E938" s="15">
        <v>24.1</v>
      </c>
      <c r="F938" s="16">
        <f t="shared" si="201"/>
        <v>1948.45833333326</v>
      </c>
      <c r="G938" s="10">
        <f>G933*7/12+G945*5/12</f>
        <v>2.38583333333333</v>
      </c>
      <c r="H938" s="16">
        <f t="shared" si="197"/>
        <v>220.327343568465</v>
      </c>
      <c r="I938" s="16">
        <f t="shared" si="198"/>
        <v>11.1342593360996</v>
      </c>
      <c r="J938" s="19">
        <f t="shared" si="202"/>
        <v>13171.2243104863</v>
      </c>
      <c r="K938" s="16">
        <f t="shared" si="199"/>
        <v>24.364379253112</v>
      </c>
      <c r="L938" s="19">
        <f t="shared" si="200"/>
        <v>1456.50875252702</v>
      </c>
      <c r="M938" s="27">
        <f t="shared" si="191"/>
        <v>11.5838957565238</v>
      </c>
      <c r="N938" s="21"/>
      <c r="O938" s="22">
        <f t="shared" si="192"/>
        <v>14.9258474933371</v>
      </c>
      <c r="P938" s="22"/>
      <c r="Q938" s="31">
        <f t="shared" si="193"/>
        <v>0.117534811393686</v>
      </c>
      <c r="R938" s="10">
        <f t="shared" si="203"/>
        <v>1.00294452397952</v>
      </c>
      <c r="S938" s="10">
        <f t="shared" si="204"/>
        <v>10.8127135016521</v>
      </c>
      <c r="T938" s="12">
        <f t="shared" si="194"/>
        <v>0.142406320347483</v>
      </c>
      <c r="U938" s="12">
        <f t="shared" si="195"/>
        <v>0.00421690015849752</v>
      </c>
      <c r="V938" s="12">
        <f t="shared" si="196"/>
        <v>0.138189420188985</v>
      </c>
      <c r="Y938" s="30"/>
      <c r="Z938" s="30"/>
    </row>
    <row r="939" spans="1:26">
      <c r="A939" s="14">
        <v>1948.07</v>
      </c>
      <c r="B939" s="15">
        <v>16.42</v>
      </c>
      <c r="C939" s="16">
        <v>0.856667</v>
      </c>
      <c r="D939" s="15">
        <v>1.93</v>
      </c>
      <c r="E939" s="15">
        <v>24.4</v>
      </c>
      <c r="F939" s="16">
        <f t="shared" si="201"/>
        <v>1948.5416666666</v>
      </c>
      <c r="G939" s="10">
        <f>G933*6/12+G945*6/12</f>
        <v>2.375</v>
      </c>
      <c r="H939" s="16">
        <f t="shared" si="197"/>
        <v>212.443171311475</v>
      </c>
      <c r="I939" s="16">
        <f t="shared" si="198"/>
        <v>11.0836208427459</v>
      </c>
      <c r="J939" s="19">
        <f t="shared" si="202"/>
        <v>12755.1216374206</v>
      </c>
      <c r="K939" s="16">
        <f t="shared" si="199"/>
        <v>24.9704823770492</v>
      </c>
      <c r="L939" s="19">
        <f t="shared" si="200"/>
        <v>1499.23171499524</v>
      </c>
      <c r="M939" s="27">
        <f t="shared" si="191"/>
        <v>11.1346217391809</v>
      </c>
      <c r="N939" s="21"/>
      <c r="O939" s="22">
        <f t="shared" si="192"/>
        <v>14.3384387054341</v>
      </c>
      <c r="P939" s="22"/>
      <c r="Q939" s="31">
        <f t="shared" si="193"/>
        <v>0.122432428193532</v>
      </c>
      <c r="R939" s="10">
        <f t="shared" si="203"/>
        <v>1.00293599328278</v>
      </c>
      <c r="S939" s="10">
        <f t="shared" si="204"/>
        <v>10.7112171426139</v>
      </c>
      <c r="T939" s="12">
        <f t="shared" si="194"/>
        <v>0.149154137617457</v>
      </c>
      <c r="U939" s="12">
        <f t="shared" si="195"/>
        <v>0.00309113448418952</v>
      </c>
      <c r="V939" s="12">
        <f t="shared" si="196"/>
        <v>0.146063003133267</v>
      </c>
      <c r="Y939" s="30"/>
      <c r="Z939" s="30"/>
    </row>
    <row r="940" spans="1:26">
      <c r="A940" s="14">
        <v>1948.08</v>
      </c>
      <c r="B940" s="15">
        <v>15.94</v>
      </c>
      <c r="C940" s="16">
        <v>0.863333</v>
      </c>
      <c r="D940" s="15">
        <v>2</v>
      </c>
      <c r="E940" s="15">
        <v>24.5</v>
      </c>
      <c r="F940" s="16">
        <f t="shared" si="201"/>
        <v>1948.62499999993</v>
      </c>
      <c r="G940" s="10">
        <f>G933*5/12+G945*7/12</f>
        <v>2.36416666666667</v>
      </c>
      <c r="H940" s="16">
        <f t="shared" si="197"/>
        <v>205.391128979592</v>
      </c>
      <c r="I940" s="16">
        <f t="shared" si="198"/>
        <v>11.1242747525306</v>
      </c>
      <c r="J940" s="19">
        <f t="shared" si="202"/>
        <v>12387.374500841</v>
      </c>
      <c r="K940" s="16">
        <f t="shared" si="199"/>
        <v>25.7705306122449</v>
      </c>
      <c r="L940" s="19">
        <f t="shared" si="200"/>
        <v>1554.25025104654</v>
      </c>
      <c r="M940" s="27">
        <f t="shared" si="191"/>
        <v>10.7235566624781</v>
      </c>
      <c r="N940" s="21"/>
      <c r="O940" s="22">
        <f t="shared" si="192"/>
        <v>13.8041636364917</v>
      </c>
      <c r="P940" s="22"/>
      <c r="Q940" s="31">
        <f t="shared" si="193"/>
        <v>0.126415581550588</v>
      </c>
      <c r="R940" s="10">
        <f t="shared" si="203"/>
        <v>1.00292746294034</v>
      </c>
      <c r="S940" s="10">
        <f t="shared" si="204"/>
        <v>10.6988175911166</v>
      </c>
      <c r="T940" s="12">
        <f t="shared" si="194"/>
        <v>0.157510227634187</v>
      </c>
      <c r="U940" s="12">
        <f t="shared" si="195"/>
        <v>0.000941104009369864</v>
      </c>
      <c r="V940" s="12">
        <f t="shared" si="196"/>
        <v>0.156569123624817</v>
      </c>
      <c r="Y940" s="30"/>
      <c r="Z940" s="30"/>
    </row>
    <row r="941" spans="1:26">
      <c r="A941" s="14">
        <v>1948.09</v>
      </c>
      <c r="B941" s="15">
        <v>15.76</v>
      </c>
      <c r="C941" s="16">
        <v>0.87</v>
      </c>
      <c r="D941" s="15">
        <v>2.07</v>
      </c>
      <c r="E941" s="15">
        <v>24.5</v>
      </c>
      <c r="F941" s="16">
        <f t="shared" si="201"/>
        <v>1948.70833333326</v>
      </c>
      <c r="G941" s="10">
        <f>G933*4/12+G945*8/12</f>
        <v>2.35333333333333</v>
      </c>
      <c r="H941" s="16">
        <f t="shared" si="197"/>
        <v>203.07178122449</v>
      </c>
      <c r="I941" s="16">
        <f t="shared" si="198"/>
        <v>11.2101808163265</v>
      </c>
      <c r="J941" s="19">
        <f t="shared" si="202"/>
        <v>12303.8335498472</v>
      </c>
      <c r="K941" s="16">
        <f t="shared" si="199"/>
        <v>26.6724991836735</v>
      </c>
      <c r="L941" s="19">
        <f t="shared" si="200"/>
        <v>1616.04920356496</v>
      </c>
      <c r="M941" s="27">
        <f t="shared" si="191"/>
        <v>10.5530136893992</v>
      </c>
      <c r="N941" s="21"/>
      <c r="O941" s="22">
        <f t="shared" si="192"/>
        <v>13.5815951725697</v>
      </c>
      <c r="P941" s="22"/>
      <c r="Q941" s="31">
        <f t="shared" si="193"/>
        <v>0.128030933014922</v>
      </c>
      <c r="R941" s="10">
        <f t="shared" si="203"/>
        <v>1.0029189329525</v>
      </c>
      <c r="S941" s="10">
        <f t="shared" si="204"/>
        <v>10.7301379831201</v>
      </c>
      <c r="T941" s="12">
        <f t="shared" si="194"/>
        <v>0.161659145099917</v>
      </c>
      <c r="U941" s="12">
        <f t="shared" si="195"/>
        <v>-0.00088674457823168</v>
      </c>
      <c r="V941" s="12">
        <f t="shared" si="196"/>
        <v>0.162545889678149</v>
      </c>
      <c r="Y941" s="30"/>
      <c r="Z941" s="30"/>
    </row>
    <row r="942" spans="1:26">
      <c r="A942" s="14">
        <v>1948.1</v>
      </c>
      <c r="B942" s="15">
        <v>16.19</v>
      </c>
      <c r="C942" s="16">
        <v>0.89</v>
      </c>
      <c r="D942" s="15">
        <v>2.14333</v>
      </c>
      <c r="E942" s="15">
        <v>24.4</v>
      </c>
      <c r="F942" s="16">
        <f t="shared" si="201"/>
        <v>1948.7916666666</v>
      </c>
      <c r="G942" s="10">
        <f>G933*3/12+G945*9/12</f>
        <v>2.3425</v>
      </c>
      <c r="H942" s="16">
        <f t="shared" si="197"/>
        <v>209.467414344262</v>
      </c>
      <c r="I942" s="16">
        <f t="shared" si="198"/>
        <v>11.5148856557377</v>
      </c>
      <c r="J942" s="19">
        <f t="shared" si="202"/>
        <v>12749.4751903402</v>
      </c>
      <c r="K942" s="16">
        <f t="shared" si="199"/>
        <v>27.7305616545082</v>
      </c>
      <c r="L942" s="19">
        <f t="shared" si="200"/>
        <v>1687.85254229227</v>
      </c>
      <c r="M942" s="27">
        <f t="shared" si="191"/>
        <v>10.8254098091695</v>
      </c>
      <c r="N942" s="21"/>
      <c r="O942" s="22">
        <f t="shared" si="192"/>
        <v>13.9293119622193</v>
      </c>
      <c r="P942" s="22"/>
      <c r="Q942" s="31">
        <f t="shared" si="193"/>
        <v>0.126074855282114</v>
      </c>
      <c r="R942" s="10">
        <f t="shared" si="203"/>
        <v>1.00291040331955</v>
      </c>
      <c r="S942" s="10">
        <f t="shared" si="204"/>
        <v>10.8055628747281</v>
      </c>
      <c r="T942" s="12">
        <f t="shared" si="194"/>
        <v>0.162484024277433</v>
      </c>
      <c r="U942" s="12">
        <f t="shared" si="195"/>
        <v>-0.00160305064092969</v>
      </c>
      <c r="V942" s="12">
        <f t="shared" si="196"/>
        <v>0.164087074918363</v>
      </c>
      <c r="Y942" s="30"/>
      <c r="Z942" s="30"/>
    </row>
    <row r="943" spans="1:26">
      <c r="A943" s="14">
        <v>1948.11</v>
      </c>
      <c r="B943" s="15">
        <v>15.29</v>
      </c>
      <c r="C943" s="16">
        <v>0.91</v>
      </c>
      <c r="D943" s="15">
        <v>2.21667</v>
      </c>
      <c r="E943" s="15">
        <v>24.2</v>
      </c>
      <c r="F943" s="16">
        <f t="shared" si="201"/>
        <v>1948.87499999993</v>
      </c>
      <c r="G943" s="10">
        <f>G933*2/12+G945*10/12</f>
        <v>2.33166666666667</v>
      </c>
      <c r="H943" s="16">
        <f t="shared" si="197"/>
        <v>199.45805</v>
      </c>
      <c r="I943" s="16">
        <f t="shared" si="198"/>
        <v>11.87095</v>
      </c>
      <c r="J943" s="19">
        <f t="shared" si="202"/>
        <v>12200.455298492</v>
      </c>
      <c r="K943" s="16">
        <f t="shared" si="199"/>
        <v>28.91646015</v>
      </c>
      <c r="L943" s="19">
        <f t="shared" si="200"/>
        <v>1768.76280225691</v>
      </c>
      <c r="M943" s="27">
        <f t="shared" si="191"/>
        <v>10.2480962056356</v>
      </c>
      <c r="N943" s="21"/>
      <c r="O943" s="22">
        <f t="shared" si="192"/>
        <v>13.1870353409985</v>
      </c>
      <c r="P943" s="22"/>
      <c r="Q943" s="31">
        <f t="shared" si="193"/>
        <v>0.130517324049946</v>
      </c>
      <c r="R943" s="10">
        <f t="shared" si="203"/>
        <v>1.00290187404178</v>
      </c>
      <c r="S943" s="10">
        <f t="shared" si="204"/>
        <v>10.9265734986461</v>
      </c>
      <c r="T943" s="12">
        <f t="shared" si="194"/>
        <v>0.17103568028838</v>
      </c>
      <c r="U943" s="12">
        <f t="shared" si="195"/>
        <v>-0.00225102438623048</v>
      </c>
      <c r="V943" s="12">
        <f t="shared" si="196"/>
        <v>0.17328670467461</v>
      </c>
      <c r="Y943" s="30"/>
      <c r="Z943" s="30"/>
    </row>
    <row r="944" spans="1:26">
      <c r="A944" s="14">
        <v>1948.12</v>
      </c>
      <c r="B944" s="15">
        <v>15.19</v>
      </c>
      <c r="C944" s="16">
        <v>0.93</v>
      </c>
      <c r="D944" s="15">
        <v>2.29</v>
      </c>
      <c r="E944" s="15">
        <v>24.1</v>
      </c>
      <c r="F944" s="16">
        <f t="shared" si="201"/>
        <v>1948.95833333326</v>
      </c>
      <c r="G944" s="10">
        <f>G933*1/12+G945*11/12</f>
        <v>2.32083333333333</v>
      </c>
      <c r="H944" s="16">
        <f t="shared" si="197"/>
        <v>198.975763900415</v>
      </c>
      <c r="I944" s="16">
        <f t="shared" si="198"/>
        <v>12.182189626556</v>
      </c>
      <c r="J944" s="19">
        <f t="shared" si="202"/>
        <v>12233.0515177586</v>
      </c>
      <c r="K944" s="16">
        <f t="shared" si="199"/>
        <v>29.9970045643154</v>
      </c>
      <c r="L944" s="19">
        <f t="shared" si="200"/>
        <v>1844.21908990568</v>
      </c>
      <c r="M944" s="27">
        <f t="shared" si="191"/>
        <v>10.1596529389009</v>
      </c>
      <c r="N944" s="21"/>
      <c r="O944" s="22">
        <f t="shared" si="192"/>
        <v>13.0738620087786</v>
      </c>
      <c r="P944" s="22"/>
      <c r="Q944" s="31">
        <f t="shared" si="193"/>
        <v>0.131037834235212</v>
      </c>
      <c r="R944" s="10">
        <f t="shared" si="203"/>
        <v>1.00289334511947</v>
      </c>
      <c r="S944" s="10">
        <f t="shared" si="204"/>
        <v>11.0037510844509</v>
      </c>
      <c r="T944" s="12">
        <f t="shared" si="194"/>
        <v>0.173637126933573</v>
      </c>
      <c r="U944" s="12">
        <f t="shared" si="195"/>
        <v>-0.00328462593710976</v>
      </c>
      <c r="V944" s="12">
        <f t="shared" si="196"/>
        <v>0.176921752870683</v>
      </c>
      <c r="Y944" s="30"/>
      <c r="Z944" s="30"/>
    </row>
    <row r="945" spans="1:26">
      <c r="A945" s="14">
        <v>1949.01</v>
      </c>
      <c r="B945" s="15">
        <v>15.36</v>
      </c>
      <c r="C945" s="16">
        <v>0.946667</v>
      </c>
      <c r="D945" s="15">
        <v>2.32</v>
      </c>
      <c r="E945" s="15">
        <v>24</v>
      </c>
      <c r="F945" s="16">
        <f t="shared" si="201"/>
        <v>1949.0416666666</v>
      </c>
      <c r="G945" s="10">
        <v>2.31</v>
      </c>
      <c r="H945" s="16">
        <f t="shared" si="197"/>
        <v>202.04096</v>
      </c>
      <c r="I945" s="16">
        <f t="shared" si="198"/>
        <v>12.4521816067917</v>
      </c>
      <c r="J945" s="19">
        <f t="shared" si="202"/>
        <v>12485.2968954859</v>
      </c>
      <c r="K945" s="16">
        <f t="shared" si="199"/>
        <v>30.5166033333333</v>
      </c>
      <c r="L945" s="19">
        <f t="shared" si="200"/>
        <v>1885.80005192234</v>
      </c>
      <c r="M945" s="27">
        <f t="shared" si="191"/>
        <v>10.248285758039</v>
      </c>
      <c r="N945" s="21"/>
      <c r="O945" s="22">
        <f t="shared" si="192"/>
        <v>13.1873994426007</v>
      </c>
      <c r="P945" s="22"/>
      <c r="Q945" s="31">
        <f t="shared" si="193"/>
        <v>0.129855984407621</v>
      </c>
      <c r="R945" s="10">
        <f t="shared" si="203"/>
        <v>1.00185120931111</v>
      </c>
      <c r="S945" s="10">
        <f t="shared" si="204"/>
        <v>11.0815703536717</v>
      </c>
      <c r="T945" s="12">
        <f t="shared" si="194"/>
        <v>0.175729485632002</v>
      </c>
      <c r="U945" s="12">
        <f t="shared" si="195"/>
        <v>-0.00531598526172761</v>
      </c>
      <c r="V945" s="12">
        <f t="shared" si="196"/>
        <v>0.181045470893729</v>
      </c>
      <c r="Y945" s="30"/>
      <c r="Z945" s="30"/>
    </row>
    <row r="946" spans="1:26">
      <c r="A946" s="14">
        <v>1949.02</v>
      </c>
      <c r="B946" s="15">
        <v>14.77</v>
      </c>
      <c r="C946" s="16">
        <v>0.963333</v>
      </c>
      <c r="D946" s="15">
        <v>2.35</v>
      </c>
      <c r="E946" s="15">
        <v>23.8</v>
      </c>
      <c r="F946" s="16">
        <f t="shared" si="201"/>
        <v>1949.12499999993</v>
      </c>
      <c r="G946" s="10">
        <f>G945*11/12+G957*1/12</f>
        <v>2.31083333333333</v>
      </c>
      <c r="H946" s="16">
        <f t="shared" si="197"/>
        <v>195.912879411765</v>
      </c>
      <c r="I946" s="16">
        <f t="shared" si="198"/>
        <v>12.7778836738235</v>
      </c>
      <c r="J946" s="19">
        <f t="shared" si="202"/>
        <v>12172.4085273882</v>
      </c>
      <c r="K946" s="16">
        <f t="shared" si="199"/>
        <v>31.1709726890756</v>
      </c>
      <c r="L946" s="19">
        <f t="shared" si="200"/>
        <v>1936.70684085053</v>
      </c>
      <c r="M946" s="27">
        <f t="shared" si="191"/>
        <v>9.87251714057005</v>
      </c>
      <c r="N946" s="21"/>
      <c r="O946" s="22">
        <f t="shared" si="192"/>
        <v>12.7059818454288</v>
      </c>
      <c r="P946" s="22"/>
      <c r="Q946" s="31">
        <f t="shared" si="193"/>
        <v>0.133435034127656</v>
      </c>
      <c r="R946" s="10">
        <f t="shared" si="203"/>
        <v>1.00185190670817</v>
      </c>
      <c r="S946" s="10">
        <f t="shared" si="204"/>
        <v>11.1953794889669</v>
      </c>
      <c r="T946" s="12">
        <f t="shared" si="194"/>
        <v>0.177625493094185</v>
      </c>
      <c r="U946" s="12">
        <f t="shared" si="195"/>
        <v>-0.0051700894513409</v>
      </c>
      <c r="V946" s="12">
        <f t="shared" si="196"/>
        <v>0.182795582545526</v>
      </c>
      <c r="Y946" s="30"/>
      <c r="Z946" s="30"/>
    </row>
    <row r="947" spans="1:26">
      <c r="A947" s="14">
        <v>1949.03</v>
      </c>
      <c r="B947" s="15">
        <v>14.91</v>
      </c>
      <c r="C947" s="16">
        <v>0.98</v>
      </c>
      <c r="D947" s="15">
        <v>2.38</v>
      </c>
      <c r="E947" s="15">
        <v>23.8</v>
      </c>
      <c r="F947" s="16">
        <f t="shared" si="201"/>
        <v>1949.20833333326</v>
      </c>
      <c r="G947" s="10">
        <f>G945*10/12+G957*2/12</f>
        <v>2.31166666666667</v>
      </c>
      <c r="H947" s="16">
        <f t="shared" si="197"/>
        <v>197.769873529412</v>
      </c>
      <c r="I947" s="16">
        <f t="shared" si="198"/>
        <v>12.9989588235294</v>
      </c>
      <c r="J947" s="19">
        <f t="shared" si="202"/>
        <v>12355.0908038656</v>
      </c>
      <c r="K947" s="16">
        <f t="shared" si="199"/>
        <v>31.5689</v>
      </c>
      <c r="L947" s="19">
        <f t="shared" si="200"/>
        <v>1972.17411892691</v>
      </c>
      <c r="M947" s="27">
        <f t="shared" si="191"/>
        <v>9.90133249124092</v>
      </c>
      <c r="N947" s="21"/>
      <c r="O947" s="22">
        <f t="shared" si="192"/>
        <v>12.7441669531133</v>
      </c>
      <c r="P947" s="22"/>
      <c r="Q947" s="31">
        <f t="shared" si="193"/>
        <v>0.133131917839259</v>
      </c>
      <c r="R947" s="10">
        <f t="shared" si="203"/>
        <v>1.00185260410507</v>
      </c>
      <c r="S947" s="10">
        <f t="shared" si="204"/>
        <v>11.216112287343</v>
      </c>
      <c r="T947" s="12">
        <f t="shared" si="194"/>
        <v>0.179132492060447</v>
      </c>
      <c r="U947" s="12">
        <f t="shared" si="195"/>
        <v>-0.0052699832649985</v>
      </c>
      <c r="V947" s="12">
        <f t="shared" si="196"/>
        <v>0.184402475325446</v>
      </c>
      <c r="Y947" s="30"/>
      <c r="Z947" s="30"/>
    </row>
    <row r="948" spans="1:26">
      <c r="A948" s="14">
        <v>1949.04</v>
      </c>
      <c r="B948" s="15">
        <v>14.89</v>
      </c>
      <c r="C948" s="16">
        <v>0.993333</v>
      </c>
      <c r="D948" s="15">
        <v>2.38667</v>
      </c>
      <c r="E948" s="15">
        <v>23.9</v>
      </c>
      <c r="F948" s="16">
        <f t="shared" si="201"/>
        <v>1949.2916666666</v>
      </c>
      <c r="G948" s="10">
        <f>G945*9/12+G957*3/12</f>
        <v>2.3125</v>
      </c>
      <c r="H948" s="16">
        <f t="shared" si="197"/>
        <v>196.678209623431</v>
      </c>
      <c r="I948" s="16">
        <f t="shared" si="198"/>
        <v>13.1206820684937</v>
      </c>
      <c r="J948" s="19">
        <f t="shared" si="202"/>
        <v>12355.1986472781</v>
      </c>
      <c r="K948" s="16">
        <f t="shared" si="199"/>
        <v>31.5249148799163</v>
      </c>
      <c r="L948" s="19">
        <f t="shared" si="200"/>
        <v>1980.37487948282</v>
      </c>
      <c r="M948" s="27">
        <f t="shared" si="191"/>
        <v>9.78363986754405</v>
      </c>
      <c r="N948" s="21"/>
      <c r="O948" s="22">
        <f t="shared" si="192"/>
        <v>12.5937985608256</v>
      </c>
      <c r="P948" s="22"/>
      <c r="Q948" s="31">
        <f t="shared" si="193"/>
        <v>0.135543585437208</v>
      </c>
      <c r="R948" s="10">
        <f t="shared" si="203"/>
        <v>1.00185330150181</v>
      </c>
      <c r="S948" s="10">
        <f t="shared" si="204"/>
        <v>11.1898750214069</v>
      </c>
      <c r="T948" s="12">
        <f t="shared" si="194"/>
        <v>0.18098824982689</v>
      </c>
      <c r="U948" s="12">
        <f t="shared" si="195"/>
        <v>-0.00610340353468541</v>
      </c>
      <c r="V948" s="12">
        <f t="shared" si="196"/>
        <v>0.187091653361576</v>
      </c>
      <c r="Y948" s="30"/>
      <c r="Z948" s="30"/>
    </row>
    <row r="949" spans="1:26">
      <c r="A949" s="14">
        <v>1949.05</v>
      </c>
      <c r="B949" s="15">
        <v>14.78</v>
      </c>
      <c r="C949" s="16">
        <v>1.00667</v>
      </c>
      <c r="D949" s="15">
        <v>2.39333</v>
      </c>
      <c r="E949" s="15">
        <v>23.8</v>
      </c>
      <c r="F949" s="16">
        <f t="shared" si="201"/>
        <v>1949.37499999993</v>
      </c>
      <c r="G949" s="10">
        <f>G945*8/12+G957*4/12</f>
        <v>2.31333333333333</v>
      </c>
      <c r="H949" s="16">
        <f t="shared" si="197"/>
        <v>196.04552184874</v>
      </c>
      <c r="I949" s="16">
        <f t="shared" si="198"/>
        <v>13.3527162029412</v>
      </c>
      <c r="J949" s="19">
        <f t="shared" si="202"/>
        <v>12385.3543618877</v>
      </c>
      <c r="K949" s="16">
        <f t="shared" si="199"/>
        <v>31.7457123684874</v>
      </c>
      <c r="L949" s="19">
        <f t="shared" si="200"/>
        <v>2005.56428653157</v>
      </c>
      <c r="M949" s="27">
        <f t="shared" si="191"/>
        <v>9.69229508639581</v>
      </c>
      <c r="N949" s="21"/>
      <c r="O949" s="22">
        <f t="shared" si="192"/>
        <v>12.4784882369729</v>
      </c>
      <c r="P949" s="22"/>
      <c r="Q949" s="31">
        <f t="shared" si="193"/>
        <v>0.136055674454912</v>
      </c>
      <c r="R949" s="10">
        <f t="shared" si="203"/>
        <v>1.00185399889838</v>
      </c>
      <c r="S949" s="10">
        <f t="shared" si="204"/>
        <v>11.257716650537</v>
      </c>
      <c r="T949" s="12">
        <f t="shared" si="194"/>
        <v>0.182769575757833</v>
      </c>
      <c r="U949" s="12">
        <f t="shared" si="195"/>
        <v>-0.00789007185556823</v>
      </c>
      <c r="V949" s="12">
        <f t="shared" si="196"/>
        <v>0.190659647613401</v>
      </c>
      <c r="Y949" s="30"/>
      <c r="Z949" s="30"/>
    </row>
    <row r="950" spans="1:26">
      <c r="A950" s="14">
        <v>1949.06</v>
      </c>
      <c r="B950" s="15">
        <v>13.97</v>
      </c>
      <c r="C950" s="16">
        <v>1.02</v>
      </c>
      <c r="D950" s="15">
        <v>2.4</v>
      </c>
      <c r="E950" s="15">
        <v>23.9</v>
      </c>
      <c r="F950" s="16">
        <f t="shared" si="201"/>
        <v>1949.45833333326</v>
      </c>
      <c r="G950" s="10">
        <f>G945*7/12+G957*5/12</f>
        <v>2.31416666666667</v>
      </c>
      <c r="H950" s="16">
        <f t="shared" si="197"/>
        <v>184.526164435146</v>
      </c>
      <c r="I950" s="16">
        <f t="shared" si="198"/>
        <v>13.472919665272</v>
      </c>
      <c r="J950" s="19">
        <f t="shared" si="202"/>
        <v>11728.538798446</v>
      </c>
      <c r="K950" s="16">
        <f t="shared" si="199"/>
        <v>31.7009874476988</v>
      </c>
      <c r="L950" s="19">
        <f t="shared" si="200"/>
        <v>2014.92434618973</v>
      </c>
      <c r="M950" s="27">
        <f t="shared" si="191"/>
        <v>9.06771894341953</v>
      </c>
      <c r="N950" s="21"/>
      <c r="O950" s="22">
        <f t="shared" si="192"/>
        <v>11.6807248741685</v>
      </c>
      <c r="P950" s="22"/>
      <c r="Q950" s="31">
        <f t="shared" si="193"/>
        <v>0.143596788926698</v>
      </c>
      <c r="R950" s="10">
        <f t="shared" si="203"/>
        <v>1.0018546962948</v>
      </c>
      <c r="S950" s="10">
        <f t="shared" si="204"/>
        <v>11.2313976981744</v>
      </c>
      <c r="T950" s="12">
        <f t="shared" si="194"/>
        <v>0.188101160295003</v>
      </c>
      <c r="U950" s="12">
        <f t="shared" si="195"/>
        <v>-0.00788261536424084</v>
      </c>
      <c r="V950" s="12">
        <f t="shared" si="196"/>
        <v>0.195983775659244</v>
      </c>
      <c r="Y950" s="30"/>
      <c r="Z950" s="30"/>
    </row>
    <row r="951" spans="1:26">
      <c r="A951" s="14">
        <v>1949.07</v>
      </c>
      <c r="B951" s="15">
        <v>14.76</v>
      </c>
      <c r="C951" s="16">
        <v>1.02667</v>
      </c>
      <c r="D951" s="15">
        <v>2.39667</v>
      </c>
      <c r="E951" s="15">
        <v>23.7</v>
      </c>
      <c r="F951" s="16">
        <f t="shared" si="201"/>
        <v>1949.5416666666</v>
      </c>
      <c r="G951" s="10">
        <f>G945*6/12+G957*6/12</f>
        <v>2.315</v>
      </c>
      <c r="H951" s="16">
        <f t="shared" si="197"/>
        <v>196.606313924051</v>
      </c>
      <c r="I951" s="16">
        <f t="shared" si="198"/>
        <v>13.6754609970464</v>
      </c>
      <c r="J951" s="19">
        <f t="shared" si="202"/>
        <v>12568.7914550479</v>
      </c>
      <c r="K951" s="16">
        <f t="shared" si="199"/>
        <v>31.9241500265823</v>
      </c>
      <c r="L951" s="19">
        <f t="shared" si="200"/>
        <v>2040.87028567545</v>
      </c>
      <c r="M951" s="27">
        <f t="shared" si="191"/>
        <v>9.60503809336392</v>
      </c>
      <c r="N951" s="21"/>
      <c r="O951" s="22">
        <f t="shared" si="192"/>
        <v>12.3758228877533</v>
      </c>
      <c r="P951" s="22"/>
      <c r="Q951" s="31">
        <f t="shared" si="193"/>
        <v>0.136531754303321</v>
      </c>
      <c r="R951" s="10">
        <f t="shared" si="203"/>
        <v>1.00185539369105</v>
      </c>
      <c r="S951" s="10">
        <f t="shared" si="204"/>
        <v>11.3471840448907</v>
      </c>
      <c r="T951" s="12">
        <f t="shared" si="194"/>
        <v>0.184399295868948</v>
      </c>
      <c r="U951" s="12">
        <f t="shared" si="195"/>
        <v>-0.00935835557804987</v>
      </c>
      <c r="V951" s="12">
        <f t="shared" si="196"/>
        <v>0.193757651446998</v>
      </c>
      <c r="Y951" s="30"/>
      <c r="Z951" s="30"/>
    </row>
    <row r="952" spans="1:26">
      <c r="A952" s="14">
        <v>1949.08</v>
      </c>
      <c r="B952" s="15">
        <v>15.29</v>
      </c>
      <c r="C952" s="16">
        <v>1.03333</v>
      </c>
      <c r="D952" s="15">
        <v>2.39333</v>
      </c>
      <c r="E952" s="15">
        <v>23.8</v>
      </c>
      <c r="F952" s="16">
        <f t="shared" si="201"/>
        <v>1949.62499999993</v>
      </c>
      <c r="G952" s="10">
        <f>G945*5/12+G957*7/12</f>
        <v>2.31583333333333</v>
      </c>
      <c r="H952" s="16">
        <f t="shared" si="197"/>
        <v>202.810286134454</v>
      </c>
      <c r="I952" s="16">
        <f t="shared" si="198"/>
        <v>13.706340939916</v>
      </c>
      <c r="J952" s="19">
        <f t="shared" si="202"/>
        <v>13038.4225813484</v>
      </c>
      <c r="K952" s="16">
        <f t="shared" si="199"/>
        <v>31.7457123684874</v>
      </c>
      <c r="L952" s="19">
        <f t="shared" si="200"/>
        <v>2040.89260409539</v>
      </c>
      <c r="M952" s="27">
        <f t="shared" si="191"/>
        <v>9.85134863807923</v>
      </c>
      <c r="N952" s="21"/>
      <c r="O952" s="22">
        <f t="shared" si="192"/>
        <v>12.6935299920026</v>
      </c>
      <c r="P952" s="22"/>
      <c r="Q952" s="31">
        <f t="shared" si="193"/>
        <v>0.134364881371676</v>
      </c>
      <c r="R952" s="10">
        <f t="shared" si="203"/>
        <v>1.00185609108714</v>
      </c>
      <c r="S952" s="10">
        <f t="shared" si="204"/>
        <v>11.3204718346351</v>
      </c>
      <c r="T952" s="12">
        <f t="shared" si="194"/>
        <v>0.179687138155614</v>
      </c>
      <c r="U952" s="12">
        <f t="shared" si="195"/>
        <v>-0.00899980829353619</v>
      </c>
      <c r="V952" s="12">
        <f t="shared" si="196"/>
        <v>0.18868694644915</v>
      </c>
      <c r="Y952" s="30"/>
      <c r="Z952" s="30"/>
    </row>
    <row r="953" spans="1:26">
      <c r="A953" s="14">
        <v>1949.09</v>
      </c>
      <c r="B953" s="15">
        <v>15.49</v>
      </c>
      <c r="C953" s="16">
        <v>1.04</v>
      </c>
      <c r="D953" s="15">
        <v>2.39</v>
      </c>
      <c r="E953" s="15">
        <v>23.9</v>
      </c>
      <c r="F953" s="16">
        <f t="shared" si="201"/>
        <v>1949.70833333326</v>
      </c>
      <c r="G953" s="10">
        <f>G945*4/12+G957*8/12</f>
        <v>2.31666666666667</v>
      </c>
      <c r="H953" s="16">
        <f t="shared" si="197"/>
        <v>204.603456485356</v>
      </c>
      <c r="I953" s="16">
        <f t="shared" si="198"/>
        <v>13.7370945606695</v>
      </c>
      <c r="J953" s="19">
        <f t="shared" si="202"/>
        <v>13227.2983554474</v>
      </c>
      <c r="K953" s="16">
        <f t="shared" si="199"/>
        <v>31.5689</v>
      </c>
      <c r="L953" s="19">
        <f t="shared" si="200"/>
        <v>2040.88076626981</v>
      </c>
      <c r="M953" s="27">
        <f t="shared" si="191"/>
        <v>9.88404836173828</v>
      </c>
      <c r="N953" s="21"/>
      <c r="O953" s="22">
        <f t="shared" si="192"/>
        <v>12.7355683656099</v>
      </c>
      <c r="P953" s="22"/>
      <c r="Q953" s="31">
        <f t="shared" si="193"/>
        <v>0.132193992406473</v>
      </c>
      <c r="R953" s="10">
        <f t="shared" si="203"/>
        <v>1.00185678848307</v>
      </c>
      <c r="S953" s="10">
        <f t="shared" si="204"/>
        <v>11.2940297549761</v>
      </c>
      <c r="T953" s="12">
        <f t="shared" si="194"/>
        <v>0.173154873088702</v>
      </c>
      <c r="U953" s="12">
        <f t="shared" si="195"/>
        <v>-0.0107151193860083</v>
      </c>
      <c r="V953" s="12">
        <f t="shared" si="196"/>
        <v>0.183869992474711</v>
      </c>
      <c r="Y953" s="30"/>
      <c r="Z953" s="30"/>
    </row>
    <row r="954" spans="1:26">
      <c r="A954" s="14">
        <v>1949.1</v>
      </c>
      <c r="B954" s="15">
        <v>15.89</v>
      </c>
      <c r="C954" s="16">
        <v>1.07333</v>
      </c>
      <c r="D954" s="15">
        <v>2.36667</v>
      </c>
      <c r="E954" s="15">
        <v>23.7</v>
      </c>
      <c r="F954" s="16">
        <f t="shared" si="201"/>
        <v>1949.7916666666</v>
      </c>
      <c r="G954" s="10">
        <f>G945*3/12+G957*9/12</f>
        <v>2.3175</v>
      </c>
      <c r="H954" s="16">
        <f t="shared" si="197"/>
        <v>211.658152320675</v>
      </c>
      <c r="I954" s="16">
        <f t="shared" si="198"/>
        <v>14.2969820409283</v>
      </c>
      <c r="J954" s="19">
        <f t="shared" si="202"/>
        <v>13760.3967322499</v>
      </c>
      <c r="K954" s="16">
        <f t="shared" si="199"/>
        <v>31.5245436974684</v>
      </c>
      <c r="L954" s="19">
        <f t="shared" si="200"/>
        <v>2049.48509341183</v>
      </c>
      <c r="M954" s="27">
        <f t="shared" si="191"/>
        <v>10.1698508447721</v>
      </c>
      <c r="N954" s="21"/>
      <c r="O954" s="22">
        <f t="shared" si="192"/>
        <v>13.1047112417621</v>
      </c>
      <c r="P954" s="22"/>
      <c r="Q954" s="31">
        <f t="shared" si="193"/>
        <v>0.129206845426649</v>
      </c>
      <c r="R954" s="10">
        <f t="shared" si="203"/>
        <v>1.00185748587883</v>
      </c>
      <c r="S954" s="10">
        <f t="shared" si="204"/>
        <v>11.4104856146214</v>
      </c>
      <c r="T954" s="12">
        <f t="shared" si="194"/>
        <v>0.168338025044264</v>
      </c>
      <c r="U954" s="12">
        <f t="shared" si="195"/>
        <v>-0.010509855823986</v>
      </c>
      <c r="V954" s="12">
        <f t="shared" si="196"/>
        <v>0.17884788086825</v>
      </c>
      <c r="Y954" s="30"/>
      <c r="Z954" s="30"/>
    </row>
    <row r="955" spans="1:26">
      <c r="A955" s="14">
        <v>1949.11</v>
      </c>
      <c r="B955" s="15">
        <v>16.11</v>
      </c>
      <c r="C955" s="16">
        <v>1.10667</v>
      </c>
      <c r="D955" s="15">
        <v>2.34333</v>
      </c>
      <c r="E955" s="15">
        <v>23.8</v>
      </c>
      <c r="F955" s="16">
        <f t="shared" si="201"/>
        <v>1949.87499999993</v>
      </c>
      <c r="G955" s="10">
        <f>G945*2/12+G957*10/12</f>
        <v>2.31833333333333</v>
      </c>
      <c r="H955" s="16">
        <f t="shared" si="197"/>
        <v>213.686965966387</v>
      </c>
      <c r="I955" s="16">
        <f t="shared" si="198"/>
        <v>14.6791405726891</v>
      </c>
      <c r="J955" s="19">
        <f t="shared" si="202"/>
        <v>13971.8218376264</v>
      </c>
      <c r="K955" s="16">
        <f t="shared" si="199"/>
        <v>31.0825001836135</v>
      </c>
      <c r="L955" s="19">
        <f t="shared" si="200"/>
        <v>2032.31466584513</v>
      </c>
      <c r="M955" s="27">
        <f t="shared" si="191"/>
        <v>10.2158610116506</v>
      </c>
      <c r="N955" s="21"/>
      <c r="O955" s="22">
        <f t="shared" si="192"/>
        <v>13.165319750818</v>
      </c>
      <c r="P955" s="22"/>
      <c r="Q955" s="31">
        <f t="shared" si="193"/>
        <v>0.129199559808897</v>
      </c>
      <c r="R955" s="10">
        <f t="shared" si="203"/>
        <v>1.00185818327444</v>
      </c>
      <c r="S955" s="10">
        <f t="shared" si="204"/>
        <v>11.3836481598047</v>
      </c>
      <c r="T955" s="12">
        <f t="shared" si="194"/>
        <v>0.167337248201664</v>
      </c>
      <c r="U955" s="12">
        <f t="shared" si="195"/>
        <v>-0.0099038389287962</v>
      </c>
      <c r="V955" s="12">
        <f t="shared" si="196"/>
        <v>0.17724108713046</v>
      </c>
      <c r="Y955" s="30"/>
      <c r="Z955" s="30"/>
    </row>
    <row r="956" spans="1:26">
      <c r="A956" s="14">
        <v>1949.12</v>
      </c>
      <c r="B956" s="15">
        <v>16.54</v>
      </c>
      <c r="C956" s="16">
        <v>1.14</v>
      </c>
      <c r="D956" s="15">
        <v>2.32</v>
      </c>
      <c r="E956" s="15">
        <v>23.6</v>
      </c>
      <c r="F956" s="16">
        <f t="shared" si="201"/>
        <v>1949.95833333326</v>
      </c>
      <c r="G956" s="10">
        <f>G945*1/12+G957*11/12</f>
        <v>2.31916666666667</v>
      </c>
      <c r="H956" s="16">
        <f t="shared" si="197"/>
        <v>221.249833050848</v>
      </c>
      <c r="I956" s="16">
        <f t="shared" si="198"/>
        <v>15.2493838983051</v>
      </c>
      <c r="J956" s="19">
        <f t="shared" si="202"/>
        <v>14549.4058306773</v>
      </c>
      <c r="K956" s="16">
        <f t="shared" si="199"/>
        <v>31.0338338983051</v>
      </c>
      <c r="L956" s="19">
        <f t="shared" si="200"/>
        <v>2040.78727491966</v>
      </c>
      <c r="M956" s="27">
        <f t="shared" si="191"/>
        <v>10.5293309041311</v>
      </c>
      <c r="N956" s="21"/>
      <c r="O956" s="22">
        <f t="shared" si="192"/>
        <v>13.57082998011</v>
      </c>
      <c r="P956" s="22"/>
      <c r="Q956" s="31">
        <f t="shared" si="193"/>
        <v>0.125387521709924</v>
      </c>
      <c r="R956" s="10">
        <f t="shared" si="203"/>
        <v>1.00185888066988</v>
      </c>
      <c r="S956" s="10">
        <f t="shared" si="204"/>
        <v>11.5014519208954</v>
      </c>
      <c r="T956" s="12">
        <f t="shared" si="194"/>
        <v>0.166584191076197</v>
      </c>
      <c r="U956" s="12">
        <f t="shared" si="195"/>
        <v>-0.011805852437215</v>
      </c>
      <c r="V956" s="12">
        <f t="shared" si="196"/>
        <v>0.178390043513412</v>
      </c>
      <c r="Y956" s="30"/>
      <c r="Z956" s="30"/>
    </row>
    <row r="957" spans="1:26">
      <c r="A957" s="14">
        <v>1950.01</v>
      </c>
      <c r="B957" s="15">
        <v>16.88</v>
      </c>
      <c r="C957" s="16">
        <v>1.15</v>
      </c>
      <c r="D957" s="15">
        <v>2.33667</v>
      </c>
      <c r="E957" s="15">
        <v>23.5</v>
      </c>
      <c r="F957" s="16">
        <f t="shared" si="201"/>
        <v>1950.04166666659</v>
      </c>
      <c r="G957" s="10">
        <v>2.32</v>
      </c>
      <c r="H957" s="16">
        <f t="shared" si="197"/>
        <v>226.758737021277</v>
      </c>
      <c r="I957" s="16">
        <f t="shared" si="198"/>
        <v>15.4486106382979</v>
      </c>
      <c r="J957" s="19">
        <f t="shared" si="202"/>
        <v>14996.3302584123</v>
      </c>
      <c r="K957" s="16">
        <f t="shared" si="199"/>
        <v>31.3898304523404</v>
      </c>
      <c r="L957" s="19">
        <f t="shared" si="200"/>
        <v>2075.9167668794</v>
      </c>
      <c r="M957" s="27">
        <f t="shared" si="191"/>
        <v>10.7457332997479</v>
      </c>
      <c r="N957" s="21"/>
      <c r="O957" s="22">
        <f t="shared" si="192"/>
        <v>13.8496822966138</v>
      </c>
      <c r="P957" s="22"/>
      <c r="Q957" s="31">
        <f t="shared" si="193"/>
        <v>0.123774513318352</v>
      </c>
      <c r="R957" s="10">
        <f t="shared" si="203"/>
        <v>1.00009122091804</v>
      </c>
      <c r="S957" s="10">
        <f t="shared" si="204"/>
        <v>11.5718650741321</v>
      </c>
      <c r="T957" s="12">
        <f t="shared" si="194"/>
        <v>0.16172211936589</v>
      </c>
      <c r="U957" s="12">
        <f t="shared" si="195"/>
        <v>-0.0119205997950224</v>
      </c>
      <c r="V957" s="12">
        <f t="shared" si="196"/>
        <v>0.173642719160913</v>
      </c>
      <c r="Y957" s="30"/>
      <c r="Z957" s="30"/>
    </row>
    <row r="958" spans="1:26">
      <c r="A958" s="14">
        <v>1950.02</v>
      </c>
      <c r="B958" s="15">
        <v>17.21</v>
      </c>
      <c r="C958" s="16">
        <v>1.16</v>
      </c>
      <c r="D958" s="15">
        <v>2.35333</v>
      </c>
      <c r="E958" s="15">
        <v>23.5</v>
      </c>
      <c r="F958" s="16">
        <f t="shared" si="201"/>
        <v>1950.12499999993</v>
      </c>
      <c r="G958" s="10">
        <f>G957*11/12+G969*1/12</f>
        <v>2.34083333333333</v>
      </c>
      <c r="H958" s="16">
        <f t="shared" si="197"/>
        <v>231.191816595745</v>
      </c>
      <c r="I958" s="16">
        <f t="shared" si="198"/>
        <v>15.5829463829787</v>
      </c>
      <c r="J958" s="19">
        <f t="shared" si="202"/>
        <v>15375.3844197624</v>
      </c>
      <c r="K958" s="16">
        <f t="shared" si="199"/>
        <v>31.6136338029787</v>
      </c>
      <c r="L958" s="19">
        <f t="shared" si="200"/>
        <v>2102.46097713884</v>
      </c>
      <c r="M958" s="27">
        <f t="shared" si="191"/>
        <v>10.9115640667317</v>
      </c>
      <c r="N958" s="21"/>
      <c r="O958" s="22">
        <f t="shared" si="192"/>
        <v>14.0609249255886</v>
      </c>
      <c r="P958" s="22"/>
      <c r="Q958" s="31">
        <f t="shared" si="193"/>
        <v>0.121396651696623</v>
      </c>
      <c r="R958" s="10">
        <f t="shared" si="203"/>
        <v>1.00011042256479</v>
      </c>
      <c r="S958" s="10">
        <f t="shared" si="204"/>
        <v>11.5729206702876</v>
      </c>
      <c r="T958" s="12">
        <f t="shared" si="194"/>
        <v>0.154186790139614</v>
      </c>
      <c r="U958" s="12">
        <f t="shared" si="195"/>
        <v>-0.0100840698403896</v>
      </c>
      <c r="V958" s="12">
        <f t="shared" si="196"/>
        <v>0.164270859980004</v>
      </c>
      <c r="Y958" s="30"/>
      <c r="Z958" s="30"/>
    </row>
    <row r="959" spans="1:26">
      <c r="A959" s="14">
        <v>1950.03</v>
      </c>
      <c r="B959" s="15">
        <v>17.35</v>
      </c>
      <c r="C959" s="16">
        <v>1.17</v>
      </c>
      <c r="D959" s="15">
        <v>2.37</v>
      </c>
      <c r="E959" s="15">
        <v>23.6</v>
      </c>
      <c r="F959" s="16">
        <f t="shared" si="201"/>
        <v>1950.20833333326</v>
      </c>
      <c r="G959" s="10">
        <f>G957*10/12+G969*2/12</f>
        <v>2.36166666666667</v>
      </c>
      <c r="H959" s="16">
        <f t="shared" si="197"/>
        <v>232.08492161017</v>
      </c>
      <c r="I959" s="16">
        <f t="shared" si="198"/>
        <v>15.6506834745763</v>
      </c>
      <c r="J959" s="19">
        <f t="shared" si="202"/>
        <v>15521.5175009095</v>
      </c>
      <c r="K959" s="16">
        <f t="shared" si="199"/>
        <v>31.7026665254237</v>
      </c>
      <c r="L959" s="19">
        <f t="shared" si="200"/>
        <v>2120.23034450464</v>
      </c>
      <c r="M959" s="27">
        <f t="shared" si="191"/>
        <v>10.9109465229762</v>
      </c>
      <c r="N959" s="21"/>
      <c r="O959" s="22">
        <f t="shared" si="192"/>
        <v>14.0567770002207</v>
      </c>
      <c r="P959" s="22"/>
      <c r="Q959" s="31">
        <f t="shared" si="193"/>
        <v>0.121640802334931</v>
      </c>
      <c r="R959" s="10">
        <f t="shared" si="203"/>
        <v>1.00012962169121</v>
      </c>
      <c r="S959" s="10">
        <f t="shared" si="204"/>
        <v>11.5251553675401</v>
      </c>
      <c r="T959" s="12">
        <f t="shared" si="194"/>
        <v>0.151852608576704</v>
      </c>
      <c r="U959" s="12">
        <f t="shared" si="195"/>
        <v>-0.00740696791330497</v>
      </c>
      <c r="V959" s="12">
        <f t="shared" si="196"/>
        <v>0.159259576490009</v>
      </c>
      <c r="Y959" s="30"/>
      <c r="Z959" s="30"/>
    </row>
    <row r="960" spans="1:26">
      <c r="A960" s="14">
        <v>1950.04</v>
      </c>
      <c r="B960" s="15">
        <v>17.84</v>
      </c>
      <c r="C960" s="16">
        <v>1.18</v>
      </c>
      <c r="D960" s="15">
        <v>2.42667</v>
      </c>
      <c r="E960" s="15">
        <v>23.6</v>
      </c>
      <c r="F960" s="16">
        <f t="shared" si="201"/>
        <v>1950.29166666659</v>
      </c>
      <c r="G960" s="10">
        <f>G957*9/12+G969*3/12</f>
        <v>2.3825</v>
      </c>
      <c r="H960" s="16">
        <f t="shared" si="197"/>
        <v>238.639481355932</v>
      </c>
      <c r="I960" s="16">
        <f t="shared" si="198"/>
        <v>15.78445</v>
      </c>
      <c r="J960" s="19">
        <f t="shared" si="202"/>
        <v>16047.8475372036</v>
      </c>
      <c r="K960" s="16">
        <f t="shared" si="199"/>
        <v>32.460721425</v>
      </c>
      <c r="L960" s="19">
        <f t="shared" si="200"/>
        <v>2182.89406855974</v>
      </c>
      <c r="M960" s="27">
        <f t="shared" si="191"/>
        <v>11.1780216009561</v>
      </c>
      <c r="N960" s="21"/>
      <c r="O960" s="22">
        <f t="shared" si="192"/>
        <v>14.3949408861274</v>
      </c>
      <c r="P960" s="22"/>
      <c r="Q960" s="31">
        <f t="shared" si="193"/>
        <v>0.119242661233059</v>
      </c>
      <c r="R960" s="10">
        <f t="shared" si="203"/>
        <v>1.00014881830127</v>
      </c>
      <c r="S960" s="10">
        <f t="shared" si="204"/>
        <v>11.5266492776704</v>
      </c>
      <c r="T960" s="12">
        <f t="shared" si="194"/>
        <v>0.149434011323088</v>
      </c>
      <c r="U960" s="12">
        <f t="shared" si="195"/>
        <v>-0.00764565283182317</v>
      </c>
      <c r="V960" s="12">
        <f t="shared" si="196"/>
        <v>0.157079664154911</v>
      </c>
      <c r="Y960" s="30"/>
      <c r="Z960" s="30"/>
    </row>
    <row r="961" spans="1:26">
      <c r="A961" s="14">
        <v>1950.05</v>
      </c>
      <c r="B961" s="15">
        <v>18.44</v>
      </c>
      <c r="C961" s="16">
        <v>1.19</v>
      </c>
      <c r="D961" s="15">
        <v>2.48333</v>
      </c>
      <c r="E961" s="15">
        <v>23.7</v>
      </c>
      <c r="F961" s="16">
        <f t="shared" si="201"/>
        <v>1950.37499999993</v>
      </c>
      <c r="G961" s="10">
        <f>G957*8/12+G969*4/12</f>
        <v>2.40333333333333</v>
      </c>
      <c r="H961" s="16">
        <f t="shared" si="197"/>
        <v>245.624690295359</v>
      </c>
      <c r="I961" s="16">
        <f t="shared" si="198"/>
        <v>15.8510510548523</v>
      </c>
      <c r="J961" s="19">
        <f t="shared" si="202"/>
        <v>16606.4118823437</v>
      </c>
      <c r="K961" s="16">
        <f t="shared" si="199"/>
        <v>33.0784795092827</v>
      </c>
      <c r="L961" s="19">
        <f t="shared" si="200"/>
        <v>2236.39917677768</v>
      </c>
      <c r="M961" s="27">
        <f t="shared" ref="M961:M1024" si="205">H961/AVERAGE(K841:K960)</f>
        <v>11.4615431045862</v>
      </c>
      <c r="N961" s="21"/>
      <c r="O961" s="22">
        <f t="shared" ref="O961:O1024" si="206">J961/AVERAGE(L841:L960)</f>
        <v>14.7504783769617</v>
      </c>
      <c r="P961" s="22"/>
      <c r="Q961" s="31">
        <f t="shared" ref="Q961:Q1024" si="207">1/M961-(G961/100-(((E961/E841)^(1/10))-1))</f>
        <v>0.117266939859235</v>
      </c>
      <c r="R961" s="10">
        <f t="shared" si="203"/>
        <v>1.0001680123989</v>
      </c>
      <c r="S961" s="10">
        <f t="shared" si="204"/>
        <v>11.4797217651996</v>
      </c>
      <c r="T961" s="12">
        <f t="shared" si="194"/>
        <v>0.144791182569577</v>
      </c>
      <c r="U961" s="12">
        <f t="shared" si="195"/>
        <v>-0.00744578790906092</v>
      </c>
      <c r="V961" s="12">
        <f t="shared" si="196"/>
        <v>0.152236970478638</v>
      </c>
      <c r="Y961" s="30"/>
      <c r="Z961" s="30"/>
    </row>
    <row r="962" spans="1:26">
      <c r="A962" s="14">
        <v>1950.06</v>
      </c>
      <c r="B962" s="15">
        <v>18.74</v>
      </c>
      <c r="C962" s="16">
        <v>1.2</v>
      </c>
      <c r="D962" s="15">
        <v>2.54</v>
      </c>
      <c r="E962" s="15">
        <v>23.8</v>
      </c>
      <c r="F962" s="16">
        <f t="shared" si="201"/>
        <v>1950.45833333326</v>
      </c>
      <c r="G962" s="10">
        <f>G957*7/12+G969*5/12</f>
        <v>2.42416666666667</v>
      </c>
      <c r="H962" s="16">
        <f t="shared" si="197"/>
        <v>248.571926890756</v>
      </c>
      <c r="I962" s="16">
        <f t="shared" si="198"/>
        <v>15.9170924369748</v>
      </c>
      <c r="J962" s="19">
        <f t="shared" si="202"/>
        <v>16895.3493427731</v>
      </c>
      <c r="K962" s="16">
        <f t="shared" si="199"/>
        <v>33.6911789915966</v>
      </c>
      <c r="L962" s="19">
        <f t="shared" si="200"/>
        <v>2289.97797922325</v>
      </c>
      <c r="M962" s="27">
        <f t="shared" si="205"/>
        <v>11.5541261440443</v>
      </c>
      <c r="N962" s="21"/>
      <c r="O962" s="22">
        <f t="shared" si="206"/>
        <v>14.8581738526044</v>
      </c>
      <c r="P962" s="22"/>
      <c r="Q962" s="31">
        <f t="shared" si="207"/>
        <v>0.116053125757841</v>
      </c>
      <c r="R962" s="10">
        <f t="shared" si="203"/>
        <v>1.00018720398804</v>
      </c>
      <c r="S962" s="10">
        <f t="shared" si="204"/>
        <v>11.4334082717973</v>
      </c>
      <c r="T962" s="12">
        <f t="shared" ref="T962:T1025" si="208">(($J1082/$J962)^(1/10)-1)</f>
        <v>0.146908413282523</v>
      </c>
      <c r="U962" s="12">
        <f t="shared" ref="U962:U1025" si="209">(($S1082/$S962)^(1/10)-1)</f>
        <v>-0.00542637085699882</v>
      </c>
      <c r="V962" s="12">
        <f t="shared" ref="V962:V1025" si="210">T962-U962</f>
        <v>0.152334784139522</v>
      </c>
      <c r="Y962" s="30"/>
      <c r="Z962" s="30"/>
    </row>
    <row r="963" spans="1:26">
      <c r="A963" s="14">
        <v>1950.07</v>
      </c>
      <c r="B963" s="15">
        <v>17.38</v>
      </c>
      <c r="C963" s="16">
        <v>1.24333</v>
      </c>
      <c r="D963" s="15">
        <v>2.6</v>
      </c>
      <c r="E963" s="15">
        <v>24.1</v>
      </c>
      <c r="F963" s="16">
        <f t="shared" si="201"/>
        <v>1950.54166666659</v>
      </c>
      <c r="G963" s="10">
        <f>G957*6/12+G969*6/12</f>
        <v>2.445</v>
      </c>
      <c r="H963" s="16">
        <f t="shared" si="197"/>
        <v>227.66285560166</v>
      </c>
      <c r="I963" s="16">
        <f t="shared" si="198"/>
        <v>16.2865396004149</v>
      </c>
      <c r="J963" s="19">
        <f t="shared" si="202"/>
        <v>15566.4160906702</v>
      </c>
      <c r="K963" s="16">
        <f t="shared" si="199"/>
        <v>34.057734439834</v>
      </c>
      <c r="L963" s="19">
        <f t="shared" si="200"/>
        <v>2328.69285591154</v>
      </c>
      <c r="M963" s="27">
        <f t="shared" si="205"/>
        <v>10.539745658931</v>
      </c>
      <c r="N963" s="21"/>
      <c r="O963" s="22">
        <f t="shared" si="206"/>
        <v>13.5509507149858</v>
      </c>
      <c r="P963" s="22"/>
      <c r="Q963" s="31">
        <f t="shared" si="207"/>
        <v>0.126246558310633</v>
      </c>
      <c r="R963" s="10">
        <f t="shared" si="203"/>
        <v>1.0002063930726</v>
      </c>
      <c r="S963" s="10">
        <f t="shared" si="204"/>
        <v>11.2931974233966</v>
      </c>
      <c r="T963" s="12">
        <f t="shared" si="208"/>
        <v>0.153777856849592</v>
      </c>
      <c r="U963" s="12">
        <f t="shared" si="209"/>
        <v>-0.00183475944487932</v>
      </c>
      <c r="V963" s="12">
        <f t="shared" si="210"/>
        <v>0.155612616294472</v>
      </c>
      <c r="Y963" s="30"/>
      <c r="Z963" s="30"/>
    </row>
    <row r="964" spans="1:26">
      <c r="A964" s="14">
        <v>1950.08</v>
      </c>
      <c r="B964" s="15">
        <v>18.43</v>
      </c>
      <c r="C964" s="16">
        <v>1.28667</v>
      </c>
      <c r="D964" s="15">
        <v>2.66</v>
      </c>
      <c r="E964" s="15">
        <v>24.3</v>
      </c>
      <c r="F964" s="16">
        <f t="shared" si="201"/>
        <v>1950.62499999993</v>
      </c>
      <c r="G964" s="10">
        <f>G957*5/12+G969*7/12</f>
        <v>2.46583333333333</v>
      </c>
      <c r="H964" s="16">
        <f t="shared" si="197"/>
        <v>239.429969958848</v>
      </c>
      <c r="I964" s="16">
        <f t="shared" si="198"/>
        <v>16.7155376802469</v>
      </c>
      <c r="J964" s="19">
        <f t="shared" si="202"/>
        <v>16466.2344454106</v>
      </c>
      <c r="K964" s="16">
        <f t="shared" si="199"/>
        <v>34.5569028806584</v>
      </c>
      <c r="L964" s="19">
        <f t="shared" si="200"/>
        <v>2376.56991995617</v>
      </c>
      <c r="M964" s="27">
        <f t="shared" si="205"/>
        <v>11.0406116702615</v>
      </c>
      <c r="N964" s="21"/>
      <c r="O964" s="22">
        <f t="shared" si="206"/>
        <v>14.1890591349645</v>
      </c>
      <c r="P964" s="22"/>
      <c r="Q964" s="31">
        <f t="shared" si="207"/>
        <v>0.122606909145407</v>
      </c>
      <c r="R964" s="10">
        <f t="shared" si="203"/>
        <v>1.00022557965651</v>
      </c>
      <c r="S964" s="10">
        <f t="shared" si="204"/>
        <v>11.2025609503213</v>
      </c>
      <c r="T964" s="12">
        <f t="shared" si="208"/>
        <v>0.149011379834653</v>
      </c>
      <c r="U964" s="12">
        <f t="shared" si="209"/>
        <v>0.000112972015206658</v>
      </c>
      <c r="V964" s="12">
        <f t="shared" si="210"/>
        <v>0.148898407819447</v>
      </c>
      <c r="Y964" s="30"/>
      <c r="Z964" s="30"/>
    </row>
    <row r="965" spans="1:26">
      <c r="A965" s="14">
        <v>1950.09</v>
      </c>
      <c r="B965" s="15">
        <v>19.08</v>
      </c>
      <c r="C965" s="16">
        <v>1.33</v>
      </c>
      <c r="D965" s="15">
        <v>2.72</v>
      </c>
      <c r="E965" s="15">
        <v>24.4</v>
      </c>
      <c r="F965" s="16">
        <f t="shared" si="201"/>
        <v>1950.70833333326</v>
      </c>
      <c r="G965" s="10">
        <f>G957*4/12+G969*8/12</f>
        <v>2.48666666666667</v>
      </c>
      <c r="H965" s="16">
        <f t="shared" si="197"/>
        <v>246.858447540984</v>
      </c>
      <c r="I965" s="16">
        <f t="shared" si="198"/>
        <v>17.2076381147541</v>
      </c>
      <c r="J965" s="19">
        <f t="shared" si="202"/>
        <v>17075.7284744404</v>
      </c>
      <c r="K965" s="16">
        <f t="shared" si="199"/>
        <v>35.1915606557377</v>
      </c>
      <c r="L965" s="19">
        <f t="shared" si="200"/>
        <v>2434.27575736258</v>
      </c>
      <c r="M965" s="27">
        <f t="shared" si="205"/>
        <v>11.3373911022773</v>
      </c>
      <c r="N965" s="21"/>
      <c r="O965" s="22">
        <f t="shared" si="206"/>
        <v>14.5634722207447</v>
      </c>
      <c r="P965" s="22"/>
      <c r="Q965" s="31">
        <f t="shared" si="207"/>
        <v>0.120461646637526</v>
      </c>
      <c r="R965" s="10">
        <f t="shared" si="203"/>
        <v>1.00024476374368</v>
      </c>
      <c r="S965" s="10">
        <f t="shared" si="204"/>
        <v>11.1591655282865</v>
      </c>
      <c r="T965" s="12">
        <f t="shared" si="208"/>
        <v>0.141689096599287</v>
      </c>
      <c r="U965" s="12">
        <f t="shared" si="209"/>
        <v>0.000817588785297918</v>
      </c>
      <c r="V965" s="12">
        <f t="shared" si="210"/>
        <v>0.140871507813989</v>
      </c>
      <c r="Y965" s="30"/>
      <c r="Z965" s="30"/>
    </row>
    <row r="966" spans="1:26">
      <c r="A966" s="14">
        <v>1950.1</v>
      </c>
      <c r="B966" s="15">
        <v>19.87</v>
      </c>
      <c r="C966" s="16">
        <v>1.37667</v>
      </c>
      <c r="D966" s="15">
        <v>2.76</v>
      </c>
      <c r="E966" s="15">
        <v>24.6</v>
      </c>
      <c r="F966" s="16">
        <f t="shared" si="201"/>
        <v>1950.79166666659</v>
      </c>
      <c r="G966" s="10">
        <f>G957*3/12+G969*9/12</f>
        <v>2.5075</v>
      </c>
      <c r="H966" s="16">
        <f t="shared" si="197"/>
        <v>254.989448373984</v>
      </c>
      <c r="I966" s="16">
        <f t="shared" si="198"/>
        <v>17.6666494158537</v>
      </c>
      <c r="J966" s="19">
        <f t="shared" si="202"/>
        <v>17740.0039183493</v>
      </c>
      <c r="K966" s="16">
        <f t="shared" si="199"/>
        <v>35.4187658536585</v>
      </c>
      <c r="L966" s="19">
        <f t="shared" si="200"/>
        <v>2464.13743405356</v>
      </c>
      <c r="M966" s="27">
        <f t="shared" si="205"/>
        <v>11.6624440391053</v>
      </c>
      <c r="N966" s="21"/>
      <c r="O966" s="22">
        <f t="shared" si="206"/>
        <v>14.9722125639864</v>
      </c>
      <c r="P966" s="22"/>
      <c r="Q966" s="31">
        <f t="shared" si="207"/>
        <v>0.118658235816299</v>
      </c>
      <c r="R966" s="10">
        <f t="shared" si="203"/>
        <v>1.00026394533801</v>
      </c>
      <c r="S966" s="10">
        <f t="shared" si="204"/>
        <v>11.0711497582515</v>
      </c>
      <c r="T966" s="12">
        <f t="shared" si="208"/>
        <v>0.134657541157627</v>
      </c>
      <c r="U966" s="12">
        <f t="shared" si="209"/>
        <v>0.000512081436661704</v>
      </c>
      <c r="V966" s="12">
        <f t="shared" si="210"/>
        <v>0.134145459720965</v>
      </c>
      <c r="Y966" s="30"/>
      <c r="Z966" s="30"/>
    </row>
    <row r="967" spans="1:26">
      <c r="A967" s="14">
        <v>1950.11</v>
      </c>
      <c r="B967" s="15">
        <v>19.83</v>
      </c>
      <c r="C967" s="16">
        <v>1.42333</v>
      </c>
      <c r="D967" s="15">
        <v>2.8</v>
      </c>
      <c r="E967" s="15">
        <v>24.7</v>
      </c>
      <c r="F967" s="16">
        <f t="shared" si="201"/>
        <v>1950.87499999993</v>
      </c>
      <c r="G967" s="10">
        <f>G957*2/12+G969*10/12</f>
        <v>2.52833333333333</v>
      </c>
      <c r="H967" s="16">
        <f t="shared" si="197"/>
        <v>253.445865182186</v>
      </c>
      <c r="I967" s="16">
        <f t="shared" si="198"/>
        <v>18.1914827680162</v>
      </c>
      <c r="J967" s="19">
        <f t="shared" si="202"/>
        <v>17738.0819150071</v>
      </c>
      <c r="K967" s="16">
        <f t="shared" si="199"/>
        <v>35.7866072874494</v>
      </c>
      <c r="L967" s="19">
        <f t="shared" si="200"/>
        <v>2504.62074442863</v>
      </c>
      <c r="M967" s="27">
        <f t="shared" si="205"/>
        <v>11.5421733887163</v>
      </c>
      <c r="N967" s="21"/>
      <c r="O967" s="22">
        <f t="shared" si="206"/>
        <v>14.8125795715932</v>
      </c>
      <c r="P967" s="22"/>
      <c r="Q967" s="31">
        <f t="shared" si="207"/>
        <v>0.11977266934561</v>
      </c>
      <c r="R967" s="10">
        <f t="shared" si="203"/>
        <v>1.0002831244434</v>
      </c>
      <c r="S967" s="10">
        <f t="shared" si="204"/>
        <v>11.029237637278</v>
      </c>
      <c r="T967" s="12">
        <f t="shared" si="208"/>
        <v>0.13862491592141</v>
      </c>
      <c r="U967" s="12">
        <f t="shared" si="209"/>
        <v>0.000887733098050347</v>
      </c>
      <c r="V967" s="12">
        <f t="shared" si="210"/>
        <v>0.13773718282336</v>
      </c>
      <c r="Y967" s="30"/>
      <c r="Z967" s="30"/>
    </row>
    <row r="968" spans="1:26">
      <c r="A968" s="14">
        <v>1950.12</v>
      </c>
      <c r="B968" s="15">
        <v>19.75</v>
      </c>
      <c r="C968" s="16">
        <v>1.47</v>
      </c>
      <c r="D968" s="15">
        <v>2.84</v>
      </c>
      <c r="E968" s="15">
        <v>25</v>
      </c>
      <c r="F968" s="16">
        <f t="shared" si="201"/>
        <v>1950.95833333326</v>
      </c>
      <c r="G968" s="10">
        <f>G957*1/12+G969*11/12</f>
        <v>2.54916666666667</v>
      </c>
      <c r="H968" s="16">
        <f t="shared" si="197"/>
        <v>249.39431</v>
      </c>
      <c r="I968" s="16">
        <f t="shared" si="198"/>
        <v>18.5625132</v>
      </c>
      <c r="J968" s="19">
        <f t="shared" si="202"/>
        <v>17562.7852981193</v>
      </c>
      <c r="K968" s="16">
        <f t="shared" si="199"/>
        <v>35.8622704</v>
      </c>
      <c r="L968" s="19">
        <f t="shared" si="200"/>
        <v>2525.48406312197</v>
      </c>
      <c r="M968" s="27">
        <f t="shared" si="205"/>
        <v>11.3066657888908</v>
      </c>
      <c r="N968" s="21"/>
      <c r="O968" s="22">
        <f t="shared" si="206"/>
        <v>14.508560511396</v>
      </c>
      <c r="P968" s="22"/>
      <c r="Q968" s="31">
        <f t="shared" si="207"/>
        <v>0.12189353128628</v>
      </c>
      <c r="R968" s="10">
        <f t="shared" si="203"/>
        <v>1.00030230106375</v>
      </c>
      <c r="S968" s="10">
        <f t="shared" si="204"/>
        <v>10.8999719606366</v>
      </c>
      <c r="T968" s="12">
        <f t="shared" si="208"/>
        <v>0.142786488582351</v>
      </c>
      <c r="U968" s="12">
        <f t="shared" si="209"/>
        <v>0.00313427730282934</v>
      </c>
      <c r="V968" s="12">
        <f t="shared" si="210"/>
        <v>0.139652211279522</v>
      </c>
      <c r="Y968" s="30"/>
      <c r="Z968" s="30"/>
    </row>
    <row r="969" spans="1:26">
      <c r="A969" s="14">
        <v>1951.01</v>
      </c>
      <c r="B969" s="15">
        <v>21.21</v>
      </c>
      <c r="C969" s="16">
        <v>1.48667</v>
      </c>
      <c r="D969" s="15">
        <v>2.83667</v>
      </c>
      <c r="E969" s="15">
        <v>25.4</v>
      </c>
      <c r="F969" s="16">
        <f t="shared" si="201"/>
        <v>1951.04166666659</v>
      </c>
      <c r="G969" s="10">
        <v>2.57</v>
      </c>
      <c r="H969" s="16">
        <f t="shared" si="197"/>
        <v>263.612743700787</v>
      </c>
      <c r="I969" s="16">
        <f t="shared" si="198"/>
        <v>18.4773765996063</v>
      </c>
      <c r="J969" s="19">
        <f t="shared" si="202"/>
        <v>18672.5064790212</v>
      </c>
      <c r="K969" s="16">
        <f t="shared" si="199"/>
        <v>35.2561226625984</v>
      </c>
      <c r="L969" s="19">
        <f t="shared" si="200"/>
        <v>2497.30028070934</v>
      </c>
      <c r="M969" s="27">
        <f t="shared" si="205"/>
        <v>11.8957598394371</v>
      </c>
      <c r="N969" s="21"/>
      <c r="O969" s="22">
        <f t="shared" si="206"/>
        <v>15.2579975354252</v>
      </c>
      <c r="P969" s="22"/>
      <c r="Q969" s="31">
        <f t="shared" si="207"/>
        <v>0.118987591563344</v>
      </c>
      <c r="R969" s="10">
        <f t="shared" si="203"/>
        <v>1.0013403358269</v>
      </c>
      <c r="S969" s="10">
        <f t="shared" si="204"/>
        <v>10.7315620410976</v>
      </c>
      <c r="T969" s="12">
        <f t="shared" si="208"/>
        <v>0.141823906944395</v>
      </c>
      <c r="U969" s="12">
        <f t="shared" si="209"/>
        <v>0.00501852498528343</v>
      </c>
      <c r="V969" s="12">
        <f t="shared" si="210"/>
        <v>0.136805381959111</v>
      </c>
      <c r="Y969" s="30"/>
      <c r="Z969" s="30"/>
    </row>
    <row r="970" spans="1:26">
      <c r="A970" s="14">
        <v>1951.02</v>
      </c>
      <c r="B970" s="15">
        <v>22</v>
      </c>
      <c r="C970" s="16">
        <v>1.50333</v>
      </c>
      <c r="D970" s="15">
        <v>2.83333</v>
      </c>
      <c r="E970" s="15">
        <v>25.7</v>
      </c>
      <c r="F970" s="16">
        <f t="shared" si="201"/>
        <v>1951.12499999993</v>
      </c>
      <c r="G970" s="10">
        <f>G969*11/12+G981*1/12</f>
        <v>2.57916666666667</v>
      </c>
      <c r="H970" s="16">
        <f t="shared" ref="H970:H1033" si="211">B970*$E$1858/E970</f>
        <v>270.239610894942</v>
      </c>
      <c r="I970" s="16">
        <f t="shared" ref="I970:I1033" si="212">C970*$E$1858/E970</f>
        <v>18.4663324657588</v>
      </c>
      <c r="J970" s="19">
        <f t="shared" si="202"/>
        <v>19250.910281491</v>
      </c>
      <c r="K970" s="16">
        <f t="shared" ref="K970:K1033" si="213">D970*$E$1858/E970</f>
        <v>34.8035453062257</v>
      </c>
      <c r="L970" s="19">
        <f t="shared" ref="L970:L1033" si="214">K970*(J970/H970)</f>
        <v>2479.2809830844</v>
      </c>
      <c r="M970" s="27">
        <f t="shared" si="205"/>
        <v>12.1415073706827</v>
      </c>
      <c r="N970" s="21"/>
      <c r="O970" s="22">
        <f t="shared" si="206"/>
        <v>15.5656388661477</v>
      </c>
      <c r="P970" s="22"/>
      <c r="Q970" s="31">
        <f t="shared" si="207"/>
        <v>0.118440551457275</v>
      </c>
      <c r="R970" s="10">
        <f t="shared" si="203"/>
        <v>1.00134832564122</v>
      </c>
      <c r="S970" s="10">
        <f t="shared" si="204"/>
        <v>10.6205068805358</v>
      </c>
      <c r="T970" s="12">
        <f t="shared" si="208"/>
        <v>0.143229319892447</v>
      </c>
      <c r="U970" s="12">
        <f t="shared" si="209"/>
        <v>0.00688203708132051</v>
      </c>
      <c r="V970" s="12">
        <f t="shared" si="210"/>
        <v>0.136347282811126</v>
      </c>
      <c r="Y970" s="30"/>
      <c r="Z970" s="30"/>
    </row>
    <row r="971" spans="1:26">
      <c r="A971" s="14">
        <v>1951.03</v>
      </c>
      <c r="B971" s="15">
        <v>21.63</v>
      </c>
      <c r="C971" s="16">
        <v>1.52</v>
      </c>
      <c r="D971" s="15">
        <v>2.83</v>
      </c>
      <c r="E971" s="15">
        <v>25.8</v>
      </c>
      <c r="F971" s="16">
        <f t="shared" ref="F971:F1034" si="215">F970+1/12</f>
        <v>1951.20833333326</v>
      </c>
      <c r="G971" s="10">
        <f>G969*10/12+G981*2/12</f>
        <v>2.58833333333333</v>
      </c>
      <c r="H971" s="16">
        <f t="shared" si="211"/>
        <v>264.664847674419</v>
      </c>
      <c r="I971" s="16">
        <f t="shared" si="212"/>
        <v>18.5987317829457</v>
      </c>
      <c r="J971" s="19">
        <f t="shared" ref="J971:J1034" si="216">J970*((H971+(I971/12))/H970)</f>
        <v>18964.1929126579</v>
      </c>
      <c r="K971" s="16">
        <f t="shared" si="213"/>
        <v>34.6279019379845</v>
      </c>
      <c r="L971" s="19">
        <f t="shared" si="214"/>
        <v>2481.21432930291</v>
      </c>
      <c r="M971" s="27">
        <f t="shared" si="205"/>
        <v>11.8416264872831</v>
      </c>
      <c r="N971" s="21"/>
      <c r="O971" s="22">
        <f t="shared" si="206"/>
        <v>15.177316546375</v>
      </c>
      <c r="P971" s="22"/>
      <c r="Q971" s="31">
        <f t="shared" si="207"/>
        <v>0.120096636801555</v>
      </c>
      <c r="R971" s="10">
        <f t="shared" ref="R971:R1034" si="217">((G971/G972+G971/1200+((1+G972/1200)^(-119))*(1-G971/G972)))</f>
        <v>1.00135631524446</v>
      </c>
      <c r="S971" s="10">
        <f t="shared" ref="S971:S1034" si="218">S970*R970*E970/E971</f>
        <v>10.5936065234395</v>
      </c>
      <c r="T971" s="12">
        <f t="shared" si="208"/>
        <v>0.148776838350035</v>
      </c>
      <c r="U971" s="12">
        <f t="shared" si="209"/>
        <v>0.00778614207021056</v>
      </c>
      <c r="V971" s="12">
        <f t="shared" si="210"/>
        <v>0.140990696279824</v>
      </c>
      <c r="Y971" s="30"/>
      <c r="Z971" s="30"/>
    </row>
    <row r="972" spans="1:26">
      <c r="A972" s="14">
        <v>1951.04</v>
      </c>
      <c r="B972" s="15">
        <v>21.92</v>
      </c>
      <c r="C972" s="16">
        <v>1.53333</v>
      </c>
      <c r="D972" s="15">
        <v>2.79333</v>
      </c>
      <c r="E972" s="15">
        <v>25.8</v>
      </c>
      <c r="F972" s="16">
        <f t="shared" si="215"/>
        <v>1951.29166666659</v>
      </c>
      <c r="G972" s="10">
        <f>G969*9/12+G981*3/12</f>
        <v>2.5975</v>
      </c>
      <c r="H972" s="16">
        <f t="shared" si="211"/>
        <v>268.213289922481</v>
      </c>
      <c r="I972" s="16">
        <f t="shared" si="212"/>
        <v>18.7618377662791</v>
      </c>
      <c r="J972" s="19">
        <f t="shared" si="216"/>
        <v>19330.4810820786</v>
      </c>
      <c r="K972" s="16">
        <f t="shared" si="213"/>
        <v>34.1792075337209</v>
      </c>
      <c r="L972" s="19">
        <f t="shared" si="214"/>
        <v>2463.3399963961</v>
      </c>
      <c r="M972" s="27">
        <f t="shared" si="205"/>
        <v>11.951097197084</v>
      </c>
      <c r="N972" s="21"/>
      <c r="O972" s="22">
        <f t="shared" si="206"/>
        <v>15.3141437573327</v>
      </c>
      <c r="P972" s="22"/>
      <c r="Q972" s="31">
        <f t="shared" si="207"/>
        <v>0.118486760671271</v>
      </c>
      <c r="R972" s="10">
        <f t="shared" si="217"/>
        <v>1.00136430463679</v>
      </c>
      <c r="S972" s="10">
        <f t="shared" si="218"/>
        <v>10.6079747934611</v>
      </c>
      <c r="T972" s="12">
        <f t="shared" si="208"/>
        <v>0.149884974908776</v>
      </c>
      <c r="U972" s="12">
        <f t="shared" si="209"/>
        <v>0.00763070531289389</v>
      </c>
      <c r="V972" s="12">
        <f t="shared" si="210"/>
        <v>0.142254269595882</v>
      </c>
      <c r="Y972" s="30"/>
      <c r="Z972" s="30"/>
    </row>
    <row r="973" spans="1:26">
      <c r="A973" s="14">
        <v>1951.05</v>
      </c>
      <c r="B973" s="15">
        <v>21.93</v>
      </c>
      <c r="C973" s="16">
        <v>1.54667</v>
      </c>
      <c r="D973" s="15">
        <v>2.75667</v>
      </c>
      <c r="E973" s="15">
        <v>25.9</v>
      </c>
      <c r="F973" s="16">
        <f t="shared" si="215"/>
        <v>1951.37499999993</v>
      </c>
      <c r="G973" s="10">
        <f>G969*8/12+G981*4/12</f>
        <v>2.60666666666667</v>
      </c>
      <c r="H973" s="16">
        <f t="shared" si="211"/>
        <v>267.299605019305</v>
      </c>
      <c r="I973" s="16">
        <f t="shared" si="212"/>
        <v>18.8519963563707</v>
      </c>
      <c r="J973" s="19">
        <f t="shared" si="216"/>
        <v>19377.8546152035</v>
      </c>
      <c r="K973" s="16">
        <f t="shared" si="213"/>
        <v>33.6004013756757</v>
      </c>
      <c r="L973" s="19">
        <f t="shared" si="214"/>
        <v>2435.85729512509</v>
      </c>
      <c r="M973" s="27">
        <f t="shared" si="205"/>
        <v>11.8638754062692</v>
      </c>
      <c r="N973" s="21"/>
      <c r="O973" s="22">
        <f t="shared" si="206"/>
        <v>15.2006672393837</v>
      </c>
      <c r="P973" s="22"/>
      <c r="Q973" s="31">
        <f t="shared" si="207"/>
        <v>0.118681444067088</v>
      </c>
      <c r="R973" s="10">
        <f t="shared" si="217"/>
        <v>1.00137229381835</v>
      </c>
      <c r="S973" s="10">
        <f t="shared" si="218"/>
        <v>10.5814339926099</v>
      </c>
      <c r="T973" s="12">
        <f t="shared" si="208"/>
        <v>0.151047716053645</v>
      </c>
      <c r="U973" s="12">
        <f t="shared" si="209"/>
        <v>0.00878165137718545</v>
      </c>
      <c r="V973" s="12">
        <f t="shared" si="210"/>
        <v>0.14226606467646</v>
      </c>
      <c r="Y973" s="30"/>
      <c r="Z973" s="30"/>
    </row>
    <row r="974" spans="1:26">
      <c r="A974" s="14">
        <v>1951.06</v>
      </c>
      <c r="B974" s="15">
        <v>21.55</v>
      </c>
      <c r="C974" s="16">
        <v>1.56</v>
      </c>
      <c r="D974" s="15">
        <v>2.72</v>
      </c>
      <c r="E974" s="15">
        <v>25.9</v>
      </c>
      <c r="F974" s="16">
        <f t="shared" si="215"/>
        <v>1951.45833333326</v>
      </c>
      <c r="G974" s="10">
        <f>G969*7/12+G981*5/12</f>
        <v>2.61583333333333</v>
      </c>
      <c r="H974" s="16">
        <f t="shared" si="211"/>
        <v>262.667874517375</v>
      </c>
      <c r="I974" s="16">
        <f t="shared" si="212"/>
        <v>19.0144725868726</v>
      </c>
      <c r="J974" s="19">
        <f t="shared" si="216"/>
        <v>19156.9488398364</v>
      </c>
      <c r="K974" s="16">
        <f t="shared" si="213"/>
        <v>33.1534393822394</v>
      </c>
      <c r="L974" s="19">
        <f t="shared" si="214"/>
        <v>2417.95363546891</v>
      </c>
      <c r="M974" s="27">
        <f t="shared" si="205"/>
        <v>11.6156648570252</v>
      </c>
      <c r="N974" s="21"/>
      <c r="O974" s="22">
        <f t="shared" si="206"/>
        <v>14.8844291874281</v>
      </c>
      <c r="P974" s="22"/>
      <c r="Q974" s="31">
        <f t="shared" si="207"/>
        <v>0.118206588828786</v>
      </c>
      <c r="R974" s="10">
        <f t="shared" si="217"/>
        <v>1.00138028278928</v>
      </c>
      <c r="S974" s="10">
        <f t="shared" si="218"/>
        <v>10.5959548290672</v>
      </c>
      <c r="T974" s="12">
        <f t="shared" si="208"/>
        <v>0.151117312300231</v>
      </c>
      <c r="U974" s="12">
        <f t="shared" si="209"/>
        <v>0.00754012670130511</v>
      </c>
      <c r="V974" s="12">
        <f t="shared" si="210"/>
        <v>0.143577185598926</v>
      </c>
      <c r="Y974" s="30"/>
      <c r="Z974" s="30"/>
    </row>
    <row r="975" spans="1:26">
      <c r="A975" s="14">
        <v>1951.07</v>
      </c>
      <c r="B975" s="15">
        <v>21.93</v>
      </c>
      <c r="C975" s="16">
        <v>1.54667</v>
      </c>
      <c r="D975" s="15">
        <v>2.65</v>
      </c>
      <c r="E975" s="15">
        <v>25.9</v>
      </c>
      <c r="F975" s="16">
        <f t="shared" si="215"/>
        <v>1951.54166666659</v>
      </c>
      <c r="G975" s="10">
        <f>G969*6/12+G981*6/12</f>
        <v>2.625</v>
      </c>
      <c r="H975" s="16">
        <f t="shared" si="211"/>
        <v>267.299605019305</v>
      </c>
      <c r="I975" s="16">
        <f t="shared" si="212"/>
        <v>18.8519963563707</v>
      </c>
      <c r="J975" s="19">
        <f t="shared" si="216"/>
        <v>19609.3276672601</v>
      </c>
      <c r="K975" s="16">
        <f t="shared" si="213"/>
        <v>32.3002258687259</v>
      </c>
      <c r="L975" s="19">
        <f t="shared" si="214"/>
        <v>2369.57219873412</v>
      </c>
      <c r="M975" s="27">
        <f t="shared" si="205"/>
        <v>11.7781900924578</v>
      </c>
      <c r="N975" s="21"/>
      <c r="O975" s="22">
        <f t="shared" si="206"/>
        <v>15.0935627005833</v>
      </c>
      <c r="P975" s="22"/>
      <c r="Q975" s="31">
        <f t="shared" si="207"/>
        <v>0.116926972135592</v>
      </c>
      <c r="R975" s="10">
        <f t="shared" si="217"/>
        <v>1.00138827154972</v>
      </c>
      <c r="S975" s="10">
        <f t="shared" si="218"/>
        <v>10.6105802431537</v>
      </c>
      <c r="T975" s="12">
        <f t="shared" si="208"/>
        <v>0.147634730716083</v>
      </c>
      <c r="U975" s="12">
        <f t="shared" si="209"/>
        <v>0.00672261962918119</v>
      </c>
      <c r="V975" s="12">
        <f t="shared" si="210"/>
        <v>0.140912111086902</v>
      </c>
      <c r="Y975" s="30"/>
      <c r="Z975" s="30"/>
    </row>
    <row r="976" spans="1:26">
      <c r="A976" s="14">
        <v>1951.08</v>
      </c>
      <c r="B976" s="15">
        <v>22.89</v>
      </c>
      <c r="C976" s="16">
        <v>1.53333</v>
      </c>
      <c r="D976" s="15">
        <v>2.58</v>
      </c>
      <c r="E976" s="15">
        <v>25.9</v>
      </c>
      <c r="F976" s="16">
        <f t="shared" si="215"/>
        <v>1951.62499999993</v>
      </c>
      <c r="G976" s="10">
        <f>G969*5/12+G981*7/12</f>
        <v>2.63416666666667</v>
      </c>
      <c r="H976" s="16">
        <f t="shared" si="211"/>
        <v>279.000818918919</v>
      </c>
      <c r="I976" s="16">
        <f t="shared" si="212"/>
        <v>18.6893982382239</v>
      </c>
      <c r="J976" s="19">
        <f t="shared" si="216"/>
        <v>20581.9945813765</v>
      </c>
      <c r="K976" s="16">
        <f t="shared" si="213"/>
        <v>31.4470123552124</v>
      </c>
      <c r="L976" s="19">
        <f t="shared" si="214"/>
        <v>2319.85784272396</v>
      </c>
      <c r="M976" s="27">
        <f t="shared" si="205"/>
        <v>12.2569890841451</v>
      </c>
      <c r="N976" s="21"/>
      <c r="O976" s="22">
        <f t="shared" si="206"/>
        <v>15.7039087349904</v>
      </c>
      <c r="P976" s="22"/>
      <c r="Q976" s="31">
        <f t="shared" si="207"/>
        <v>0.112089566213211</v>
      </c>
      <c r="R976" s="10">
        <f t="shared" si="217"/>
        <v>1.00139626009982</v>
      </c>
      <c r="S976" s="10">
        <f t="shared" si="218"/>
        <v>10.6253106098313</v>
      </c>
      <c r="T976" s="12">
        <f t="shared" si="208"/>
        <v>0.146786590416902</v>
      </c>
      <c r="U976" s="12">
        <f t="shared" si="209"/>
        <v>0.00626015615533149</v>
      </c>
      <c r="V976" s="12">
        <f t="shared" si="210"/>
        <v>0.140526434261571</v>
      </c>
      <c r="Y976" s="30"/>
      <c r="Z976" s="30"/>
    </row>
    <row r="977" spans="1:26">
      <c r="A977" s="14">
        <v>1951.09</v>
      </c>
      <c r="B977" s="15">
        <v>23.48</v>
      </c>
      <c r="C977" s="16">
        <v>1.52</v>
      </c>
      <c r="D977" s="15">
        <v>2.51</v>
      </c>
      <c r="E977" s="15">
        <v>26.1</v>
      </c>
      <c r="F977" s="16">
        <f t="shared" si="215"/>
        <v>1951.70833333326</v>
      </c>
      <c r="G977" s="10">
        <f>G969*4/12+G981*8/12</f>
        <v>2.64333333333333</v>
      </c>
      <c r="H977" s="16">
        <f t="shared" si="211"/>
        <v>283.999146360153</v>
      </c>
      <c r="I977" s="16">
        <f t="shared" si="212"/>
        <v>18.384953256705</v>
      </c>
      <c r="J977" s="19">
        <f t="shared" si="216"/>
        <v>21063.7451351011</v>
      </c>
      <c r="K977" s="16">
        <f t="shared" si="213"/>
        <v>30.3593636015326</v>
      </c>
      <c r="L977" s="19">
        <f t="shared" si="214"/>
        <v>2251.70358982554</v>
      </c>
      <c r="M977" s="27">
        <f t="shared" si="205"/>
        <v>12.44495315715</v>
      </c>
      <c r="N977" s="21"/>
      <c r="O977" s="22">
        <f t="shared" si="206"/>
        <v>15.9395255550279</v>
      </c>
      <c r="P977" s="22"/>
      <c r="Q977" s="31">
        <f t="shared" si="207"/>
        <v>0.110169634726078</v>
      </c>
      <c r="R977" s="10">
        <f t="shared" si="217"/>
        <v>1.00140424843973</v>
      </c>
      <c r="S977" s="10">
        <f t="shared" si="218"/>
        <v>10.5586126189071</v>
      </c>
      <c r="T977" s="12">
        <f t="shared" si="208"/>
        <v>0.143134270355595</v>
      </c>
      <c r="U977" s="12">
        <f t="shared" si="209"/>
        <v>0.00738782989189346</v>
      </c>
      <c r="V977" s="12">
        <f t="shared" si="210"/>
        <v>0.135746440463702</v>
      </c>
      <c r="Y977" s="30"/>
      <c r="Z977" s="30"/>
    </row>
    <row r="978" spans="1:26">
      <c r="A978" s="14">
        <v>1951.1</v>
      </c>
      <c r="B978" s="15">
        <v>23.36</v>
      </c>
      <c r="C978" s="16">
        <v>1.48333</v>
      </c>
      <c r="D978" s="15">
        <v>2.48667</v>
      </c>
      <c r="E978" s="15">
        <v>26.2</v>
      </c>
      <c r="F978" s="16">
        <f t="shared" si="215"/>
        <v>1951.79166666659</v>
      </c>
      <c r="G978" s="10">
        <f>G969*3/12+G981*9/12</f>
        <v>2.6525</v>
      </c>
      <c r="H978" s="16">
        <f t="shared" si="211"/>
        <v>281.469276335878</v>
      </c>
      <c r="I978" s="16">
        <f t="shared" si="212"/>
        <v>17.8729375713741</v>
      </c>
      <c r="J978" s="19">
        <f t="shared" si="216"/>
        <v>20986.5760512773</v>
      </c>
      <c r="K978" s="16">
        <f t="shared" si="213"/>
        <v>29.9623803675573</v>
      </c>
      <c r="L978" s="19">
        <f t="shared" si="214"/>
        <v>2234.01922386257</v>
      </c>
      <c r="M978" s="27">
        <f t="shared" si="205"/>
        <v>12.3094579041187</v>
      </c>
      <c r="N978" s="21"/>
      <c r="O978" s="22">
        <f t="shared" si="206"/>
        <v>15.7606218403018</v>
      </c>
      <c r="P978" s="22"/>
      <c r="Q978" s="31">
        <f t="shared" si="207"/>
        <v>0.109977014250321</v>
      </c>
      <c r="R978" s="10">
        <f t="shared" si="217"/>
        <v>1.00141223656959</v>
      </c>
      <c r="S978" s="10">
        <f t="shared" si="218"/>
        <v>10.5330828947594</v>
      </c>
      <c r="T978" s="12">
        <f t="shared" si="208"/>
        <v>0.145083357095561</v>
      </c>
      <c r="U978" s="12">
        <f t="shared" si="209"/>
        <v>0.00845895327220636</v>
      </c>
      <c r="V978" s="12">
        <f t="shared" si="210"/>
        <v>0.136624403823355</v>
      </c>
      <c r="Y978" s="30"/>
      <c r="Z978" s="30"/>
    </row>
    <row r="979" spans="1:26">
      <c r="A979" s="14">
        <v>1951.11</v>
      </c>
      <c r="B979" s="15">
        <v>22.71</v>
      </c>
      <c r="C979" s="16">
        <v>1.44667</v>
      </c>
      <c r="D979" s="15">
        <v>2.46333</v>
      </c>
      <c r="E979" s="15">
        <v>26.4</v>
      </c>
      <c r="F979" s="16">
        <f t="shared" si="215"/>
        <v>1951.87499999993</v>
      </c>
      <c r="G979" s="10">
        <f>G969*2/12+G981*10/12</f>
        <v>2.66166666666667</v>
      </c>
      <c r="H979" s="16">
        <f t="shared" si="211"/>
        <v>271.5642875</v>
      </c>
      <c r="I979" s="16">
        <f t="shared" si="212"/>
        <v>17.2991593041667</v>
      </c>
      <c r="J979" s="19">
        <f t="shared" si="216"/>
        <v>20355.5387070241</v>
      </c>
      <c r="K979" s="16">
        <f t="shared" si="213"/>
        <v>29.4562948625</v>
      </c>
      <c r="L979" s="19">
        <f t="shared" si="214"/>
        <v>2207.94404065053</v>
      </c>
      <c r="M979" s="27">
        <f t="shared" si="205"/>
        <v>11.852030617771</v>
      </c>
      <c r="N979" s="21"/>
      <c r="O979" s="22">
        <f t="shared" si="206"/>
        <v>15.1717436235301</v>
      </c>
      <c r="P979" s="22"/>
      <c r="Q979" s="31">
        <f t="shared" si="207"/>
        <v>0.113135750359643</v>
      </c>
      <c r="R979" s="10">
        <f t="shared" si="217"/>
        <v>1.00142022448954</v>
      </c>
      <c r="S979" s="10">
        <f t="shared" si="218"/>
        <v>10.468049326132</v>
      </c>
      <c r="T979" s="12">
        <f t="shared" si="208"/>
        <v>0.153954181570996</v>
      </c>
      <c r="U979" s="12">
        <f t="shared" si="209"/>
        <v>0.00924778928876702</v>
      </c>
      <c r="V979" s="12">
        <f t="shared" si="210"/>
        <v>0.144706392282229</v>
      </c>
      <c r="Y979" s="30"/>
      <c r="Z979" s="30"/>
    </row>
    <row r="980" spans="1:26">
      <c r="A980" s="14">
        <v>1951.12</v>
      </c>
      <c r="B980" s="15">
        <v>23.41</v>
      </c>
      <c r="C980" s="16">
        <v>1.41</v>
      </c>
      <c r="D980" s="15">
        <v>2.44</v>
      </c>
      <c r="E980" s="15">
        <v>26.5</v>
      </c>
      <c r="F980" s="16">
        <f t="shared" si="215"/>
        <v>1951.95833333326</v>
      </c>
      <c r="G980" s="10">
        <f>G969*1/12+G981*11/12</f>
        <v>2.67083333333333</v>
      </c>
      <c r="H980" s="16">
        <f t="shared" si="211"/>
        <v>278.878471320755</v>
      </c>
      <c r="I980" s="16">
        <f t="shared" si="212"/>
        <v>16.7970373584906</v>
      </c>
      <c r="J980" s="19">
        <f t="shared" si="216"/>
        <v>21008.7058895824</v>
      </c>
      <c r="K980" s="16">
        <f t="shared" si="213"/>
        <v>29.0672135849057</v>
      </c>
      <c r="L980" s="19">
        <f t="shared" si="214"/>
        <v>2189.71560745754</v>
      </c>
      <c r="M980" s="27">
        <f t="shared" si="205"/>
        <v>12.1470725681068</v>
      </c>
      <c r="N980" s="21"/>
      <c r="O980" s="22">
        <f t="shared" si="206"/>
        <v>15.5433213343704</v>
      </c>
      <c r="P980" s="22"/>
      <c r="Q980" s="31">
        <f t="shared" si="207"/>
        <v>0.11071067066355</v>
      </c>
      <c r="R980" s="10">
        <f t="shared" si="217"/>
        <v>1.00142821219974</v>
      </c>
      <c r="S980" s="10">
        <f t="shared" si="218"/>
        <v>10.4433581314026</v>
      </c>
      <c r="T980" s="12">
        <f t="shared" si="208"/>
        <v>0.151648842804551</v>
      </c>
      <c r="U980" s="12">
        <f t="shared" si="209"/>
        <v>0.00882813550380268</v>
      </c>
      <c r="V980" s="12">
        <f t="shared" si="210"/>
        <v>0.142820707300749</v>
      </c>
      <c r="Y980" s="30"/>
      <c r="Z980" s="30"/>
    </row>
    <row r="981" spans="1:26">
      <c r="A981" s="14">
        <v>1952.01</v>
      </c>
      <c r="B981" s="15">
        <v>24.19</v>
      </c>
      <c r="C981" s="16">
        <v>1.41333</v>
      </c>
      <c r="D981" s="15">
        <v>2.42667</v>
      </c>
      <c r="E981" s="15">
        <v>26.5</v>
      </c>
      <c r="F981" s="16">
        <f t="shared" si="215"/>
        <v>1952.04166666659</v>
      </c>
      <c r="G981" s="10">
        <v>2.68</v>
      </c>
      <c r="H981" s="16">
        <f t="shared" si="211"/>
        <v>288.170449433962</v>
      </c>
      <c r="I981" s="16">
        <f t="shared" si="212"/>
        <v>16.8367069573585</v>
      </c>
      <c r="J981" s="19">
        <f t="shared" si="216"/>
        <v>21814.3933501456</v>
      </c>
      <c r="K981" s="16">
        <f t="shared" si="213"/>
        <v>28.9084160615094</v>
      </c>
      <c r="L981" s="19">
        <f t="shared" si="214"/>
        <v>2188.35609388168</v>
      </c>
      <c r="M981" s="27">
        <f t="shared" si="205"/>
        <v>12.5270597481723</v>
      </c>
      <c r="N981" s="21"/>
      <c r="O981" s="22">
        <f t="shared" si="206"/>
        <v>16.0224500865219</v>
      </c>
      <c r="P981" s="22"/>
      <c r="Q981" s="31">
        <f t="shared" si="207"/>
        <v>0.106769996438525</v>
      </c>
      <c r="R981" s="10">
        <f t="shared" si="217"/>
        <v>1.00114650571914</v>
      </c>
      <c r="S981" s="10">
        <f t="shared" si="218"/>
        <v>10.4582734628921</v>
      </c>
      <c r="T981" s="12">
        <f t="shared" si="208"/>
        <v>0.143258828031197</v>
      </c>
      <c r="U981" s="12">
        <f t="shared" si="209"/>
        <v>0.00886099253356809</v>
      </c>
      <c r="V981" s="12">
        <f t="shared" si="210"/>
        <v>0.134397835497629</v>
      </c>
      <c r="Y981" s="30"/>
      <c r="Z981" s="30"/>
    </row>
    <row r="982" spans="1:26">
      <c r="A982" s="14">
        <v>1952.02</v>
      </c>
      <c r="B982" s="15">
        <v>23.75</v>
      </c>
      <c r="C982" s="16">
        <v>1.41667</v>
      </c>
      <c r="D982" s="15">
        <v>2.41333</v>
      </c>
      <c r="E982" s="15">
        <v>26.3</v>
      </c>
      <c r="F982" s="16">
        <f t="shared" si="215"/>
        <v>1952.12499999993</v>
      </c>
      <c r="G982" s="10">
        <f>G981*11/12+G993*1/12</f>
        <v>2.6925</v>
      </c>
      <c r="H982" s="16">
        <f t="shared" si="211"/>
        <v>285.080370722434</v>
      </c>
      <c r="I982" s="16">
        <f t="shared" si="212"/>
        <v>17.0048340543726</v>
      </c>
      <c r="J982" s="19">
        <f t="shared" si="216"/>
        <v>21687.7471898903</v>
      </c>
      <c r="K982" s="16">
        <f t="shared" si="213"/>
        <v>28.9681267821293</v>
      </c>
      <c r="L982" s="19">
        <f t="shared" si="214"/>
        <v>2203.77646003275</v>
      </c>
      <c r="M982" s="27">
        <f t="shared" si="205"/>
        <v>12.3641193504611</v>
      </c>
      <c r="N982" s="21"/>
      <c r="O982" s="22">
        <f t="shared" si="206"/>
        <v>15.8110363511587</v>
      </c>
      <c r="P982" s="22"/>
      <c r="Q982" s="31">
        <f t="shared" si="207"/>
        <v>0.106230680164043</v>
      </c>
      <c r="R982" s="10">
        <f t="shared" si="217"/>
        <v>1.00115757002882</v>
      </c>
      <c r="S982" s="10">
        <f t="shared" si="218"/>
        <v>10.5498857121895</v>
      </c>
      <c r="T982" s="12">
        <f t="shared" si="208"/>
        <v>0.145710035760957</v>
      </c>
      <c r="U982" s="12">
        <f t="shared" si="209"/>
        <v>0.00831558400139798</v>
      </c>
      <c r="V982" s="12">
        <f t="shared" si="210"/>
        <v>0.137394451759559</v>
      </c>
      <c r="Y982" s="30"/>
      <c r="Z982" s="30"/>
    </row>
    <row r="983" spans="1:26">
      <c r="A983" s="14">
        <v>1952.03</v>
      </c>
      <c r="B983" s="15">
        <v>23.81</v>
      </c>
      <c r="C983" s="16">
        <v>1.42</v>
      </c>
      <c r="D983" s="15">
        <v>2.4</v>
      </c>
      <c r="E983" s="15">
        <v>26.3</v>
      </c>
      <c r="F983" s="16">
        <f t="shared" si="215"/>
        <v>1952.20833333326</v>
      </c>
      <c r="G983" s="10">
        <f>G981*10/12+G993*2/12</f>
        <v>2.705</v>
      </c>
      <c r="H983" s="16">
        <f t="shared" si="211"/>
        <v>285.800573764259</v>
      </c>
      <c r="I983" s="16">
        <f t="shared" si="212"/>
        <v>17.0448053231939</v>
      </c>
      <c r="J983" s="19">
        <f t="shared" si="216"/>
        <v>21850.5955372108</v>
      </c>
      <c r="K983" s="16">
        <f t="shared" si="213"/>
        <v>28.8081216730038</v>
      </c>
      <c r="L983" s="19">
        <f t="shared" si="214"/>
        <v>2202.49598023125</v>
      </c>
      <c r="M983" s="27">
        <f t="shared" si="205"/>
        <v>12.3623390873904</v>
      </c>
      <c r="N983" s="21"/>
      <c r="O983" s="22">
        <f t="shared" si="206"/>
        <v>15.8075103723309</v>
      </c>
      <c r="P983" s="22"/>
      <c r="Q983" s="31">
        <f t="shared" si="207"/>
        <v>0.104794523794561</v>
      </c>
      <c r="R983" s="10">
        <f t="shared" si="217"/>
        <v>1.00116863380798</v>
      </c>
      <c r="S983" s="10">
        <f t="shared" si="218"/>
        <v>10.5620979436974</v>
      </c>
      <c r="T983" s="12">
        <f t="shared" si="208"/>
        <v>0.145243973332577</v>
      </c>
      <c r="U983" s="12">
        <f t="shared" si="209"/>
        <v>0.00944103710533839</v>
      </c>
      <c r="V983" s="12">
        <f t="shared" si="210"/>
        <v>0.135802936227238</v>
      </c>
      <c r="Y983" s="30"/>
      <c r="Z983" s="30"/>
    </row>
    <row r="984" spans="1:26">
      <c r="A984" s="14">
        <v>1952.04</v>
      </c>
      <c r="B984" s="15">
        <v>23.74</v>
      </c>
      <c r="C984" s="16">
        <v>1.43</v>
      </c>
      <c r="D984" s="15">
        <v>2.38</v>
      </c>
      <c r="E984" s="15">
        <v>26.4</v>
      </c>
      <c r="F984" s="16">
        <f t="shared" si="215"/>
        <v>1952.29166666659</v>
      </c>
      <c r="G984" s="10">
        <f>G981*9/12+G993*3/12</f>
        <v>2.7175</v>
      </c>
      <c r="H984" s="16">
        <f t="shared" si="211"/>
        <v>283.880941666667</v>
      </c>
      <c r="I984" s="16">
        <f t="shared" si="212"/>
        <v>17.0998208333333</v>
      </c>
      <c r="J984" s="19">
        <f t="shared" si="216"/>
        <v>21812.7777959678</v>
      </c>
      <c r="K984" s="16">
        <f t="shared" si="213"/>
        <v>28.4598416666667</v>
      </c>
      <c r="L984" s="19">
        <f t="shared" si="214"/>
        <v>2186.79069732112</v>
      </c>
      <c r="M984" s="27">
        <f t="shared" si="205"/>
        <v>12.2427286832669</v>
      </c>
      <c r="N984" s="21"/>
      <c r="O984" s="22">
        <f t="shared" si="206"/>
        <v>15.6563986137722</v>
      </c>
      <c r="P984" s="22"/>
      <c r="Q984" s="31">
        <f t="shared" si="207"/>
        <v>0.105203893962163</v>
      </c>
      <c r="R984" s="10">
        <f t="shared" si="217"/>
        <v>1.00117969705711</v>
      </c>
      <c r="S984" s="10">
        <f t="shared" si="218"/>
        <v>10.534386467042</v>
      </c>
      <c r="T984" s="12">
        <f t="shared" si="208"/>
        <v>0.141645769363721</v>
      </c>
      <c r="U984" s="12">
        <f t="shared" si="209"/>
        <v>0.0104450450306612</v>
      </c>
      <c r="V984" s="12">
        <f t="shared" si="210"/>
        <v>0.13120072433306</v>
      </c>
      <c r="Y984" s="30"/>
      <c r="Z984" s="30"/>
    </row>
    <row r="985" spans="1:26">
      <c r="A985" s="14">
        <v>1952.05</v>
      </c>
      <c r="B985" s="15">
        <v>23.73</v>
      </c>
      <c r="C985" s="16">
        <v>1.44</v>
      </c>
      <c r="D985" s="15">
        <v>2.36</v>
      </c>
      <c r="E985" s="15">
        <v>26.4</v>
      </c>
      <c r="F985" s="16">
        <f t="shared" si="215"/>
        <v>1952.37499999993</v>
      </c>
      <c r="G985" s="10">
        <f>G981*8/12+G993*4/12</f>
        <v>2.73</v>
      </c>
      <c r="H985" s="16">
        <f t="shared" si="211"/>
        <v>283.7613625</v>
      </c>
      <c r="I985" s="16">
        <f t="shared" si="212"/>
        <v>17.2194</v>
      </c>
      <c r="J985" s="19">
        <f t="shared" si="216"/>
        <v>21913.8479542473</v>
      </c>
      <c r="K985" s="16">
        <f t="shared" si="213"/>
        <v>28.2206833333333</v>
      </c>
      <c r="L985" s="19">
        <f t="shared" si="214"/>
        <v>2179.37973754841</v>
      </c>
      <c r="M985" s="27">
        <f t="shared" si="205"/>
        <v>12.2004787619458</v>
      </c>
      <c r="N985" s="21"/>
      <c r="O985" s="22">
        <f t="shared" si="206"/>
        <v>15.6064970436272</v>
      </c>
      <c r="P985" s="22"/>
      <c r="Q985" s="31">
        <f t="shared" si="207"/>
        <v>0.104065379691255</v>
      </c>
      <c r="R985" s="10">
        <f t="shared" si="217"/>
        <v>1.00119075977671</v>
      </c>
      <c r="S985" s="10">
        <f t="shared" si="218"/>
        <v>10.5468138517556</v>
      </c>
      <c r="T985" s="12">
        <f t="shared" si="208"/>
        <v>0.132642276140816</v>
      </c>
      <c r="U985" s="12">
        <f t="shared" si="209"/>
        <v>0.0103999125925922</v>
      </c>
      <c r="V985" s="12">
        <f t="shared" si="210"/>
        <v>0.122242363548224</v>
      </c>
      <c r="Y985" s="30"/>
      <c r="Z985" s="30"/>
    </row>
    <row r="986" spans="1:26">
      <c r="A986" s="14">
        <v>1952.06</v>
      </c>
      <c r="B986" s="15">
        <v>24.38</v>
      </c>
      <c r="C986" s="16">
        <v>1.45</v>
      </c>
      <c r="D986" s="15">
        <v>2.34</v>
      </c>
      <c r="E986" s="15">
        <v>26.5</v>
      </c>
      <c r="F986" s="16">
        <f t="shared" si="215"/>
        <v>1952.45833333326</v>
      </c>
      <c r="G986" s="10">
        <f>G981*7/12+G993*5/12</f>
        <v>2.7425</v>
      </c>
      <c r="H986" s="16">
        <f t="shared" si="211"/>
        <v>290.43388</v>
      </c>
      <c r="I986" s="16">
        <f t="shared" si="212"/>
        <v>17.2735490566038</v>
      </c>
      <c r="J986" s="19">
        <f t="shared" si="216"/>
        <v>22540.3063735295</v>
      </c>
      <c r="K986" s="16">
        <f t="shared" si="213"/>
        <v>27.8759343396226</v>
      </c>
      <c r="L986" s="19">
        <f t="shared" si="214"/>
        <v>2163.42563224196</v>
      </c>
      <c r="M986" s="27">
        <f t="shared" si="205"/>
        <v>12.4478815817894</v>
      </c>
      <c r="N986" s="21"/>
      <c r="O986" s="22">
        <f t="shared" si="206"/>
        <v>15.9273025556327</v>
      </c>
      <c r="P986" s="22"/>
      <c r="Q986" s="31">
        <f t="shared" si="207"/>
        <v>0.102708162119251</v>
      </c>
      <c r="R986" s="10">
        <f t="shared" si="217"/>
        <v>1.00120182196727</v>
      </c>
      <c r="S986" s="10">
        <f t="shared" si="218"/>
        <v>10.5195258845063</v>
      </c>
      <c r="T986" s="12">
        <f t="shared" si="208"/>
        <v>0.115850999765105</v>
      </c>
      <c r="U986" s="12">
        <f t="shared" si="209"/>
        <v>0.0106557722506511</v>
      </c>
      <c r="V986" s="12">
        <f t="shared" si="210"/>
        <v>0.105195227514454</v>
      </c>
      <c r="Y986" s="30"/>
      <c r="Z986" s="30"/>
    </row>
    <row r="987" spans="1:26">
      <c r="A987" s="14">
        <v>1952.07</v>
      </c>
      <c r="B987" s="15">
        <v>25.08</v>
      </c>
      <c r="C987" s="16">
        <v>1.45</v>
      </c>
      <c r="D987" s="15">
        <v>2.34667</v>
      </c>
      <c r="E987" s="15">
        <v>26.7</v>
      </c>
      <c r="F987" s="16">
        <f t="shared" si="215"/>
        <v>1952.54166666659</v>
      </c>
      <c r="G987" s="10">
        <f>G981*6/12+G993*6/12</f>
        <v>2.755</v>
      </c>
      <c r="H987" s="16">
        <f t="shared" si="211"/>
        <v>296.534835955056</v>
      </c>
      <c r="I987" s="16">
        <f t="shared" si="212"/>
        <v>17.14415917603</v>
      </c>
      <c r="J987" s="19">
        <f t="shared" si="216"/>
        <v>23124.6744911899</v>
      </c>
      <c r="K987" s="16">
        <f t="shared" si="213"/>
        <v>27.7459889749064</v>
      </c>
      <c r="L987" s="19">
        <f t="shared" si="214"/>
        <v>2163.71530654867</v>
      </c>
      <c r="M987" s="27">
        <f t="shared" si="205"/>
        <v>12.6691128896225</v>
      </c>
      <c r="N987" s="21"/>
      <c r="O987" s="22">
        <f t="shared" si="206"/>
        <v>16.2140435243705</v>
      </c>
      <c r="P987" s="22"/>
      <c r="Q987" s="31">
        <f t="shared" si="207"/>
        <v>0.101327588071915</v>
      </c>
      <c r="R987" s="10">
        <f t="shared" si="217"/>
        <v>1.00121288362929</v>
      </c>
      <c r="S987" s="10">
        <f t="shared" si="218"/>
        <v>10.4532758339958</v>
      </c>
      <c r="T987" s="12">
        <f t="shared" si="208"/>
        <v>0.115618901594987</v>
      </c>
      <c r="U987" s="12">
        <f t="shared" si="209"/>
        <v>0.0104624548934154</v>
      </c>
      <c r="V987" s="12">
        <f t="shared" si="210"/>
        <v>0.105156446701571</v>
      </c>
      <c r="Y987" s="30"/>
      <c r="Z987" s="30"/>
    </row>
    <row r="988" spans="1:26">
      <c r="A988" s="14">
        <v>1952.08</v>
      </c>
      <c r="B988" s="15">
        <v>25.18</v>
      </c>
      <c r="C988" s="16">
        <v>1.45</v>
      </c>
      <c r="D988" s="15">
        <v>2.35333</v>
      </c>
      <c r="E988" s="15">
        <v>26.7</v>
      </c>
      <c r="F988" s="16">
        <f t="shared" si="215"/>
        <v>1952.62499999993</v>
      </c>
      <c r="G988" s="10">
        <f>G981*5/12+G993*7/12</f>
        <v>2.7675</v>
      </c>
      <c r="H988" s="16">
        <f t="shared" si="211"/>
        <v>297.7171917603</v>
      </c>
      <c r="I988" s="16">
        <f t="shared" si="212"/>
        <v>17.14415917603</v>
      </c>
      <c r="J988" s="19">
        <f t="shared" si="216"/>
        <v>23328.2908767616</v>
      </c>
      <c r="K988" s="16">
        <f t="shared" si="213"/>
        <v>27.8247338715356</v>
      </c>
      <c r="L988" s="19">
        <f t="shared" si="214"/>
        <v>2180.26873586217</v>
      </c>
      <c r="M988" s="27">
        <f t="shared" si="205"/>
        <v>12.6783782363286</v>
      </c>
      <c r="N988" s="21"/>
      <c r="O988" s="22">
        <f t="shared" si="206"/>
        <v>16.2303715378819</v>
      </c>
      <c r="P988" s="22"/>
      <c r="Q988" s="31">
        <f t="shared" si="207"/>
        <v>0.100506831828928</v>
      </c>
      <c r="R988" s="10">
        <f t="shared" si="217"/>
        <v>1.00122394476327</v>
      </c>
      <c r="S988" s="10">
        <f t="shared" si="218"/>
        <v>10.4659544411273</v>
      </c>
      <c r="T988" s="12">
        <f t="shared" si="208"/>
        <v>0.117966985521381</v>
      </c>
      <c r="U988" s="12">
        <f t="shared" si="209"/>
        <v>0.0109240945727422</v>
      </c>
      <c r="V988" s="12">
        <f t="shared" si="210"/>
        <v>0.107042890948639</v>
      </c>
      <c r="Y988" s="30"/>
      <c r="Z988" s="30"/>
    </row>
    <row r="989" spans="1:26">
      <c r="A989" s="14">
        <v>1952.09</v>
      </c>
      <c r="B989" s="15">
        <v>24.78</v>
      </c>
      <c r="C989" s="16">
        <v>1.45</v>
      </c>
      <c r="D989" s="15">
        <v>2.36</v>
      </c>
      <c r="E989" s="15">
        <v>26.7</v>
      </c>
      <c r="F989" s="16">
        <f t="shared" si="215"/>
        <v>1952.70833333326</v>
      </c>
      <c r="G989" s="10">
        <f>G981*4/12+G993*8/12</f>
        <v>2.78</v>
      </c>
      <c r="H989" s="16">
        <f t="shared" si="211"/>
        <v>292.987768539326</v>
      </c>
      <c r="I989" s="16">
        <f t="shared" si="212"/>
        <v>17.14415917603</v>
      </c>
      <c r="J989" s="19">
        <f t="shared" si="216"/>
        <v>23069.653815479</v>
      </c>
      <c r="K989" s="16">
        <f t="shared" si="213"/>
        <v>27.9035970037453</v>
      </c>
      <c r="L989" s="19">
        <f t="shared" si="214"/>
        <v>2197.10988718847</v>
      </c>
      <c r="M989" s="27">
        <f t="shared" si="205"/>
        <v>12.4346780204255</v>
      </c>
      <c r="N989" s="21"/>
      <c r="O989" s="22">
        <f t="shared" si="206"/>
        <v>15.9247462046267</v>
      </c>
      <c r="P989" s="22"/>
      <c r="Q989" s="31">
        <f t="shared" si="207"/>
        <v>0.101927647357311</v>
      </c>
      <c r="R989" s="10">
        <f t="shared" si="217"/>
        <v>1.0012350053697</v>
      </c>
      <c r="S989" s="10">
        <f t="shared" si="218"/>
        <v>10.4787641912581</v>
      </c>
      <c r="T989" s="12">
        <f t="shared" si="208"/>
        <v>0.118180799939064</v>
      </c>
      <c r="U989" s="12">
        <f t="shared" si="209"/>
        <v>0.0108020921322574</v>
      </c>
      <c r="V989" s="12">
        <f t="shared" si="210"/>
        <v>0.107378707806807</v>
      </c>
      <c r="Y989" s="30"/>
      <c r="Z989" s="30"/>
    </row>
    <row r="990" spans="1:26">
      <c r="A990" s="14">
        <v>1952.1</v>
      </c>
      <c r="B990" s="15">
        <v>24.26</v>
      </c>
      <c r="C990" s="16">
        <v>1.43667</v>
      </c>
      <c r="D990" s="15">
        <v>2.37333</v>
      </c>
      <c r="E990" s="15">
        <v>26.7</v>
      </c>
      <c r="F990" s="16">
        <f t="shared" si="215"/>
        <v>1952.79166666659</v>
      </c>
      <c r="G990" s="10">
        <f>G981*3/12+G993*9/12</f>
        <v>2.7925</v>
      </c>
      <c r="H990" s="16">
        <f t="shared" si="211"/>
        <v>286.83951835206</v>
      </c>
      <c r="I990" s="16">
        <f t="shared" si="212"/>
        <v>16.986551147191</v>
      </c>
      <c r="J990" s="19">
        <f t="shared" si="216"/>
        <v>22697.0039625683</v>
      </c>
      <c r="K990" s="16">
        <f t="shared" si="213"/>
        <v>28.0612050325843</v>
      </c>
      <c r="L990" s="19">
        <f t="shared" si="214"/>
        <v>2220.42375987149</v>
      </c>
      <c r="M990" s="27">
        <f t="shared" si="205"/>
        <v>12.1311835586869</v>
      </c>
      <c r="N990" s="21"/>
      <c r="O990" s="22">
        <f t="shared" si="206"/>
        <v>15.5436957513438</v>
      </c>
      <c r="P990" s="22"/>
      <c r="Q990" s="31">
        <f t="shared" si="207"/>
        <v>0.102551098446021</v>
      </c>
      <c r="R990" s="10">
        <f t="shared" si="217"/>
        <v>1.00124606544907</v>
      </c>
      <c r="S990" s="10">
        <f t="shared" si="218"/>
        <v>10.4917055213022</v>
      </c>
      <c r="T990" s="12">
        <f t="shared" si="208"/>
        <v>0.116765040644663</v>
      </c>
      <c r="U990" s="12">
        <f t="shared" si="209"/>
        <v>0.0114245215763145</v>
      </c>
      <c r="V990" s="12">
        <f t="shared" si="210"/>
        <v>0.105340519068349</v>
      </c>
      <c r="Y990" s="30"/>
      <c r="Z990" s="30"/>
    </row>
    <row r="991" spans="1:26">
      <c r="A991" s="14">
        <v>1952.11</v>
      </c>
      <c r="B991" s="15">
        <v>25.03</v>
      </c>
      <c r="C991" s="16">
        <v>1.42333</v>
      </c>
      <c r="D991" s="15">
        <v>2.38667</v>
      </c>
      <c r="E991" s="15">
        <v>26.7</v>
      </c>
      <c r="F991" s="16">
        <f t="shared" si="215"/>
        <v>1952.87499999993</v>
      </c>
      <c r="G991" s="10">
        <f>G981*2/12+G993*10/12</f>
        <v>2.805</v>
      </c>
      <c r="H991" s="16">
        <f t="shared" si="211"/>
        <v>295.943658052435</v>
      </c>
      <c r="I991" s="16">
        <f t="shared" si="212"/>
        <v>16.8288248827715</v>
      </c>
      <c r="J991" s="19">
        <f t="shared" si="216"/>
        <v>23528.3643749899</v>
      </c>
      <c r="K991" s="16">
        <f t="shared" si="213"/>
        <v>28.2189312970038</v>
      </c>
      <c r="L991" s="19">
        <f t="shared" si="214"/>
        <v>2243.48547354603</v>
      </c>
      <c r="M991" s="27">
        <f t="shared" si="205"/>
        <v>12.4734697655153</v>
      </c>
      <c r="N991" s="21"/>
      <c r="O991" s="22">
        <f t="shared" si="206"/>
        <v>15.9864403608815</v>
      </c>
      <c r="P991" s="22"/>
      <c r="Q991" s="31">
        <f t="shared" si="207"/>
        <v>0.0995385524208568</v>
      </c>
      <c r="R991" s="10">
        <f t="shared" si="217"/>
        <v>1.00125712500189</v>
      </c>
      <c r="S991" s="10">
        <f t="shared" si="218"/>
        <v>10.5047788730541</v>
      </c>
      <c r="T991" s="12">
        <f t="shared" si="208"/>
        <v>0.120521819353511</v>
      </c>
      <c r="U991" s="12">
        <f t="shared" si="209"/>
        <v>0.0117119987198013</v>
      </c>
      <c r="V991" s="12">
        <f t="shared" si="210"/>
        <v>0.10880982063371</v>
      </c>
      <c r="Y991" s="30"/>
      <c r="Z991" s="30"/>
    </row>
    <row r="992" spans="1:26">
      <c r="A992" s="14">
        <v>1952.12</v>
      </c>
      <c r="B992" s="15">
        <v>26.04</v>
      </c>
      <c r="C992" s="16">
        <v>1.41</v>
      </c>
      <c r="D992" s="15">
        <v>2.4</v>
      </c>
      <c r="E992" s="15">
        <v>26.7</v>
      </c>
      <c r="F992" s="16">
        <f t="shared" si="215"/>
        <v>1952.95833333326</v>
      </c>
      <c r="G992" s="10">
        <f>G981*1/12+G993*11/12</f>
        <v>2.8175</v>
      </c>
      <c r="H992" s="16">
        <f t="shared" si="211"/>
        <v>307.885451685393</v>
      </c>
      <c r="I992" s="16">
        <f t="shared" si="212"/>
        <v>16.6712168539326</v>
      </c>
      <c r="J992" s="19">
        <f t="shared" si="216"/>
        <v>24588.2217794167</v>
      </c>
      <c r="K992" s="16">
        <f t="shared" si="213"/>
        <v>28.3765393258427</v>
      </c>
      <c r="L992" s="19">
        <f t="shared" si="214"/>
        <v>2266.19555570661</v>
      </c>
      <c r="M992" s="27">
        <f t="shared" si="205"/>
        <v>12.9339643061614</v>
      </c>
      <c r="N992" s="21"/>
      <c r="O992" s="22">
        <f t="shared" si="206"/>
        <v>16.5765194524172</v>
      </c>
      <c r="P992" s="22"/>
      <c r="Q992" s="31">
        <f t="shared" si="207"/>
        <v>0.0959377827396683</v>
      </c>
      <c r="R992" s="10">
        <f t="shared" si="217"/>
        <v>1.00126818402864</v>
      </c>
      <c r="S992" s="10">
        <f t="shared" si="218"/>
        <v>10.5179846932148</v>
      </c>
      <c r="T992" s="12">
        <f t="shared" si="208"/>
        <v>0.120652013565478</v>
      </c>
      <c r="U992" s="12">
        <f t="shared" si="209"/>
        <v>0.0124117348296076</v>
      </c>
      <c r="V992" s="12">
        <f t="shared" si="210"/>
        <v>0.10824027873587</v>
      </c>
      <c r="Y992" s="30"/>
      <c r="Z992" s="30"/>
    </row>
    <row r="993" spans="1:26">
      <c r="A993" s="14">
        <v>1953.01</v>
      </c>
      <c r="B993" s="15">
        <v>26.18</v>
      </c>
      <c r="C993" s="16">
        <v>1.41</v>
      </c>
      <c r="D993" s="15">
        <v>2.41</v>
      </c>
      <c r="E993" s="15">
        <v>26.6</v>
      </c>
      <c r="F993" s="16">
        <f t="shared" si="215"/>
        <v>1953.04166666659</v>
      </c>
      <c r="G993" s="10">
        <v>2.83</v>
      </c>
      <c r="H993" s="16">
        <f t="shared" si="211"/>
        <v>310.704436842105</v>
      </c>
      <c r="I993" s="16">
        <f t="shared" si="212"/>
        <v>16.7338906015038</v>
      </c>
      <c r="J993" s="19">
        <f t="shared" si="216"/>
        <v>24924.7166763689</v>
      </c>
      <c r="K993" s="16">
        <f t="shared" si="213"/>
        <v>28.6018981203008</v>
      </c>
      <c r="L993" s="19">
        <f t="shared" si="214"/>
        <v>2294.44488884832</v>
      </c>
      <c r="M993" s="27">
        <f t="shared" si="205"/>
        <v>13.0107734479952</v>
      </c>
      <c r="N993" s="21"/>
      <c r="O993" s="22">
        <f t="shared" si="206"/>
        <v>16.673801176942</v>
      </c>
      <c r="P993" s="22"/>
      <c r="Q993" s="31">
        <f t="shared" si="207"/>
        <v>0.0949636274455318</v>
      </c>
      <c r="R993" s="10">
        <f t="shared" si="217"/>
        <v>1.00488120869214</v>
      </c>
      <c r="S993" s="10">
        <f t="shared" si="218"/>
        <v>10.5709148748951</v>
      </c>
      <c r="T993" s="12">
        <f t="shared" si="208"/>
        <v>0.123687089331094</v>
      </c>
      <c r="U993" s="12">
        <f t="shared" si="209"/>
        <v>0.0124778302869957</v>
      </c>
      <c r="V993" s="12">
        <f t="shared" si="210"/>
        <v>0.111209259044099</v>
      </c>
      <c r="Y993" s="30"/>
      <c r="Z993" s="30"/>
    </row>
    <row r="994" spans="1:26">
      <c r="A994" s="14">
        <v>1953.02</v>
      </c>
      <c r="B994" s="15">
        <v>25.86</v>
      </c>
      <c r="C994" s="16">
        <v>1.41</v>
      </c>
      <c r="D994" s="15">
        <v>2.42</v>
      </c>
      <c r="E994" s="15">
        <v>26.5</v>
      </c>
      <c r="F994" s="16">
        <f t="shared" si="215"/>
        <v>1953.12499999993</v>
      </c>
      <c r="G994" s="10">
        <v>2.80083333333333</v>
      </c>
      <c r="H994" s="16">
        <f t="shared" si="211"/>
        <v>308.064812830189</v>
      </c>
      <c r="I994" s="16">
        <f t="shared" si="212"/>
        <v>16.7970373584906</v>
      </c>
      <c r="J994" s="19">
        <f t="shared" si="216"/>
        <v>24825.254205927</v>
      </c>
      <c r="K994" s="16">
        <f t="shared" si="213"/>
        <v>28.8289577358491</v>
      </c>
      <c r="L994" s="19">
        <f t="shared" si="214"/>
        <v>2323.16764030716</v>
      </c>
      <c r="M994" s="27">
        <f t="shared" si="205"/>
        <v>12.8593468806879</v>
      </c>
      <c r="N994" s="21"/>
      <c r="O994" s="22">
        <f t="shared" si="206"/>
        <v>16.4790486218649</v>
      </c>
      <c r="P994" s="22"/>
      <c r="Q994" s="31">
        <f t="shared" si="207"/>
        <v>0.0957663075522876</v>
      </c>
      <c r="R994" s="10">
        <f t="shared" si="217"/>
        <v>1.00486040903134</v>
      </c>
      <c r="S994" s="10">
        <f t="shared" si="218"/>
        <v>10.6625986738869</v>
      </c>
      <c r="T994" s="12">
        <f t="shared" si="208"/>
        <v>0.12591828189514</v>
      </c>
      <c r="U994" s="12">
        <f t="shared" si="209"/>
        <v>0.0111788542480551</v>
      </c>
      <c r="V994" s="12">
        <f t="shared" si="210"/>
        <v>0.114739427647085</v>
      </c>
      <c r="Y994" s="30"/>
      <c r="Z994" s="30"/>
    </row>
    <row r="995" spans="1:26">
      <c r="A995" s="14">
        <v>1953.03</v>
      </c>
      <c r="B995" s="15">
        <v>25.99</v>
      </c>
      <c r="C995" s="16">
        <v>1.41</v>
      </c>
      <c r="D995" s="15">
        <v>2.43</v>
      </c>
      <c r="E995" s="15">
        <v>26.6</v>
      </c>
      <c r="F995" s="16">
        <f t="shared" si="215"/>
        <v>1953.20833333326</v>
      </c>
      <c r="G995" s="10">
        <v>2.77166666666667</v>
      </c>
      <c r="H995" s="16">
        <f t="shared" si="211"/>
        <v>308.449515413534</v>
      </c>
      <c r="I995" s="16">
        <f t="shared" si="212"/>
        <v>16.7338906015038</v>
      </c>
      <c r="J995" s="19">
        <f t="shared" si="216"/>
        <v>24968.6296524414</v>
      </c>
      <c r="K995" s="16">
        <f t="shared" si="213"/>
        <v>28.8392582706767</v>
      </c>
      <c r="L995" s="19">
        <f t="shared" si="214"/>
        <v>2334.50442691161</v>
      </c>
      <c r="M995" s="27">
        <f t="shared" si="205"/>
        <v>12.8348193400925</v>
      </c>
      <c r="N995" s="21"/>
      <c r="O995" s="22">
        <f t="shared" si="206"/>
        <v>16.4460638274511</v>
      </c>
      <c r="P995" s="22"/>
      <c r="Q995" s="31">
        <f t="shared" si="207"/>
        <v>0.0947610263844257</v>
      </c>
      <c r="R995" s="10">
        <f t="shared" si="217"/>
        <v>0.99727096991141</v>
      </c>
      <c r="S995" s="10">
        <f t="shared" si="218"/>
        <v>10.6741434780694</v>
      </c>
      <c r="T995" s="12">
        <f t="shared" si="208"/>
        <v>0.124779658298864</v>
      </c>
      <c r="U995" s="12">
        <f t="shared" si="209"/>
        <v>0.0109844519991236</v>
      </c>
      <c r="V995" s="12">
        <f t="shared" si="210"/>
        <v>0.11379520629974</v>
      </c>
      <c r="Y995" s="30"/>
      <c r="Z995" s="30"/>
    </row>
    <row r="996" spans="1:26">
      <c r="A996" s="14">
        <v>1953.04</v>
      </c>
      <c r="B996" s="15">
        <v>24.71</v>
      </c>
      <c r="C996" s="16">
        <v>1.41333</v>
      </c>
      <c r="D996" s="15">
        <v>2.45667</v>
      </c>
      <c r="E996" s="15">
        <v>26.6</v>
      </c>
      <c r="F996" s="16">
        <f t="shared" si="215"/>
        <v>1953.29166666659</v>
      </c>
      <c r="G996" s="10">
        <v>2.83</v>
      </c>
      <c r="H996" s="16">
        <f t="shared" si="211"/>
        <v>293.258465789474</v>
      </c>
      <c r="I996" s="16">
        <f t="shared" si="212"/>
        <v>16.7734110665414</v>
      </c>
      <c r="J996" s="19">
        <f t="shared" si="216"/>
        <v>23852.0808576652</v>
      </c>
      <c r="K996" s="16">
        <f t="shared" si="213"/>
        <v>29.155778031203</v>
      </c>
      <c r="L996" s="19">
        <f t="shared" si="214"/>
        <v>2371.37561637395</v>
      </c>
      <c r="M996" s="27">
        <f t="shared" si="205"/>
        <v>12.1639014540068</v>
      </c>
      <c r="N996" s="21"/>
      <c r="O996" s="22">
        <f t="shared" si="206"/>
        <v>15.5890683801961</v>
      </c>
      <c r="P996" s="22"/>
      <c r="Q996" s="31">
        <f t="shared" si="207"/>
        <v>0.0972681974762962</v>
      </c>
      <c r="R996" s="10">
        <f t="shared" si="217"/>
        <v>0.983552510121993</v>
      </c>
      <c r="S996" s="10">
        <f t="shared" si="218"/>
        <v>10.6450134193478</v>
      </c>
      <c r="T996" s="12">
        <f t="shared" si="208"/>
        <v>0.135442310278144</v>
      </c>
      <c r="U996" s="12">
        <f t="shared" si="209"/>
        <v>0.0112608126808498</v>
      </c>
      <c r="V996" s="12">
        <f t="shared" si="210"/>
        <v>0.124181497597294</v>
      </c>
      <c r="Y996" s="30"/>
      <c r="Z996" s="30"/>
    </row>
    <row r="997" spans="1:26">
      <c r="A997" s="14">
        <v>1953.05</v>
      </c>
      <c r="B997" s="15">
        <v>24.84</v>
      </c>
      <c r="C997" s="16">
        <v>1.41667</v>
      </c>
      <c r="D997" s="15">
        <v>2.48333</v>
      </c>
      <c r="E997" s="15">
        <v>26.7</v>
      </c>
      <c r="F997" s="16">
        <f t="shared" si="215"/>
        <v>1953.37499999993</v>
      </c>
      <c r="G997" s="10">
        <v>3.05</v>
      </c>
      <c r="H997" s="16">
        <f t="shared" si="211"/>
        <v>293.697182022472</v>
      </c>
      <c r="I997" s="16">
        <f t="shared" si="212"/>
        <v>16.7500799861423</v>
      </c>
      <c r="J997" s="19">
        <f t="shared" si="216"/>
        <v>24001.2938853678</v>
      </c>
      <c r="K997" s="16">
        <f t="shared" si="213"/>
        <v>29.3617964183521</v>
      </c>
      <c r="L997" s="19">
        <f t="shared" si="214"/>
        <v>2399.48201064212</v>
      </c>
      <c r="M997" s="27">
        <f t="shared" si="205"/>
        <v>12.1419707918678</v>
      </c>
      <c r="N997" s="21"/>
      <c r="O997" s="22">
        <f t="shared" si="206"/>
        <v>15.5632033871073</v>
      </c>
      <c r="P997" s="22"/>
      <c r="Q997" s="31">
        <f t="shared" si="207"/>
        <v>0.0950102952363666</v>
      </c>
      <c r="R997" s="10">
        <f t="shared" si="217"/>
        <v>0.997427359791393</v>
      </c>
      <c r="S997" s="10">
        <f t="shared" si="218"/>
        <v>10.4307164491482</v>
      </c>
      <c r="T997" s="12">
        <f t="shared" si="208"/>
        <v>0.137286110844578</v>
      </c>
      <c r="U997" s="12">
        <f t="shared" si="209"/>
        <v>0.0139851707888834</v>
      </c>
      <c r="V997" s="12">
        <f t="shared" si="210"/>
        <v>0.123300940055695</v>
      </c>
      <c r="Y997" s="30"/>
      <c r="Z997" s="30"/>
    </row>
    <row r="998" spans="1:26">
      <c r="A998" s="14">
        <v>1953.06</v>
      </c>
      <c r="B998" s="15">
        <v>23.95</v>
      </c>
      <c r="C998" s="16">
        <v>1.42</v>
      </c>
      <c r="D998" s="15">
        <v>2.51</v>
      </c>
      <c r="E998" s="15">
        <v>26.8</v>
      </c>
      <c r="F998" s="16">
        <f t="shared" si="215"/>
        <v>1953.45833333326</v>
      </c>
      <c r="G998" s="10">
        <v>3.11</v>
      </c>
      <c r="H998" s="16">
        <f t="shared" si="211"/>
        <v>282.117595149254</v>
      </c>
      <c r="I998" s="16">
        <f t="shared" si="212"/>
        <v>16.7268052238806</v>
      </c>
      <c r="J998" s="19">
        <f t="shared" si="216"/>
        <v>23168.9070986215</v>
      </c>
      <c r="K998" s="16">
        <f t="shared" si="213"/>
        <v>29.5663951492537</v>
      </c>
      <c r="L998" s="19">
        <f t="shared" si="214"/>
        <v>2428.14015939624</v>
      </c>
      <c r="M998" s="27">
        <f t="shared" si="205"/>
        <v>11.6244078854701</v>
      </c>
      <c r="N998" s="21"/>
      <c r="O998" s="22">
        <f t="shared" si="206"/>
        <v>14.9045222124771</v>
      </c>
      <c r="P998" s="22"/>
      <c r="Q998" s="31">
        <f t="shared" si="207"/>
        <v>0.0984672659239361</v>
      </c>
      <c r="R998" s="10">
        <f t="shared" si="217"/>
        <v>1.01806608863628</v>
      </c>
      <c r="S998" s="10">
        <f t="shared" si="218"/>
        <v>10.3650615134998</v>
      </c>
      <c r="T998" s="12">
        <f t="shared" si="208"/>
        <v>0.141183082826151</v>
      </c>
      <c r="U998" s="12">
        <f t="shared" si="209"/>
        <v>0.0141278852874356</v>
      </c>
      <c r="V998" s="12">
        <f t="shared" si="210"/>
        <v>0.127055197538715</v>
      </c>
      <c r="Y998" s="30"/>
      <c r="Z998" s="30"/>
    </row>
    <row r="999" spans="1:26">
      <c r="A999" s="14">
        <v>1953.07</v>
      </c>
      <c r="B999" s="15">
        <v>24.29</v>
      </c>
      <c r="C999" s="16">
        <v>1.42</v>
      </c>
      <c r="D999" s="15">
        <v>2.52333</v>
      </c>
      <c r="E999" s="15">
        <v>26.8</v>
      </c>
      <c r="F999" s="16">
        <f t="shared" si="215"/>
        <v>1953.54166666659</v>
      </c>
      <c r="G999" s="10">
        <v>2.93</v>
      </c>
      <c r="H999" s="16">
        <f t="shared" si="211"/>
        <v>286.122604850746</v>
      </c>
      <c r="I999" s="16">
        <f t="shared" si="212"/>
        <v>16.7268052238806</v>
      </c>
      <c r="J999" s="19">
        <f t="shared" si="216"/>
        <v>23612.2925858951</v>
      </c>
      <c r="K999" s="16">
        <f t="shared" si="213"/>
        <v>29.7234150884328</v>
      </c>
      <c r="L999" s="19">
        <f t="shared" si="214"/>
        <v>2452.92738784548</v>
      </c>
      <c r="M999" s="27">
        <f t="shared" si="205"/>
        <v>11.75020164531</v>
      </c>
      <c r="N999" s="21"/>
      <c r="O999" s="22">
        <f t="shared" si="206"/>
        <v>15.0691292072302</v>
      </c>
      <c r="P999" s="22"/>
      <c r="Q999" s="31">
        <f t="shared" si="207"/>
        <v>0.0999444923265426</v>
      </c>
      <c r="R999" s="10">
        <f t="shared" si="217"/>
        <v>1.00072391842536</v>
      </c>
      <c r="S999" s="10">
        <f t="shared" si="218"/>
        <v>10.5523176335231</v>
      </c>
      <c r="T999" s="12">
        <f t="shared" si="208"/>
        <v>0.137251752530586</v>
      </c>
      <c r="U999" s="12">
        <f t="shared" si="209"/>
        <v>0.0120719955911794</v>
      </c>
      <c r="V999" s="12">
        <f t="shared" si="210"/>
        <v>0.125179756939406</v>
      </c>
      <c r="Y999" s="30"/>
      <c r="Z999" s="30"/>
    </row>
    <row r="1000" spans="1:26">
      <c r="A1000" s="14">
        <v>1953.08</v>
      </c>
      <c r="B1000" s="15">
        <v>24.39</v>
      </c>
      <c r="C1000" s="16">
        <v>1.42</v>
      </c>
      <c r="D1000" s="15">
        <v>2.53667</v>
      </c>
      <c r="E1000" s="15">
        <v>26.9</v>
      </c>
      <c r="F1000" s="16">
        <f t="shared" si="215"/>
        <v>1953.62499999992</v>
      </c>
      <c r="G1000" s="10">
        <v>2.95</v>
      </c>
      <c r="H1000" s="16">
        <f t="shared" si="211"/>
        <v>286.232517100372</v>
      </c>
      <c r="I1000" s="16">
        <f t="shared" si="212"/>
        <v>16.6646237918216</v>
      </c>
      <c r="J1000" s="19">
        <f t="shared" si="216"/>
        <v>23735.9672297862</v>
      </c>
      <c r="K1000" s="16">
        <f t="shared" si="213"/>
        <v>29.7694727</v>
      </c>
      <c r="L1000" s="19">
        <f t="shared" si="214"/>
        <v>2468.64764218048</v>
      </c>
      <c r="M1000" s="27">
        <f t="shared" si="205"/>
        <v>11.715076201734</v>
      </c>
      <c r="N1000" s="21"/>
      <c r="O1000" s="22">
        <f t="shared" si="206"/>
        <v>15.0270190467341</v>
      </c>
      <c r="P1000" s="22"/>
      <c r="Q1000" s="31">
        <f t="shared" si="207"/>
        <v>0.100990823964566</v>
      </c>
      <c r="R1000" s="10">
        <f t="shared" si="217"/>
        <v>1.00935548927068</v>
      </c>
      <c r="S1000" s="10">
        <f t="shared" si="218"/>
        <v>10.5207003062619</v>
      </c>
      <c r="T1000" s="12">
        <f t="shared" si="208"/>
        <v>0.140057507521652</v>
      </c>
      <c r="U1000" s="12">
        <f t="shared" si="209"/>
        <v>0.012879277687621</v>
      </c>
      <c r="V1000" s="12">
        <f t="shared" si="210"/>
        <v>0.127178229834031</v>
      </c>
      <c r="Y1000" s="30"/>
      <c r="Z1000" s="30"/>
    </row>
    <row r="1001" spans="1:26">
      <c r="A1001" s="14">
        <v>1953.09</v>
      </c>
      <c r="B1001" s="15">
        <v>23.27</v>
      </c>
      <c r="C1001" s="16">
        <v>1.42</v>
      </c>
      <c r="D1001" s="15">
        <v>2.55</v>
      </c>
      <c r="E1001" s="15">
        <v>26.9</v>
      </c>
      <c r="F1001" s="16">
        <f t="shared" si="215"/>
        <v>1953.70833333326</v>
      </c>
      <c r="G1001" s="10">
        <v>2.87</v>
      </c>
      <c r="H1001" s="16">
        <f t="shared" si="211"/>
        <v>273.088588475837</v>
      </c>
      <c r="I1001" s="16">
        <f t="shared" si="212"/>
        <v>16.6646237918216</v>
      </c>
      <c r="J1001" s="19">
        <f t="shared" si="216"/>
        <v>22761.1608675407</v>
      </c>
      <c r="K1001" s="16">
        <f t="shared" si="213"/>
        <v>29.9259089219331</v>
      </c>
      <c r="L1001" s="19">
        <f t="shared" si="214"/>
        <v>2494.2398028461</v>
      </c>
      <c r="M1001" s="27">
        <f t="shared" si="205"/>
        <v>11.1393493572629</v>
      </c>
      <c r="N1001" s="21"/>
      <c r="O1001" s="22">
        <f t="shared" si="206"/>
        <v>14.2947479541971</v>
      </c>
      <c r="P1001" s="22"/>
      <c r="Q1001" s="31">
        <f t="shared" si="207"/>
        <v>0.105600371567836</v>
      </c>
      <c r="R1001" s="10">
        <f t="shared" si="217"/>
        <v>1.02067870140431</v>
      </c>
      <c r="S1001" s="10">
        <f t="shared" si="218"/>
        <v>10.6191266050973</v>
      </c>
      <c r="T1001" s="12">
        <f t="shared" si="208"/>
        <v>0.148119305781441</v>
      </c>
      <c r="U1001" s="12">
        <f t="shared" si="209"/>
        <v>0.0116140311469599</v>
      </c>
      <c r="V1001" s="12">
        <f t="shared" si="210"/>
        <v>0.136505274634481</v>
      </c>
      <c r="Y1001" s="30"/>
      <c r="Z1001" s="30"/>
    </row>
    <row r="1002" spans="1:26">
      <c r="A1002" s="14">
        <v>1953.1</v>
      </c>
      <c r="B1002" s="15">
        <v>23.97</v>
      </c>
      <c r="C1002" s="16">
        <v>1.43</v>
      </c>
      <c r="D1002" s="15">
        <v>2.53667</v>
      </c>
      <c r="E1002" s="15">
        <v>27</v>
      </c>
      <c r="F1002" s="16">
        <f t="shared" si="215"/>
        <v>1953.79166666659</v>
      </c>
      <c r="G1002" s="10">
        <v>2.66</v>
      </c>
      <c r="H1002" s="16">
        <f t="shared" si="211"/>
        <v>280.261678888889</v>
      </c>
      <c r="I1002" s="16">
        <f t="shared" si="212"/>
        <v>16.7198248148148</v>
      </c>
      <c r="J1002" s="19">
        <f t="shared" si="216"/>
        <v>23475.1468226272</v>
      </c>
      <c r="K1002" s="16">
        <f t="shared" si="213"/>
        <v>29.6592153937037</v>
      </c>
      <c r="L1002" s="19">
        <f t="shared" si="214"/>
        <v>2484.30123865473</v>
      </c>
      <c r="M1002" s="27">
        <f t="shared" si="205"/>
        <v>11.3919347654214</v>
      </c>
      <c r="N1002" s="21"/>
      <c r="O1002" s="22">
        <f t="shared" si="206"/>
        <v>14.6237988988797</v>
      </c>
      <c r="P1002" s="22"/>
      <c r="Q1002" s="31">
        <f t="shared" si="207"/>
        <v>0.106097575592592</v>
      </c>
      <c r="R1002" s="10">
        <f t="shared" si="217"/>
        <v>1.00047670540549</v>
      </c>
      <c r="S1002" s="10">
        <f t="shared" si="218"/>
        <v>10.7985729594374</v>
      </c>
      <c r="T1002" s="12">
        <f t="shared" si="208"/>
        <v>0.144780187873252</v>
      </c>
      <c r="U1002" s="12">
        <f t="shared" si="209"/>
        <v>0.00968877318528127</v>
      </c>
      <c r="V1002" s="12">
        <f t="shared" si="210"/>
        <v>0.13509141468797</v>
      </c>
      <c r="Y1002" s="30"/>
      <c r="Z1002" s="30"/>
    </row>
    <row r="1003" spans="1:26">
      <c r="A1003" s="14">
        <v>1953.11</v>
      </c>
      <c r="B1003" s="15">
        <v>24.5</v>
      </c>
      <c r="C1003" s="16">
        <v>1.44</v>
      </c>
      <c r="D1003" s="15">
        <v>2.52333</v>
      </c>
      <c r="E1003" s="15">
        <v>26.9</v>
      </c>
      <c r="F1003" s="16">
        <f t="shared" si="215"/>
        <v>1953.87499999992</v>
      </c>
      <c r="G1003" s="10">
        <v>2.68</v>
      </c>
      <c r="H1003" s="16">
        <f t="shared" si="211"/>
        <v>287.52343866171</v>
      </c>
      <c r="I1003" s="16">
        <f t="shared" si="212"/>
        <v>16.899336802974</v>
      </c>
      <c r="J1003" s="19">
        <f t="shared" si="216"/>
        <v>24201.3624510086</v>
      </c>
      <c r="K1003" s="16">
        <f t="shared" si="213"/>
        <v>29.6129191215613</v>
      </c>
      <c r="L1003" s="19">
        <f t="shared" si="214"/>
        <v>2492.5724046328</v>
      </c>
      <c r="M1003" s="27">
        <f t="shared" si="205"/>
        <v>11.6440702685058</v>
      </c>
      <c r="N1003" s="21"/>
      <c r="O1003" s="22">
        <f t="shared" si="206"/>
        <v>14.9530685133748</v>
      </c>
      <c r="P1003" s="22"/>
      <c r="Q1003" s="31">
        <f t="shared" si="207"/>
        <v>0.103609143766099</v>
      </c>
      <c r="R1003" s="10">
        <f t="shared" si="217"/>
        <v>1.01009687354232</v>
      </c>
      <c r="S1003" s="10">
        <f t="shared" si="218"/>
        <v>10.8438832280128</v>
      </c>
      <c r="T1003" s="12">
        <f t="shared" si="208"/>
        <v>0.140950408561723</v>
      </c>
      <c r="U1003" s="12">
        <f t="shared" si="209"/>
        <v>0.00952940438005556</v>
      </c>
      <c r="V1003" s="12">
        <f t="shared" si="210"/>
        <v>0.131421004181667</v>
      </c>
      <c r="Y1003" s="30"/>
      <c r="Z1003" s="30"/>
    </row>
    <row r="1004" spans="1:26">
      <c r="A1004" s="14">
        <v>1953.12</v>
      </c>
      <c r="B1004" s="15">
        <v>24.83</v>
      </c>
      <c r="C1004" s="16">
        <v>1.45</v>
      </c>
      <c r="D1004" s="15">
        <v>2.51</v>
      </c>
      <c r="E1004" s="15">
        <v>26.9</v>
      </c>
      <c r="F1004" s="16">
        <f t="shared" si="215"/>
        <v>1953.95833333326</v>
      </c>
      <c r="G1004" s="10">
        <v>2.59</v>
      </c>
      <c r="H1004" s="16">
        <f t="shared" si="211"/>
        <v>291.396203345725</v>
      </c>
      <c r="I1004" s="16">
        <f t="shared" si="212"/>
        <v>17.0166933085502</v>
      </c>
      <c r="J1004" s="19">
        <f t="shared" si="216"/>
        <v>24646.7004471309</v>
      </c>
      <c r="K1004" s="16">
        <f t="shared" si="213"/>
        <v>29.4564828996283</v>
      </c>
      <c r="L1004" s="19">
        <f t="shared" si="214"/>
        <v>2491.47072582757</v>
      </c>
      <c r="M1004" s="27">
        <f t="shared" si="205"/>
        <v>11.7544491840273</v>
      </c>
      <c r="N1004" s="21"/>
      <c r="O1004" s="22">
        <f t="shared" si="206"/>
        <v>15.101395257016</v>
      </c>
      <c r="P1004" s="22"/>
      <c r="Q1004" s="31">
        <f t="shared" si="207"/>
        <v>0.103702690839371</v>
      </c>
      <c r="R1004" s="10">
        <f t="shared" si="217"/>
        <v>1.01182002229719</v>
      </c>
      <c r="S1004" s="10">
        <f t="shared" si="218"/>
        <v>10.9533725456738</v>
      </c>
      <c r="T1004" s="12">
        <f t="shared" si="208"/>
        <v>0.141201696182927</v>
      </c>
      <c r="U1004" s="12">
        <f t="shared" si="209"/>
        <v>0.00845277114150744</v>
      </c>
      <c r="V1004" s="12">
        <f t="shared" si="210"/>
        <v>0.132748925041419</v>
      </c>
      <c r="Y1004" s="30"/>
      <c r="Z1004" s="30"/>
    </row>
    <row r="1005" spans="1:26">
      <c r="A1005" s="14">
        <v>1954.01</v>
      </c>
      <c r="B1005" s="15">
        <v>25.46</v>
      </c>
      <c r="C1005" s="16">
        <v>1.45667</v>
      </c>
      <c r="D1005" s="15">
        <v>2.52333</v>
      </c>
      <c r="E1005" s="15">
        <v>26.9</v>
      </c>
      <c r="F1005" s="16">
        <f t="shared" si="215"/>
        <v>1954.04166666659</v>
      </c>
      <c r="G1005" s="10">
        <v>2.48</v>
      </c>
      <c r="H1005" s="16">
        <f t="shared" si="211"/>
        <v>298.789663197026</v>
      </c>
      <c r="I1005" s="16">
        <f t="shared" si="212"/>
        <v>17.0949700977695</v>
      </c>
      <c r="J1005" s="19">
        <f t="shared" si="216"/>
        <v>25392.542723009</v>
      </c>
      <c r="K1005" s="16">
        <f t="shared" si="213"/>
        <v>29.6129191215613</v>
      </c>
      <c r="L1005" s="19">
        <f t="shared" si="214"/>
        <v>2516.64433736254</v>
      </c>
      <c r="M1005" s="27">
        <f t="shared" si="205"/>
        <v>12.0026505549278</v>
      </c>
      <c r="N1005" s="21"/>
      <c r="O1005" s="22">
        <f t="shared" si="206"/>
        <v>15.4270613910025</v>
      </c>
      <c r="P1005" s="22"/>
      <c r="Q1005" s="31">
        <f t="shared" si="207"/>
        <v>0.103043452298371</v>
      </c>
      <c r="R1005" s="10">
        <f t="shared" si="217"/>
        <v>1.00294542265046</v>
      </c>
      <c r="S1005" s="10">
        <f t="shared" si="218"/>
        <v>11.0828416533931</v>
      </c>
      <c r="T1005" s="12">
        <f t="shared" si="208"/>
        <v>0.141540112849223</v>
      </c>
      <c r="U1005" s="12">
        <f t="shared" si="209"/>
        <v>0.00728834895090147</v>
      </c>
      <c r="V1005" s="12">
        <f t="shared" si="210"/>
        <v>0.134251763898321</v>
      </c>
      <c r="Y1005" s="30"/>
      <c r="Z1005" s="30"/>
    </row>
    <row r="1006" spans="1:26">
      <c r="A1006" s="14">
        <v>1954.02</v>
      </c>
      <c r="B1006" s="15">
        <v>26.02</v>
      </c>
      <c r="C1006" s="16">
        <v>1.46333</v>
      </c>
      <c r="D1006" s="15">
        <v>2.53667</v>
      </c>
      <c r="E1006" s="15">
        <v>26.9</v>
      </c>
      <c r="F1006" s="16">
        <f t="shared" si="215"/>
        <v>1954.12499999992</v>
      </c>
      <c r="G1006" s="10">
        <v>2.47</v>
      </c>
      <c r="H1006" s="16">
        <f t="shared" si="211"/>
        <v>305.361627509294</v>
      </c>
      <c r="I1006" s="16">
        <f t="shared" si="212"/>
        <v>17.1731295304833</v>
      </c>
      <c r="J1006" s="19">
        <f t="shared" si="216"/>
        <v>26072.6800516339</v>
      </c>
      <c r="K1006" s="16">
        <f t="shared" si="213"/>
        <v>29.7694727</v>
      </c>
      <c r="L1006" s="19">
        <f t="shared" si="214"/>
        <v>2541.80573814674</v>
      </c>
      <c r="M1006" s="27">
        <f t="shared" si="205"/>
        <v>12.2150524854328</v>
      </c>
      <c r="N1006" s="21"/>
      <c r="O1006" s="22">
        <f t="shared" si="206"/>
        <v>15.7057553654446</v>
      </c>
      <c r="P1006" s="22"/>
      <c r="Q1006" s="31">
        <f t="shared" si="207"/>
        <v>0.101694727280134</v>
      </c>
      <c r="R1006" s="10">
        <f t="shared" si="217"/>
        <v>1.01088810791565</v>
      </c>
      <c r="S1006" s="10">
        <f t="shared" si="218"/>
        <v>11.1154853062306</v>
      </c>
      <c r="T1006" s="12">
        <f t="shared" si="208"/>
        <v>0.140202560386028</v>
      </c>
      <c r="U1006" s="12">
        <f t="shared" si="209"/>
        <v>0.00750439257315572</v>
      </c>
      <c r="V1006" s="12">
        <f t="shared" si="210"/>
        <v>0.132698167812872</v>
      </c>
      <c r="Y1006" s="30"/>
      <c r="Z1006" s="30"/>
    </row>
    <row r="1007" spans="1:26">
      <c r="A1007" s="14">
        <v>1954.03</v>
      </c>
      <c r="B1007" s="15">
        <v>26.57</v>
      </c>
      <c r="C1007" s="16">
        <v>1.47</v>
      </c>
      <c r="D1007" s="15">
        <v>2.55</v>
      </c>
      <c r="E1007" s="15">
        <v>26.9</v>
      </c>
      <c r="F1007" s="16">
        <f t="shared" si="215"/>
        <v>1954.20833333326</v>
      </c>
      <c r="G1007" s="10">
        <v>2.37</v>
      </c>
      <c r="H1007" s="16">
        <f t="shared" si="211"/>
        <v>311.816235315985</v>
      </c>
      <c r="I1007" s="16">
        <f t="shared" si="212"/>
        <v>17.2514063197026</v>
      </c>
      <c r="J1007" s="19">
        <f t="shared" si="216"/>
        <v>26746.5415940906</v>
      </c>
      <c r="K1007" s="16">
        <f t="shared" si="213"/>
        <v>29.9259089219331</v>
      </c>
      <c r="L1007" s="19">
        <f t="shared" si="214"/>
        <v>2566.94320906779</v>
      </c>
      <c r="M1007" s="27">
        <f t="shared" si="205"/>
        <v>12.42010529519</v>
      </c>
      <c r="N1007" s="21"/>
      <c r="O1007" s="22">
        <f t="shared" si="206"/>
        <v>15.9740584036131</v>
      </c>
      <c r="P1007" s="22"/>
      <c r="Q1007" s="31">
        <f t="shared" si="207"/>
        <v>0.101343136845601</v>
      </c>
      <c r="R1007" s="10">
        <f t="shared" si="217"/>
        <v>1.00906599746829</v>
      </c>
      <c r="S1007" s="10">
        <f t="shared" si="218"/>
        <v>11.2365119097796</v>
      </c>
      <c r="T1007" s="12">
        <f t="shared" si="208"/>
        <v>0.139632519874092</v>
      </c>
      <c r="U1007" s="12">
        <f t="shared" si="209"/>
        <v>0.00619170447345452</v>
      </c>
      <c r="V1007" s="12">
        <f t="shared" si="210"/>
        <v>0.133440815400637</v>
      </c>
      <c r="Y1007" s="30"/>
      <c r="Z1007" s="30"/>
    </row>
    <row r="1008" spans="1:26">
      <c r="A1008" s="14">
        <v>1954.04</v>
      </c>
      <c r="B1008" s="15">
        <v>27.63</v>
      </c>
      <c r="C1008" s="16">
        <v>1.46333</v>
      </c>
      <c r="D1008" s="15">
        <v>2.57333</v>
      </c>
      <c r="E1008" s="15">
        <v>26.8</v>
      </c>
      <c r="F1008" s="16">
        <f t="shared" si="215"/>
        <v>1954.29166666659</v>
      </c>
      <c r="G1008" s="10">
        <v>2.29</v>
      </c>
      <c r="H1008" s="16">
        <f t="shared" si="211"/>
        <v>325.465935447761</v>
      </c>
      <c r="I1008" s="16">
        <f t="shared" si="212"/>
        <v>17.2372083720149</v>
      </c>
      <c r="J1008" s="19">
        <f t="shared" si="216"/>
        <v>28040.5791366511</v>
      </c>
      <c r="K1008" s="16">
        <f t="shared" si="213"/>
        <v>30.3123871033582</v>
      </c>
      <c r="L1008" s="19">
        <f t="shared" si="214"/>
        <v>2611.56943574804</v>
      </c>
      <c r="M1008" s="27">
        <f t="shared" si="205"/>
        <v>12.9078681840609</v>
      </c>
      <c r="N1008" s="21"/>
      <c r="O1008" s="22">
        <f t="shared" si="206"/>
        <v>16.6030592918695</v>
      </c>
      <c r="P1008" s="22"/>
      <c r="Q1008" s="31">
        <f t="shared" si="207"/>
        <v>0.0981135056027298</v>
      </c>
      <c r="R1008" s="10">
        <f t="shared" si="217"/>
        <v>0.994844513667479</v>
      </c>
      <c r="S1008" s="10">
        <f t="shared" si="218"/>
        <v>11.3806894941954</v>
      </c>
      <c r="T1008" s="12">
        <f t="shared" si="208"/>
        <v>0.136168652420853</v>
      </c>
      <c r="U1008" s="12">
        <f t="shared" si="209"/>
        <v>0.00518145802307979</v>
      </c>
      <c r="V1008" s="12">
        <f t="shared" si="210"/>
        <v>0.130987194397773</v>
      </c>
      <c r="Y1008" s="30"/>
      <c r="Z1008" s="30"/>
    </row>
    <row r="1009" spans="1:26">
      <c r="A1009" s="14">
        <v>1954.05</v>
      </c>
      <c r="B1009" s="15">
        <v>28.73</v>
      </c>
      <c r="C1009" s="16">
        <v>1.45667</v>
      </c>
      <c r="D1009" s="15">
        <v>2.59667</v>
      </c>
      <c r="E1009" s="15">
        <v>26.9</v>
      </c>
      <c r="F1009" s="16">
        <f t="shared" si="215"/>
        <v>1954.37499999992</v>
      </c>
      <c r="G1009" s="10">
        <v>2.37</v>
      </c>
      <c r="H1009" s="16">
        <f t="shared" si="211"/>
        <v>337.165240520446</v>
      </c>
      <c r="I1009" s="16">
        <f t="shared" si="212"/>
        <v>17.0949700977695</v>
      </c>
      <c r="J1009" s="19">
        <f t="shared" si="216"/>
        <v>29171.2700061895</v>
      </c>
      <c r="K1009" s="16">
        <f t="shared" si="213"/>
        <v>30.4736117334573</v>
      </c>
      <c r="L1009" s="19">
        <f t="shared" si="214"/>
        <v>2636.55279105367</v>
      </c>
      <c r="M1009" s="27">
        <f t="shared" si="205"/>
        <v>13.3120422380259</v>
      </c>
      <c r="N1009" s="21"/>
      <c r="O1009" s="22">
        <f t="shared" si="206"/>
        <v>17.1213708976893</v>
      </c>
      <c r="P1009" s="22"/>
      <c r="Q1009" s="31">
        <f t="shared" si="207"/>
        <v>0.0953500616531829</v>
      </c>
      <c r="R1009" s="10">
        <f t="shared" si="217"/>
        <v>1.00109244593925</v>
      </c>
      <c r="S1009" s="10">
        <f t="shared" si="218"/>
        <v>11.2799272243654</v>
      </c>
      <c r="T1009" s="12">
        <f t="shared" si="208"/>
        <v>0.133061543768367</v>
      </c>
      <c r="U1009" s="12">
        <f t="shared" si="209"/>
        <v>0.00667328282100432</v>
      </c>
      <c r="V1009" s="12">
        <f t="shared" si="210"/>
        <v>0.126388260947363</v>
      </c>
      <c r="Y1009" s="30"/>
      <c r="Z1009" s="30"/>
    </row>
    <row r="1010" spans="1:26">
      <c r="A1010" s="14">
        <v>1954.06</v>
      </c>
      <c r="B1010" s="15">
        <v>28.96</v>
      </c>
      <c r="C1010" s="16">
        <v>1.45</v>
      </c>
      <c r="D1010" s="15">
        <v>2.62</v>
      </c>
      <c r="E1010" s="15">
        <v>26.9</v>
      </c>
      <c r="F1010" s="16">
        <f t="shared" si="215"/>
        <v>1954.45833333326</v>
      </c>
      <c r="G1010" s="10">
        <v>2.38</v>
      </c>
      <c r="H1010" s="16">
        <f t="shared" si="211"/>
        <v>339.864440148699</v>
      </c>
      <c r="I1010" s="16">
        <f t="shared" si="212"/>
        <v>17.0166933085502</v>
      </c>
      <c r="J1010" s="19">
        <f t="shared" si="216"/>
        <v>29527.4918611786</v>
      </c>
      <c r="K1010" s="16">
        <f t="shared" si="213"/>
        <v>30.7474044609666</v>
      </c>
      <c r="L1010" s="19">
        <f t="shared" si="214"/>
        <v>2671.34076920884</v>
      </c>
      <c r="M1010" s="27">
        <f t="shared" si="205"/>
        <v>13.357885903659</v>
      </c>
      <c r="N1010" s="21"/>
      <c r="O1010" s="22">
        <f t="shared" si="206"/>
        <v>17.1780435037373</v>
      </c>
      <c r="P1010" s="22"/>
      <c r="Q1010" s="31">
        <f t="shared" si="207"/>
        <v>0.0943975891955168</v>
      </c>
      <c r="R1010" s="10">
        <f t="shared" si="217"/>
        <v>1.00907092574748</v>
      </c>
      <c r="S1010" s="10">
        <f t="shared" si="218"/>
        <v>11.2922499350567</v>
      </c>
      <c r="T1010" s="12">
        <f t="shared" si="208"/>
        <v>0.130926152660166</v>
      </c>
      <c r="U1010" s="12">
        <f t="shared" si="209"/>
        <v>0.00683363537452086</v>
      </c>
      <c r="V1010" s="12">
        <f t="shared" si="210"/>
        <v>0.124092517285645</v>
      </c>
      <c r="Y1010" s="30"/>
      <c r="Z1010" s="30"/>
    </row>
    <row r="1011" spans="1:26">
      <c r="A1011" s="14">
        <v>1954.07</v>
      </c>
      <c r="B1011" s="15">
        <v>30.13</v>
      </c>
      <c r="C1011" s="16">
        <v>1.45667</v>
      </c>
      <c r="D1011" s="15">
        <v>2.62333</v>
      </c>
      <c r="E1011" s="15">
        <v>26.9</v>
      </c>
      <c r="F1011" s="16">
        <f t="shared" si="215"/>
        <v>1954.54166666659</v>
      </c>
      <c r="G1011" s="10">
        <v>2.3</v>
      </c>
      <c r="H1011" s="16">
        <f t="shared" si="211"/>
        <v>353.595151301115</v>
      </c>
      <c r="I1011" s="16">
        <f t="shared" si="212"/>
        <v>17.0949700977695</v>
      </c>
      <c r="J1011" s="19">
        <f t="shared" si="216"/>
        <v>30844.1867198929</v>
      </c>
      <c r="K1011" s="16">
        <f t="shared" si="213"/>
        <v>30.7864841773234</v>
      </c>
      <c r="L1011" s="19">
        <f t="shared" si="214"/>
        <v>2685.51212571844</v>
      </c>
      <c r="M1011" s="27">
        <f t="shared" si="205"/>
        <v>13.8330095642453</v>
      </c>
      <c r="N1011" s="21"/>
      <c r="O1011" s="22">
        <f t="shared" si="206"/>
        <v>17.7842896551013</v>
      </c>
      <c r="P1011" s="22"/>
      <c r="Q1011" s="31">
        <f t="shared" si="207"/>
        <v>0.0920353330943635</v>
      </c>
      <c r="R1011" s="10">
        <f t="shared" si="217"/>
        <v>0.996616259861102</v>
      </c>
      <c r="S1011" s="10">
        <f t="shared" si="218"/>
        <v>11.3946810957396</v>
      </c>
      <c r="T1011" s="12">
        <f t="shared" si="208"/>
        <v>0.130023897036734</v>
      </c>
      <c r="U1011" s="12">
        <f t="shared" si="209"/>
        <v>0.00578727663066192</v>
      </c>
      <c r="V1011" s="12">
        <f t="shared" si="210"/>
        <v>0.124236620406072</v>
      </c>
      <c r="Y1011" s="30"/>
      <c r="Z1011" s="30"/>
    </row>
    <row r="1012" spans="1:26">
      <c r="A1012" s="14">
        <v>1954.08</v>
      </c>
      <c r="B1012" s="15">
        <v>30.73</v>
      </c>
      <c r="C1012" s="16">
        <v>1.46333</v>
      </c>
      <c r="D1012" s="15">
        <v>2.62667</v>
      </c>
      <c r="E1012" s="15">
        <v>26.9</v>
      </c>
      <c r="F1012" s="16">
        <f t="shared" si="215"/>
        <v>1954.62499999992</v>
      </c>
      <c r="G1012" s="10">
        <v>2.36</v>
      </c>
      <c r="H1012" s="16">
        <f t="shared" si="211"/>
        <v>360.636541635688</v>
      </c>
      <c r="I1012" s="16">
        <f t="shared" si="212"/>
        <v>17.1731295304833</v>
      </c>
      <c r="J1012" s="19">
        <f t="shared" si="216"/>
        <v>31583.2434964612</v>
      </c>
      <c r="K1012" s="16">
        <f t="shared" si="213"/>
        <v>30.8256812501859</v>
      </c>
      <c r="L1012" s="19">
        <f t="shared" si="214"/>
        <v>2699.60163341522</v>
      </c>
      <c r="M1012" s="27">
        <f t="shared" si="205"/>
        <v>14.0421123473206</v>
      </c>
      <c r="N1012" s="21"/>
      <c r="O1012" s="22">
        <f t="shared" si="206"/>
        <v>18.0478773012725</v>
      </c>
      <c r="P1012" s="22"/>
      <c r="Q1012" s="31">
        <f t="shared" si="207"/>
        <v>0.0903588413773152</v>
      </c>
      <c r="R1012" s="10">
        <f t="shared" si="217"/>
        <v>1.00020155854516</v>
      </c>
      <c r="S1012" s="10">
        <f t="shared" si="218"/>
        <v>11.356124455946</v>
      </c>
      <c r="T1012" s="12">
        <f t="shared" si="208"/>
        <v>0.126326877896956</v>
      </c>
      <c r="U1012" s="12">
        <f t="shared" si="209"/>
        <v>0.00680319977250621</v>
      </c>
      <c r="V1012" s="12">
        <f t="shared" si="210"/>
        <v>0.11952367812445</v>
      </c>
      <c r="Y1012" s="30"/>
      <c r="Z1012" s="30"/>
    </row>
    <row r="1013" spans="1:26">
      <c r="A1013" s="14">
        <v>1954.09</v>
      </c>
      <c r="B1013" s="15">
        <v>31.45</v>
      </c>
      <c r="C1013" s="16">
        <v>1.47</v>
      </c>
      <c r="D1013" s="15">
        <v>2.63</v>
      </c>
      <c r="E1013" s="15">
        <v>26.8</v>
      </c>
      <c r="F1013" s="16">
        <f t="shared" si="215"/>
        <v>1954.70833333326</v>
      </c>
      <c r="G1013" s="10">
        <v>2.38</v>
      </c>
      <c r="H1013" s="16">
        <f t="shared" si="211"/>
        <v>370.46339738806</v>
      </c>
      <c r="I1013" s="16">
        <f t="shared" si="212"/>
        <v>17.315777238806</v>
      </c>
      <c r="J1013" s="19">
        <f t="shared" si="216"/>
        <v>32570.2150620418</v>
      </c>
      <c r="K1013" s="16">
        <f t="shared" si="213"/>
        <v>30.9799279850746</v>
      </c>
      <c r="L1013" s="19">
        <f t="shared" si="214"/>
        <v>2723.67776194499</v>
      </c>
      <c r="M1013" s="27">
        <f t="shared" si="205"/>
        <v>14.356474143297</v>
      </c>
      <c r="N1013" s="21"/>
      <c r="O1013" s="22">
        <f t="shared" si="206"/>
        <v>18.4457641533583</v>
      </c>
      <c r="P1013" s="22"/>
      <c r="Q1013" s="31">
        <f t="shared" si="207"/>
        <v>0.0882111827709122</v>
      </c>
      <c r="R1013" s="10">
        <f t="shared" si="217"/>
        <v>0.99758112711172</v>
      </c>
      <c r="S1013" s="10">
        <f t="shared" si="218"/>
        <v>11.4007955193471</v>
      </c>
      <c r="T1013" s="12">
        <f t="shared" si="208"/>
        <v>0.124693945309031</v>
      </c>
      <c r="U1013" s="12">
        <f t="shared" si="209"/>
        <v>0.00635342002485917</v>
      </c>
      <c r="V1013" s="12">
        <f t="shared" si="210"/>
        <v>0.118340525284172</v>
      </c>
      <c r="Y1013" s="30"/>
      <c r="Z1013" s="30"/>
    </row>
    <row r="1014" spans="1:26">
      <c r="A1014" s="14">
        <v>1954.1</v>
      </c>
      <c r="B1014" s="15">
        <v>32.18</v>
      </c>
      <c r="C1014" s="16">
        <v>1.49333</v>
      </c>
      <c r="D1014" s="15">
        <v>2.67667</v>
      </c>
      <c r="E1014" s="15">
        <v>26.8</v>
      </c>
      <c r="F1014" s="16">
        <f t="shared" si="215"/>
        <v>1954.79166666659</v>
      </c>
      <c r="G1014" s="10">
        <v>2.43</v>
      </c>
      <c r="H1014" s="16">
        <f t="shared" si="211"/>
        <v>379.06238880597</v>
      </c>
      <c r="I1014" s="16">
        <f t="shared" si="212"/>
        <v>17.5905915809702</v>
      </c>
      <c r="J1014" s="19">
        <f t="shared" si="216"/>
        <v>33455.0936078872</v>
      </c>
      <c r="K1014" s="16">
        <f t="shared" si="213"/>
        <v>31.529674463806</v>
      </c>
      <c r="L1014" s="19">
        <f t="shared" si="214"/>
        <v>2782.72981377948</v>
      </c>
      <c r="M1014" s="27">
        <f t="shared" si="205"/>
        <v>14.6192319357306</v>
      </c>
      <c r="N1014" s="21"/>
      <c r="O1014" s="22">
        <f t="shared" si="206"/>
        <v>18.7769654741047</v>
      </c>
      <c r="P1014" s="22"/>
      <c r="Q1014" s="31">
        <f t="shared" si="207"/>
        <v>0.0864592435217184</v>
      </c>
      <c r="R1014" s="10">
        <f t="shared" si="217"/>
        <v>0.997633323198245</v>
      </c>
      <c r="S1014" s="10">
        <f t="shared" si="218"/>
        <v>11.3732184441605</v>
      </c>
      <c r="T1014" s="12">
        <f t="shared" si="208"/>
        <v>0.123875923709397</v>
      </c>
      <c r="U1014" s="12">
        <f t="shared" si="209"/>
        <v>0.00703020325676285</v>
      </c>
      <c r="V1014" s="12">
        <f t="shared" si="210"/>
        <v>0.116845720452634</v>
      </c>
      <c r="Y1014" s="30"/>
      <c r="Z1014" s="30"/>
    </row>
    <row r="1015" spans="1:26">
      <c r="A1015" s="14">
        <v>1954.11</v>
      </c>
      <c r="B1015" s="15">
        <v>33.44</v>
      </c>
      <c r="C1015" s="16">
        <v>1.51667</v>
      </c>
      <c r="D1015" s="15">
        <v>2.72333</v>
      </c>
      <c r="E1015" s="15">
        <v>26.8</v>
      </c>
      <c r="F1015" s="16">
        <f t="shared" si="215"/>
        <v>1954.87499999992</v>
      </c>
      <c r="G1015" s="10">
        <v>2.48</v>
      </c>
      <c r="H1015" s="16">
        <f t="shared" si="211"/>
        <v>393.90448358209</v>
      </c>
      <c r="I1015" s="16">
        <f t="shared" si="212"/>
        <v>17.8655237175373</v>
      </c>
      <c r="J1015" s="19">
        <f t="shared" si="216"/>
        <v>34896.4167697205</v>
      </c>
      <c r="K1015" s="16">
        <f t="shared" si="213"/>
        <v>32.0793031481343</v>
      </c>
      <c r="L1015" s="19">
        <f t="shared" si="214"/>
        <v>2841.9395538721</v>
      </c>
      <c r="M1015" s="27">
        <f t="shared" si="205"/>
        <v>15.1173116974344</v>
      </c>
      <c r="N1015" s="21"/>
      <c r="O1015" s="22">
        <f t="shared" si="206"/>
        <v>19.4076074575887</v>
      </c>
      <c r="P1015" s="22"/>
      <c r="Q1015" s="31">
        <f t="shared" si="207"/>
        <v>0.0837055244929715</v>
      </c>
      <c r="R1015" s="10">
        <f t="shared" si="217"/>
        <v>0.999435441226484</v>
      </c>
      <c r="S1015" s="10">
        <f t="shared" si="218"/>
        <v>11.3463017119074</v>
      </c>
      <c r="T1015" s="12">
        <f t="shared" si="208"/>
        <v>0.119832197978696</v>
      </c>
      <c r="U1015" s="12">
        <f t="shared" si="209"/>
        <v>0.0076220588080993</v>
      </c>
      <c r="V1015" s="12">
        <f t="shared" si="210"/>
        <v>0.112210139170597</v>
      </c>
      <c r="Y1015" s="30"/>
      <c r="Z1015" s="30"/>
    </row>
    <row r="1016" spans="1:26">
      <c r="A1016" s="14">
        <v>1954.12</v>
      </c>
      <c r="B1016" s="15">
        <v>34.97</v>
      </c>
      <c r="C1016" s="16">
        <v>1.54</v>
      </c>
      <c r="D1016" s="15">
        <v>2.77</v>
      </c>
      <c r="E1016" s="15">
        <v>26.7</v>
      </c>
      <c r="F1016" s="16">
        <f t="shared" si="215"/>
        <v>1954.95833333326</v>
      </c>
      <c r="G1016" s="10">
        <v>2.51</v>
      </c>
      <c r="H1016" s="16">
        <f t="shared" si="211"/>
        <v>413.469825093633</v>
      </c>
      <c r="I1016" s="16">
        <f t="shared" si="212"/>
        <v>18.2082794007491</v>
      </c>
      <c r="J1016" s="19">
        <f t="shared" si="216"/>
        <v>36764.1553997153</v>
      </c>
      <c r="K1016" s="16">
        <f t="shared" si="213"/>
        <v>32.7512558052435</v>
      </c>
      <c r="L1016" s="19">
        <f t="shared" si="214"/>
        <v>2912.11639854765</v>
      </c>
      <c r="M1016" s="27">
        <f t="shared" si="205"/>
        <v>15.7890620023271</v>
      </c>
      <c r="N1016" s="21"/>
      <c r="O1016" s="22">
        <f t="shared" si="206"/>
        <v>20.2575291924425</v>
      </c>
      <c r="P1016" s="22"/>
      <c r="Q1016" s="31">
        <f t="shared" si="207"/>
        <v>0.0796147286705767</v>
      </c>
      <c r="R1016" s="10">
        <f t="shared" si="217"/>
        <v>0.993362743470211</v>
      </c>
      <c r="S1016" s="10">
        <f t="shared" si="218"/>
        <v>11.3823675785445</v>
      </c>
      <c r="T1016" s="12">
        <f t="shared" si="208"/>
        <v>0.11233940716169</v>
      </c>
      <c r="U1016" s="12">
        <f t="shared" si="209"/>
        <v>0.00740566111824292</v>
      </c>
      <c r="V1016" s="12">
        <f t="shared" si="210"/>
        <v>0.104933746043447</v>
      </c>
      <c r="Y1016" s="30"/>
      <c r="Z1016" s="30"/>
    </row>
    <row r="1017" spans="1:26">
      <c r="A1017" s="14">
        <v>1955.01</v>
      </c>
      <c r="B1017" s="15">
        <v>35.6</v>
      </c>
      <c r="C1017" s="16">
        <v>1.54667</v>
      </c>
      <c r="D1017" s="15">
        <v>2.83333</v>
      </c>
      <c r="E1017" s="15">
        <v>26.7</v>
      </c>
      <c r="F1017" s="16">
        <f t="shared" si="215"/>
        <v>1955.04166666659</v>
      </c>
      <c r="G1017" s="10">
        <v>2.61</v>
      </c>
      <c r="H1017" s="16">
        <f t="shared" si="211"/>
        <v>420.918666666667</v>
      </c>
      <c r="I1017" s="16">
        <f t="shared" si="212"/>
        <v>18.2871425329588</v>
      </c>
      <c r="J1017" s="19">
        <f t="shared" si="216"/>
        <v>37561.979799329</v>
      </c>
      <c r="K1017" s="16">
        <f t="shared" si="213"/>
        <v>33.5000417367041</v>
      </c>
      <c r="L1017" s="19">
        <f t="shared" si="214"/>
        <v>2989.47989395598</v>
      </c>
      <c r="M1017" s="27">
        <f t="shared" si="205"/>
        <v>15.9907810629698</v>
      </c>
      <c r="N1017" s="21"/>
      <c r="O1017" s="22">
        <f t="shared" si="206"/>
        <v>20.5019278650485</v>
      </c>
      <c r="P1017" s="22"/>
      <c r="Q1017" s="31">
        <f t="shared" si="207"/>
        <v>0.0778157762263657</v>
      </c>
      <c r="R1017" s="10">
        <f t="shared" si="217"/>
        <v>0.998690092558401</v>
      </c>
      <c r="S1017" s="10">
        <f t="shared" si="218"/>
        <v>11.3068198850093</v>
      </c>
      <c r="T1017" s="12">
        <f t="shared" si="208"/>
        <v>0.113047572236655</v>
      </c>
      <c r="U1017" s="12">
        <f t="shared" si="209"/>
        <v>0.00834589263767294</v>
      </c>
      <c r="V1017" s="12">
        <f t="shared" si="210"/>
        <v>0.104701679598982</v>
      </c>
      <c r="Y1017" s="30"/>
      <c r="Z1017" s="30"/>
    </row>
    <row r="1018" spans="1:26">
      <c r="A1018" s="14">
        <v>1955.02</v>
      </c>
      <c r="B1018" s="15">
        <v>36.79</v>
      </c>
      <c r="C1018" s="16">
        <v>1.55333</v>
      </c>
      <c r="D1018" s="15">
        <v>2.89667</v>
      </c>
      <c r="E1018" s="15">
        <v>26.7</v>
      </c>
      <c r="F1018" s="16">
        <f t="shared" si="215"/>
        <v>1955.12499999992</v>
      </c>
      <c r="G1018" s="10">
        <v>2.65</v>
      </c>
      <c r="H1018" s="16">
        <f t="shared" si="211"/>
        <v>434.988700749064</v>
      </c>
      <c r="I1018" s="16">
        <f t="shared" si="212"/>
        <v>18.365887429588</v>
      </c>
      <c r="J1018" s="19">
        <f t="shared" si="216"/>
        <v>38954.1408986177</v>
      </c>
      <c r="K1018" s="16">
        <f t="shared" si="213"/>
        <v>34.2489459037453</v>
      </c>
      <c r="L1018" s="19">
        <f t="shared" si="214"/>
        <v>3067.06418365857</v>
      </c>
      <c r="M1018" s="27">
        <f t="shared" si="205"/>
        <v>16.4377282159871</v>
      </c>
      <c r="N1018" s="21"/>
      <c r="O1018" s="22">
        <f t="shared" si="206"/>
        <v>21.0569613014739</v>
      </c>
      <c r="P1018" s="22"/>
      <c r="Q1018" s="31">
        <f t="shared" si="207"/>
        <v>0.0757154012596608</v>
      </c>
      <c r="R1018" s="10">
        <f t="shared" si="217"/>
        <v>0.999598391441562</v>
      </c>
      <c r="S1018" s="10">
        <f t="shared" si="218"/>
        <v>11.2920089975011</v>
      </c>
      <c r="T1018" s="12">
        <f t="shared" si="208"/>
        <v>0.110082654985454</v>
      </c>
      <c r="U1018" s="12">
        <f t="shared" si="209"/>
        <v>0.0086667566750176</v>
      </c>
      <c r="V1018" s="12">
        <f t="shared" si="210"/>
        <v>0.101415898310436</v>
      </c>
      <c r="Y1018" s="30"/>
      <c r="Z1018" s="30"/>
    </row>
    <row r="1019" spans="1:26">
      <c r="A1019" s="14">
        <v>1955.03</v>
      </c>
      <c r="B1019" s="15">
        <v>36.5</v>
      </c>
      <c r="C1019" s="16">
        <v>1.56</v>
      </c>
      <c r="D1019" s="15">
        <v>2.96</v>
      </c>
      <c r="E1019" s="15">
        <v>26.7</v>
      </c>
      <c r="F1019" s="16">
        <f t="shared" si="215"/>
        <v>1955.20833333326</v>
      </c>
      <c r="G1019" s="10">
        <v>2.68</v>
      </c>
      <c r="H1019" s="16">
        <f t="shared" si="211"/>
        <v>431.559868913858</v>
      </c>
      <c r="I1019" s="16">
        <f t="shared" si="212"/>
        <v>18.4447505617978</v>
      </c>
      <c r="J1019" s="19">
        <f t="shared" si="216"/>
        <v>38784.7290327906</v>
      </c>
      <c r="K1019" s="16">
        <f t="shared" si="213"/>
        <v>34.997731835206</v>
      </c>
      <c r="L1019" s="19">
        <f t="shared" si="214"/>
        <v>3145.28213526192</v>
      </c>
      <c r="M1019" s="27">
        <f t="shared" si="205"/>
        <v>16.2192829455378</v>
      </c>
      <c r="N1019" s="21"/>
      <c r="O1019" s="22">
        <f t="shared" si="206"/>
        <v>20.7592971524646</v>
      </c>
      <c r="P1019" s="22"/>
      <c r="Q1019" s="31">
        <f t="shared" si="207"/>
        <v>0.0762347507740216</v>
      </c>
      <c r="R1019" s="10">
        <f t="shared" si="217"/>
        <v>0.996163757398514</v>
      </c>
      <c r="S1019" s="10">
        <f t="shared" si="218"/>
        <v>11.2874740300458</v>
      </c>
      <c r="T1019" s="12">
        <f t="shared" si="208"/>
        <v>0.11058503395113</v>
      </c>
      <c r="U1019" s="12">
        <f t="shared" si="209"/>
        <v>0.00873775720765968</v>
      </c>
      <c r="V1019" s="12">
        <f t="shared" si="210"/>
        <v>0.10184727674347</v>
      </c>
      <c r="Y1019" s="30"/>
      <c r="Z1019" s="30"/>
    </row>
    <row r="1020" spans="1:26">
      <c r="A1020" s="14">
        <v>1955.04</v>
      </c>
      <c r="B1020" s="15">
        <v>37.76</v>
      </c>
      <c r="C1020" s="16">
        <v>1.56333</v>
      </c>
      <c r="D1020" s="15">
        <v>3.04667</v>
      </c>
      <c r="E1020" s="15">
        <v>26.7</v>
      </c>
      <c r="F1020" s="16">
        <f t="shared" si="215"/>
        <v>1955.29166666659</v>
      </c>
      <c r="G1020" s="10">
        <v>2.75</v>
      </c>
      <c r="H1020" s="16">
        <f t="shared" si="211"/>
        <v>446.457552059925</v>
      </c>
      <c r="I1020" s="16">
        <f t="shared" si="212"/>
        <v>18.4841230101124</v>
      </c>
      <c r="J1020" s="19">
        <f t="shared" si="216"/>
        <v>40262.0313921847</v>
      </c>
      <c r="K1020" s="16">
        <f t="shared" si="213"/>
        <v>36.0224796116105</v>
      </c>
      <c r="L1020" s="19">
        <f t="shared" si="214"/>
        <v>3248.54669442869</v>
      </c>
      <c r="M1020" s="27">
        <f t="shared" si="205"/>
        <v>16.6852666280635</v>
      </c>
      <c r="N1020" s="21"/>
      <c r="O1020" s="22">
        <f t="shared" si="206"/>
        <v>21.3340477460911</v>
      </c>
      <c r="P1020" s="22"/>
      <c r="Q1020" s="31">
        <f t="shared" si="207"/>
        <v>0.0738128587751296</v>
      </c>
      <c r="R1020" s="10">
        <f t="shared" si="217"/>
        <v>1.00142499735638</v>
      </c>
      <c r="S1020" s="10">
        <f t="shared" si="218"/>
        <v>11.2441725413086</v>
      </c>
      <c r="T1020" s="12">
        <f t="shared" si="208"/>
        <v>0.107801311382075</v>
      </c>
      <c r="U1020" s="12">
        <f t="shared" si="209"/>
        <v>0.0092384967241903</v>
      </c>
      <c r="V1020" s="12">
        <f t="shared" si="210"/>
        <v>0.0985628146578847</v>
      </c>
      <c r="Y1020" s="30"/>
      <c r="Z1020" s="30"/>
    </row>
    <row r="1021" spans="1:26">
      <c r="A1021" s="14">
        <v>1955.05</v>
      </c>
      <c r="B1021" s="15">
        <v>37.6</v>
      </c>
      <c r="C1021" s="16">
        <v>1.56667</v>
      </c>
      <c r="D1021" s="15">
        <v>3.13333</v>
      </c>
      <c r="E1021" s="15">
        <v>26.7</v>
      </c>
      <c r="F1021" s="16">
        <f t="shared" si="215"/>
        <v>1955.37499999992</v>
      </c>
      <c r="G1021" s="10">
        <v>2.76</v>
      </c>
      <c r="H1021" s="16">
        <f t="shared" si="211"/>
        <v>444.565782771536</v>
      </c>
      <c r="I1021" s="16">
        <f t="shared" si="212"/>
        <v>18.5236136940075</v>
      </c>
      <c r="J1021" s="19">
        <f t="shared" si="216"/>
        <v>40230.6362130891</v>
      </c>
      <c r="K1021" s="16">
        <f t="shared" si="213"/>
        <v>37.0471091524345</v>
      </c>
      <c r="L1021" s="19">
        <f t="shared" si="214"/>
        <v>3352.54945121166</v>
      </c>
      <c r="M1021" s="27">
        <f t="shared" si="205"/>
        <v>16.5180578272578</v>
      </c>
      <c r="N1021" s="21"/>
      <c r="O1021" s="22">
        <f t="shared" si="206"/>
        <v>21.0978037942416</v>
      </c>
      <c r="P1021" s="22"/>
      <c r="Q1021" s="31">
        <f t="shared" si="207"/>
        <v>0.0737363048465311</v>
      </c>
      <c r="R1021" s="10">
        <f t="shared" si="217"/>
        <v>1.00056831162123</v>
      </c>
      <c r="S1021" s="10">
        <f t="shared" si="218"/>
        <v>11.2601954574546</v>
      </c>
      <c r="T1021" s="12">
        <f t="shared" si="208"/>
        <v>0.109794518968874</v>
      </c>
      <c r="U1021" s="12">
        <f t="shared" si="209"/>
        <v>0.00936595663600825</v>
      </c>
      <c r="V1021" s="12">
        <f t="shared" si="210"/>
        <v>0.100428562332866</v>
      </c>
      <c r="Y1021" s="30"/>
      <c r="Z1021" s="30"/>
    </row>
    <row r="1022" spans="1:26">
      <c r="A1022" s="14">
        <v>1955.06</v>
      </c>
      <c r="B1022" s="15">
        <v>39.78</v>
      </c>
      <c r="C1022" s="16">
        <v>1.57</v>
      </c>
      <c r="D1022" s="15">
        <v>3.22</v>
      </c>
      <c r="E1022" s="15">
        <v>26.7</v>
      </c>
      <c r="F1022" s="16">
        <f t="shared" si="215"/>
        <v>1955.45833333326</v>
      </c>
      <c r="G1022" s="10">
        <v>2.78</v>
      </c>
      <c r="H1022" s="16">
        <f t="shared" si="211"/>
        <v>470.341139325843</v>
      </c>
      <c r="I1022" s="16">
        <f t="shared" si="212"/>
        <v>18.5629861423221</v>
      </c>
      <c r="J1022" s="19">
        <f t="shared" si="216"/>
        <v>42703.1440636852</v>
      </c>
      <c r="K1022" s="16">
        <f t="shared" si="213"/>
        <v>38.071856928839</v>
      </c>
      <c r="L1022" s="19">
        <f t="shared" si="214"/>
        <v>3456.61447674878</v>
      </c>
      <c r="M1022" s="27">
        <f t="shared" si="205"/>
        <v>17.3700919634053</v>
      </c>
      <c r="N1022" s="21"/>
      <c r="O1022" s="22">
        <f t="shared" si="206"/>
        <v>22.1571216723705</v>
      </c>
      <c r="P1022" s="22"/>
      <c r="Q1022" s="31">
        <f t="shared" si="207"/>
        <v>0.0694109087191406</v>
      </c>
      <c r="R1022" s="10">
        <f t="shared" si="217"/>
        <v>0.991985673512147</v>
      </c>
      <c r="S1022" s="10">
        <f t="shared" si="218"/>
        <v>11.2665947573904</v>
      </c>
      <c r="T1022" s="12">
        <f t="shared" si="208"/>
        <v>0.0974238093116002</v>
      </c>
      <c r="U1022" s="12">
        <f t="shared" si="209"/>
        <v>0.00902129840766075</v>
      </c>
      <c r="V1022" s="12">
        <f t="shared" si="210"/>
        <v>0.0884025109039395</v>
      </c>
      <c r="Y1022" s="30"/>
      <c r="Z1022" s="30"/>
    </row>
    <row r="1023" spans="1:26">
      <c r="A1023" s="14">
        <v>1955.07</v>
      </c>
      <c r="B1023" s="15">
        <v>42.69</v>
      </c>
      <c r="C1023" s="16">
        <v>1.58667</v>
      </c>
      <c r="D1023" s="15">
        <v>3.29333</v>
      </c>
      <c r="E1023" s="15">
        <v>26.8</v>
      </c>
      <c r="F1023" s="16">
        <f t="shared" si="215"/>
        <v>1955.54166666659</v>
      </c>
      <c r="G1023" s="10">
        <v>2.9</v>
      </c>
      <c r="H1023" s="16">
        <f t="shared" si="211"/>
        <v>502.864306343284</v>
      </c>
      <c r="I1023" s="16">
        <f t="shared" si="212"/>
        <v>18.6900845384328</v>
      </c>
      <c r="J1023" s="19">
        <f t="shared" si="216"/>
        <v>45797.3916482285</v>
      </c>
      <c r="K1023" s="16">
        <f t="shared" si="213"/>
        <v>38.7935841182836</v>
      </c>
      <c r="L1023" s="19">
        <f t="shared" si="214"/>
        <v>3533.05045295995</v>
      </c>
      <c r="M1023" s="27">
        <f t="shared" si="205"/>
        <v>18.4540319066329</v>
      </c>
      <c r="N1023" s="21"/>
      <c r="O1023" s="22">
        <f t="shared" si="206"/>
        <v>23.5035102014631</v>
      </c>
      <c r="P1023" s="22"/>
      <c r="Q1023" s="31">
        <f t="shared" si="207"/>
        <v>0.0652181135241678</v>
      </c>
      <c r="R1023" s="10">
        <f t="shared" si="217"/>
        <v>0.996410252276303</v>
      </c>
      <c r="S1023" s="10">
        <f t="shared" si="218"/>
        <v>11.1345979744618</v>
      </c>
      <c r="T1023" s="12">
        <f t="shared" si="208"/>
        <v>0.0898874720594027</v>
      </c>
      <c r="U1023" s="12">
        <f t="shared" si="209"/>
        <v>0.0106465147023163</v>
      </c>
      <c r="V1023" s="12">
        <f t="shared" si="210"/>
        <v>0.0792409573570865</v>
      </c>
      <c r="Y1023" s="30"/>
      <c r="Z1023" s="30"/>
    </row>
    <row r="1024" spans="1:26">
      <c r="A1024" s="14">
        <v>1955.08</v>
      </c>
      <c r="B1024" s="15">
        <v>42.43</v>
      </c>
      <c r="C1024" s="16">
        <v>1.60333</v>
      </c>
      <c r="D1024" s="15">
        <v>3.36667</v>
      </c>
      <c r="E1024" s="15">
        <v>26.8</v>
      </c>
      <c r="F1024" s="16">
        <f t="shared" si="215"/>
        <v>1955.62499999992</v>
      </c>
      <c r="G1024" s="10">
        <v>2.97</v>
      </c>
      <c r="H1024" s="16">
        <f t="shared" si="211"/>
        <v>499.801651865672</v>
      </c>
      <c r="I1024" s="16">
        <f t="shared" si="212"/>
        <v>18.886330013806</v>
      </c>
      <c r="J1024" s="19">
        <f t="shared" si="216"/>
        <v>45661.8026539458</v>
      </c>
      <c r="K1024" s="16">
        <f t="shared" si="213"/>
        <v>39.6574882697761</v>
      </c>
      <c r="L1024" s="19">
        <f t="shared" si="214"/>
        <v>3623.10207732642</v>
      </c>
      <c r="M1024" s="27">
        <f t="shared" si="205"/>
        <v>18.2223264630478</v>
      </c>
      <c r="N1024" s="21"/>
      <c r="O1024" s="22">
        <f t="shared" si="206"/>
        <v>23.1736966544826</v>
      </c>
      <c r="P1024" s="22"/>
      <c r="Q1024" s="31">
        <f t="shared" si="207"/>
        <v>0.0652071483085897</v>
      </c>
      <c r="R1024" s="10">
        <f t="shared" si="217"/>
        <v>1.002475</v>
      </c>
      <c r="S1024" s="10">
        <f t="shared" si="218"/>
        <v>11.0946275767287</v>
      </c>
      <c r="T1024" s="12">
        <f t="shared" si="208"/>
        <v>0.0925003962319431</v>
      </c>
      <c r="U1024" s="12">
        <f t="shared" si="209"/>
        <v>0.0109553954259431</v>
      </c>
      <c r="V1024" s="12">
        <f t="shared" si="210"/>
        <v>0.0815450008059999</v>
      </c>
      <c r="Y1024" s="30"/>
      <c r="Z1024" s="30"/>
    </row>
    <row r="1025" spans="1:26">
      <c r="A1025" s="14">
        <v>1955.09</v>
      </c>
      <c r="B1025" s="15">
        <v>44.34</v>
      </c>
      <c r="C1025" s="16">
        <v>1.62</v>
      </c>
      <c r="D1025" s="15">
        <v>3.44</v>
      </c>
      <c r="E1025" s="15">
        <v>26.9</v>
      </c>
      <c r="F1025" s="16">
        <f t="shared" si="215"/>
        <v>1955.70833333326</v>
      </c>
      <c r="G1025" s="10">
        <v>2.97</v>
      </c>
      <c r="H1025" s="16">
        <f t="shared" si="211"/>
        <v>520.358745724907</v>
      </c>
      <c r="I1025" s="16">
        <f t="shared" si="212"/>
        <v>19.0117539033457</v>
      </c>
      <c r="J1025" s="19">
        <f t="shared" si="216"/>
        <v>47684.6381902733</v>
      </c>
      <c r="K1025" s="16">
        <f t="shared" si="213"/>
        <v>40.3706379182156</v>
      </c>
      <c r="L1025" s="19">
        <f t="shared" si="214"/>
        <v>3699.48478517231</v>
      </c>
      <c r="M1025" s="27">
        <f t="shared" ref="M1025:M1088" si="219">H1025/AVERAGE(K905:K1024)</f>
        <v>18.8439606542613</v>
      </c>
      <c r="N1025" s="21"/>
      <c r="O1025" s="22">
        <f t="shared" ref="O1025:O1088" si="220">J1025/AVERAGE(L905:L1024)</f>
        <v>23.925531307723</v>
      </c>
      <c r="P1025" s="22"/>
      <c r="Q1025" s="31">
        <f t="shared" ref="Q1025:Q1088" si="221">1/M1025-(G1025/100-(((E1025/E905)^(1/10))-1))</f>
        <v>0.0637842341852682</v>
      </c>
      <c r="R1025" s="10">
        <f t="shared" si="217"/>
        <v>1.01023061282946</v>
      </c>
      <c r="S1025" s="10">
        <f t="shared" si="218"/>
        <v>11.0807407324719</v>
      </c>
      <c r="T1025" s="12">
        <f t="shared" si="208"/>
        <v>0.0916265211398988</v>
      </c>
      <c r="U1025" s="12">
        <f t="shared" si="209"/>
        <v>0.0111139109139202</v>
      </c>
      <c r="V1025" s="12">
        <f t="shared" si="210"/>
        <v>0.0805126102259786</v>
      </c>
      <c r="Y1025" s="30"/>
      <c r="Z1025" s="30"/>
    </row>
    <row r="1026" spans="1:26">
      <c r="A1026" s="14">
        <v>1955.1</v>
      </c>
      <c r="B1026" s="15">
        <v>42.11</v>
      </c>
      <c r="C1026" s="16">
        <v>1.62667</v>
      </c>
      <c r="D1026" s="15">
        <v>3.5</v>
      </c>
      <c r="E1026" s="15">
        <v>26.9</v>
      </c>
      <c r="F1026" s="16">
        <f t="shared" si="215"/>
        <v>1955.79166666659</v>
      </c>
      <c r="G1026" s="10">
        <v>2.88</v>
      </c>
      <c r="H1026" s="16">
        <f t="shared" si="211"/>
        <v>494.188244981413</v>
      </c>
      <c r="I1026" s="16">
        <f t="shared" si="212"/>
        <v>19.0900306925651</v>
      </c>
      <c r="J1026" s="19">
        <f t="shared" si="216"/>
        <v>45432.2066995825</v>
      </c>
      <c r="K1026" s="16">
        <f t="shared" si="213"/>
        <v>41.0747769516729</v>
      </c>
      <c r="L1026" s="19">
        <f t="shared" si="214"/>
        <v>3776.12736757395</v>
      </c>
      <c r="M1026" s="27">
        <f t="shared" si="219"/>
        <v>17.7723257893861</v>
      </c>
      <c r="N1026" s="21"/>
      <c r="O1026" s="22">
        <f t="shared" si="220"/>
        <v>22.5323663033238</v>
      </c>
      <c r="P1026" s="22"/>
      <c r="Q1026" s="31">
        <f t="shared" si="221"/>
        <v>0.0678840897830857</v>
      </c>
      <c r="R1026" s="10">
        <f t="shared" si="217"/>
        <v>1.00153867470642</v>
      </c>
      <c r="S1026" s="10">
        <f t="shared" si="218"/>
        <v>11.1941035007694</v>
      </c>
      <c r="T1026" s="12">
        <f t="shared" ref="T1026:T1089" si="222">(($J1146/$J1026)^(1/10)-1)</f>
        <v>0.0992846403702554</v>
      </c>
      <c r="U1026" s="12">
        <f t="shared" ref="U1026:U1089" si="223">(($S1146/$S1026)^(1/10)-1)</f>
        <v>0.00963978357249928</v>
      </c>
      <c r="V1026" s="12">
        <f t="shared" ref="V1026:V1089" si="224">T1026-U1026</f>
        <v>0.0896448567977561</v>
      </c>
      <c r="Y1026" s="30"/>
      <c r="Z1026" s="30"/>
    </row>
    <row r="1027" spans="1:26">
      <c r="A1027" s="14">
        <v>1955.11</v>
      </c>
      <c r="B1027" s="15">
        <v>44.95</v>
      </c>
      <c r="C1027" s="16">
        <v>1.63333</v>
      </c>
      <c r="D1027" s="15">
        <v>3.56</v>
      </c>
      <c r="E1027" s="15">
        <v>26.9</v>
      </c>
      <c r="F1027" s="16">
        <f t="shared" si="215"/>
        <v>1955.87499999992</v>
      </c>
      <c r="G1027" s="10">
        <v>2.89</v>
      </c>
      <c r="H1027" s="16">
        <f t="shared" si="211"/>
        <v>527.517492565056</v>
      </c>
      <c r="I1027" s="16">
        <f t="shared" si="212"/>
        <v>19.1681901252788</v>
      </c>
      <c r="J1027" s="19">
        <f t="shared" si="216"/>
        <v>48643.1134329206</v>
      </c>
      <c r="K1027" s="16">
        <f t="shared" si="213"/>
        <v>41.7789159851301</v>
      </c>
      <c r="L1027" s="19">
        <f t="shared" si="214"/>
        <v>3852.49129746824</v>
      </c>
      <c r="M1027" s="27">
        <f t="shared" si="219"/>
        <v>18.8355592882739</v>
      </c>
      <c r="N1027" s="21"/>
      <c r="O1027" s="22">
        <f t="shared" si="220"/>
        <v>23.8415837449978</v>
      </c>
      <c r="P1027" s="22"/>
      <c r="Q1027" s="31">
        <f t="shared" si="221"/>
        <v>0.0646079042363475</v>
      </c>
      <c r="R1027" s="10">
        <f t="shared" si="217"/>
        <v>0.996399067648558</v>
      </c>
      <c r="S1027" s="10">
        <f t="shared" si="218"/>
        <v>11.2113275846872</v>
      </c>
      <c r="T1027" s="12">
        <f t="shared" si="222"/>
        <v>0.0929743851958298</v>
      </c>
      <c r="U1027" s="12">
        <f t="shared" si="223"/>
        <v>0.00904142849409983</v>
      </c>
      <c r="V1027" s="12">
        <f t="shared" si="224"/>
        <v>0.08393295670173</v>
      </c>
      <c r="Y1027" s="30"/>
      <c r="Z1027" s="30"/>
    </row>
    <row r="1028" spans="1:26">
      <c r="A1028" s="14">
        <v>1955.12</v>
      </c>
      <c r="B1028" s="15">
        <v>45.37</v>
      </c>
      <c r="C1028" s="16">
        <v>1.64</v>
      </c>
      <c r="D1028" s="15">
        <v>3.62</v>
      </c>
      <c r="E1028" s="15">
        <v>26.8</v>
      </c>
      <c r="F1028" s="16">
        <f t="shared" si="215"/>
        <v>1955.95833333326</v>
      </c>
      <c r="G1028" s="10">
        <v>2.96</v>
      </c>
      <c r="H1028" s="16">
        <f t="shared" si="211"/>
        <v>534.433206343284</v>
      </c>
      <c r="I1028" s="16">
        <f t="shared" si="212"/>
        <v>19.3182820895522</v>
      </c>
      <c r="J1028" s="19">
        <f t="shared" si="216"/>
        <v>49429.2680240888</v>
      </c>
      <c r="K1028" s="16">
        <f t="shared" si="213"/>
        <v>42.641573880597</v>
      </c>
      <c r="L1028" s="19">
        <f t="shared" si="214"/>
        <v>3943.88252693854</v>
      </c>
      <c r="M1028" s="27">
        <f t="shared" si="219"/>
        <v>18.9423690358136</v>
      </c>
      <c r="N1028" s="21"/>
      <c r="O1028" s="22">
        <f t="shared" si="220"/>
        <v>23.9377657453876</v>
      </c>
      <c r="P1028" s="22"/>
      <c r="Q1028" s="31">
        <f t="shared" si="221"/>
        <v>0.0626482580860027</v>
      </c>
      <c r="R1028" s="10">
        <f t="shared" si="217"/>
        <v>1.00763216324393</v>
      </c>
      <c r="S1028" s="10">
        <f t="shared" si="218"/>
        <v>11.2126390254419</v>
      </c>
      <c r="T1028" s="12">
        <f t="shared" si="222"/>
        <v>0.090650756171307</v>
      </c>
      <c r="U1028" s="12">
        <f t="shared" si="223"/>
        <v>0.00771938884651013</v>
      </c>
      <c r="V1028" s="12">
        <f t="shared" si="224"/>
        <v>0.0829313673247969</v>
      </c>
      <c r="Y1028" s="30"/>
      <c r="Z1028" s="30"/>
    </row>
    <row r="1029" spans="1:26">
      <c r="A1029" s="14">
        <v>1956.01</v>
      </c>
      <c r="B1029" s="15">
        <v>44.15</v>
      </c>
      <c r="C1029" s="16">
        <v>1.67</v>
      </c>
      <c r="D1029" s="15">
        <v>3.64333</v>
      </c>
      <c r="E1029" s="15">
        <v>26.8</v>
      </c>
      <c r="F1029" s="16">
        <f t="shared" si="215"/>
        <v>1956.04166666659</v>
      </c>
      <c r="G1029" s="10">
        <v>2.9</v>
      </c>
      <c r="H1029" s="16">
        <f t="shared" si="211"/>
        <v>520.062289179105</v>
      </c>
      <c r="I1029" s="16">
        <f t="shared" si="212"/>
        <v>19.6716652985075</v>
      </c>
      <c r="J1029" s="19">
        <f t="shared" si="216"/>
        <v>48251.732195949</v>
      </c>
      <c r="K1029" s="16">
        <f t="shared" si="213"/>
        <v>42.9163882227612</v>
      </c>
      <c r="L1029" s="19">
        <f t="shared" si="214"/>
        <v>3981.8116299313</v>
      </c>
      <c r="M1029" s="27">
        <f t="shared" si="219"/>
        <v>18.2925853854189</v>
      </c>
      <c r="N1029" s="21"/>
      <c r="O1029" s="22">
        <f t="shared" si="220"/>
        <v>23.0824590842175</v>
      </c>
      <c r="P1029" s="22"/>
      <c r="Q1029" s="31">
        <f t="shared" si="221"/>
        <v>0.0651235090414385</v>
      </c>
      <c r="R1029" s="10">
        <f t="shared" si="217"/>
        <v>1.00759691848301</v>
      </c>
      <c r="S1029" s="10">
        <f t="shared" si="218"/>
        <v>11.2982157168793</v>
      </c>
      <c r="T1029" s="12">
        <f t="shared" si="222"/>
        <v>0.095431683360476</v>
      </c>
      <c r="U1029" s="12">
        <f t="shared" si="223"/>
        <v>0.00742021913641011</v>
      </c>
      <c r="V1029" s="12">
        <f t="shared" si="224"/>
        <v>0.0880114642240659</v>
      </c>
      <c r="Y1029" s="30"/>
      <c r="Z1029" s="30"/>
    </row>
    <row r="1030" spans="1:26">
      <c r="A1030" s="14">
        <v>1956.02</v>
      </c>
      <c r="B1030" s="15">
        <v>44.43</v>
      </c>
      <c r="C1030" s="16">
        <v>1.7</v>
      </c>
      <c r="D1030" s="15">
        <v>3.66667</v>
      </c>
      <c r="E1030" s="15">
        <v>26.8</v>
      </c>
      <c r="F1030" s="16">
        <f t="shared" si="215"/>
        <v>1956.12499999992</v>
      </c>
      <c r="G1030" s="10">
        <v>2.84</v>
      </c>
      <c r="H1030" s="16">
        <f t="shared" si="211"/>
        <v>523.360532462687</v>
      </c>
      <c r="I1030" s="16">
        <f t="shared" si="212"/>
        <v>20.0250485074627</v>
      </c>
      <c r="J1030" s="19">
        <f t="shared" si="216"/>
        <v>48712.5735793229</v>
      </c>
      <c r="K1030" s="16">
        <f t="shared" si="213"/>
        <v>43.1913203593284</v>
      </c>
      <c r="L1030" s="19">
        <f t="shared" si="214"/>
        <v>4020.09750542642</v>
      </c>
      <c r="M1030" s="27">
        <f t="shared" si="219"/>
        <v>18.2661168151278</v>
      </c>
      <c r="N1030" s="21"/>
      <c r="O1030" s="22">
        <f t="shared" si="220"/>
        <v>23.017216418743</v>
      </c>
      <c r="P1030" s="22"/>
      <c r="Q1030" s="31">
        <f t="shared" si="221"/>
        <v>0.0663755869398114</v>
      </c>
      <c r="R1030" s="10">
        <f t="shared" si="217"/>
        <v>0.992065068349909</v>
      </c>
      <c r="S1030" s="10">
        <f t="shared" si="218"/>
        <v>11.3840473406839</v>
      </c>
      <c r="T1030" s="12">
        <f t="shared" si="222"/>
        <v>0.0932352904909846</v>
      </c>
      <c r="U1030" s="12">
        <f t="shared" si="223"/>
        <v>0.00466411724388993</v>
      </c>
      <c r="V1030" s="12">
        <f t="shared" si="224"/>
        <v>0.0885711732470946</v>
      </c>
      <c r="Y1030" s="30"/>
      <c r="Z1030" s="30"/>
    </row>
    <row r="1031" spans="1:26">
      <c r="A1031" s="14">
        <v>1956.03</v>
      </c>
      <c r="B1031" s="15">
        <v>47.49</v>
      </c>
      <c r="C1031" s="16">
        <v>1.73</v>
      </c>
      <c r="D1031" s="15">
        <v>3.69</v>
      </c>
      <c r="E1031" s="15">
        <v>26.8</v>
      </c>
      <c r="F1031" s="16">
        <f t="shared" si="215"/>
        <v>1956.20833333326</v>
      </c>
      <c r="G1031" s="10">
        <v>2.96</v>
      </c>
      <c r="H1031" s="16">
        <f t="shared" si="211"/>
        <v>559.40561977612</v>
      </c>
      <c r="I1031" s="16">
        <f t="shared" si="212"/>
        <v>20.3784317164179</v>
      </c>
      <c r="J1031" s="19">
        <f t="shared" si="216"/>
        <v>52225.5874103023</v>
      </c>
      <c r="K1031" s="16">
        <f t="shared" si="213"/>
        <v>43.4661347014925</v>
      </c>
      <c r="L1031" s="19">
        <f t="shared" si="214"/>
        <v>4057.95783415489</v>
      </c>
      <c r="M1031" s="27">
        <f t="shared" si="219"/>
        <v>19.3712100993</v>
      </c>
      <c r="N1031" s="21"/>
      <c r="O1031" s="22">
        <f t="shared" si="220"/>
        <v>24.3735866353987</v>
      </c>
      <c r="P1031" s="22"/>
      <c r="Q1031" s="31">
        <f t="shared" si="221"/>
        <v>0.060910141321596</v>
      </c>
      <c r="R1031" s="10">
        <f t="shared" si="217"/>
        <v>0.983776203198209</v>
      </c>
      <c r="S1031" s="10">
        <f t="shared" si="218"/>
        <v>11.2937157031341</v>
      </c>
      <c r="T1031" s="12">
        <f t="shared" si="222"/>
        <v>0.0810457649921639</v>
      </c>
      <c r="U1031" s="12">
        <f t="shared" si="223"/>
        <v>0.00523994938320382</v>
      </c>
      <c r="V1031" s="12">
        <f t="shared" si="224"/>
        <v>0.07580581560896</v>
      </c>
      <c r="Y1031" s="30"/>
      <c r="Z1031" s="30"/>
    </row>
    <row r="1032" spans="1:26">
      <c r="A1032" s="14">
        <v>1956.04</v>
      </c>
      <c r="B1032" s="15">
        <v>48.05</v>
      </c>
      <c r="C1032" s="16">
        <v>1.75333</v>
      </c>
      <c r="D1032" s="15">
        <v>3.66</v>
      </c>
      <c r="E1032" s="15">
        <v>26.9</v>
      </c>
      <c r="F1032" s="16">
        <f t="shared" si="215"/>
        <v>1956.29166666659</v>
      </c>
      <c r="G1032" s="10">
        <v>3.18</v>
      </c>
      <c r="H1032" s="16">
        <f t="shared" si="211"/>
        <v>563.89800929368</v>
      </c>
      <c r="I1032" s="16">
        <f t="shared" si="212"/>
        <v>20.5764681921933</v>
      </c>
      <c r="J1032" s="19">
        <f t="shared" si="216"/>
        <v>52805.0760344497</v>
      </c>
      <c r="K1032" s="16">
        <f t="shared" si="213"/>
        <v>42.9524810408922</v>
      </c>
      <c r="L1032" s="19">
        <f t="shared" si="214"/>
        <v>4022.19725881553</v>
      </c>
      <c r="M1032" s="27">
        <f t="shared" si="219"/>
        <v>19.3705936345785</v>
      </c>
      <c r="N1032" s="21"/>
      <c r="O1032" s="22">
        <f t="shared" si="220"/>
        <v>24.3386691141702</v>
      </c>
      <c r="P1032" s="22"/>
      <c r="Q1032" s="31">
        <f t="shared" si="221"/>
        <v>0.0585325702721473</v>
      </c>
      <c r="R1032" s="10">
        <f t="shared" si="217"/>
        <v>1.01204400587091</v>
      </c>
      <c r="S1032" s="10">
        <f t="shared" si="218"/>
        <v>11.0691858222567</v>
      </c>
      <c r="T1032" s="12">
        <f t="shared" si="222"/>
        <v>0.0827161027774519</v>
      </c>
      <c r="U1032" s="12">
        <f t="shared" si="223"/>
        <v>0.00798931481062004</v>
      </c>
      <c r="V1032" s="12">
        <f t="shared" si="224"/>
        <v>0.0747267879668319</v>
      </c>
      <c r="Y1032" s="30"/>
      <c r="Z1032" s="30"/>
    </row>
    <row r="1033" spans="1:26">
      <c r="A1033" s="14">
        <v>1956.05</v>
      </c>
      <c r="B1033" s="15">
        <v>46.54</v>
      </c>
      <c r="C1033" s="16">
        <v>1.77667</v>
      </c>
      <c r="D1033" s="15">
        <v>3.63</v>
      </c>
      <c r="E1033" s="15">
        <v>27</v>
      </c>
      <c r="F1033" s="16">
        <f t="shared" si="215"/>
        <v>1956.37499999992</v>
      </c>
      <c r="G1033" s="10">
        <v>3.07</v>
      </c>
      <c r="H1033" s="16">
        <f t="shared" si="211"/>
        <v>544.154298518519</v>
      </c>
      <c r="I1033" s="16">
        <f t="shared" si="212"/>
        <v>20.773154652963</v>
      </c>
      <c r="J1033" s="19">
        <f t="shared" si="216"/>
        <v>51118.3215763184</v>
      </c>
      <c r="K1033" s="16">
        <f t="shared" si="213"/>
        <v>42.4426322222222</v>
      </c>
      <c r="L1033" s="19">
        <f t="shared" si="214"/>
        <v>3987.09727808414</v>
      </c>
      <c r="M1033" s="27">
        <f t="shared" si="219"/>
        <v>18.5445065917544</v>
      </c>
      <c r="N1033" s="21"/>
      <c r="O1033" s="22">
        <f t="shared" si="220"/>
        <v>23.2741964706644</v>
      </c>
      <c r="P1033" s="22"/>
      <c r="Q1033" s="31">
        <f t="shared" si="221"/>
        <v>0.0617547005683712</v>
      </c>
      <c r="R1033" s="10">
        <f t="shared" si="217"/>
        <v>1.00855620501885</v>
      </c>
      <c r="S1033" s="10">
        <f t="shared" si="218"/>
        <v>11.161012408837</v>
      </c>
      <c r="T1033" s="12">
        <f t="shared" si="222"/>
        <v>0.0806724805012646</v>
      </c>
      <c r="U1033" s="12">
        <f t="shared" si="223"/>
        <v>0.00731721067383861</v>
      </c>
      <c r="V1033" s="12">
        <f t="shared" si="224"/>
        <v>0.073355269827426</v>
      </c>
      <c r="Y1033" s="30"/>
      <c r="Z1033" s="30"/>
    </row>
    <row r="1034" spans="1:26">
      <c r="A1034" s="14">
        <v>1956.06</v>
      </c>
      <c r="B1034" s="15">
        <v>46.27</v>
      </c>
      <c r="C1034" s="16">
        <v>1.8</v>
      </c>
      <c r="D1034" s="15">
        <v>3.6</v>
      </c>
      <c r="E1034" s="15">
        <v>27.2</v>
      </c>
      <c r="F1034" s="16">
        <f t="shared" si="215"/>
        <v>1956.45833333326</v>
      </c>
      <c r="G1034" s="10">
        <v>3</v>
      </c>
      <c r="H1034" s="16">
        <f t="shared" ref="H1034:H1097" si="225">B1034*$E$1858/E1034</f>
        <v>537.019486397059</v>
      </c>
      <c r="I1034" s="16">
        <f t="shared" ref="I1034:I1097" si="226">C1034*$E$1858/E1034</f>
        <v>20.8911838235294</v>
      </c>
      <c r="J1034" s="19">
        <f t="shared" si="216"/>
        <v>50611.6158494771</v>
      </c>
      <c r="K1034" s="16">
        <f t="shared" ref="K1034:K1097" si="227">D1034*$E$1858/E1034</f>
        <v>41.7823676470588</v>
      </c>
      <c r="L1034" s="19">
        <f t="shared" ref="L1034:L1097" si="228">K1034*(J1034/H1034)</f>
        <v>3937.79591653593</v>
      </c>
      <c r="M1034" s="27">
        <f t="shared" si="219"/>
        <v>18.1581638469587</v>
      </c>
      <c r="N1034" s="21"/>
      <c r="O1034" s="22">
        <f t="shared" si="220"/>
        <v>22.7674165585581</v>
      </c>
      <c r="P1034" s="22"/>
      <c r="Q1034" s="31">
        <f t="shared" si="221"/>
        <v>0.0632518186984928</v>
      </c>
      <c r="R1034" s="10">
        <f t="shared" si="217"/>
        <v>0.993123770728664</v>
      </c>
      <c r="S1034" s="10">
        <f t="shared" si="218"/>
        <v>11.1737398757012</v>
      </c>
      <c r="T1034" s="12">
        <f t="shared" si="222"/>
        <v>0.0808103622610792</v>
      </c>
      <c r="U1034" s="12">
        <f t="shared" si="223"/>
        <v>0.00705421406888918</v>
      </c>
      <c r="V1034" s="12">
        <f t="shared" si="224"/>
        <v>0.07375614819219</v>
      </c>
      <c r="Y1034" s="30"/>
      <c r="Z1034" s="30"/>
    </row>
    <row r="1035" spans="1:26">
      <c r="A1035" s="14">
        <v>1956.07</v>
      </c>
      <c r="B1035" s="15">
        <v>48.78</v>
      </c>
      <c r="C1035" s="16">
        <v>1.81333</v>
      </c>
      <c r="D1035" s="15">
        <v>3.55333</v>
      </c>
      <c r="E1035" s="15">
        <v>27.4</v>
      </c>
      <c r="F1035" s="16">
        <f t="shared" ref="F1035:F1098" si="229">F1034+1/12</f>
        <v>1956.54166666659</v>
      </c>
      <c r="G1035" s="10">
        <v>3.11</v>
      </c>
      <c r="H1035" s="16">
        <f t="shared" si="225"/>
        <v>562.018591970803</v>
      </c>
      <c r="I1035" s="16">
        <f t="shared" si="226"/>
        <v>20.8922749770073</v>
      </c>
      <c r="J1035" s="19">
        <f t="shared" ref="J1035:J1098" si="230">J1034*((H1035+(I1035/12))/H1034)</f>
        <v>53131.74993233</v>
      </c>
      <c r="K1035" s="16">
        <f t="shared" si="227"/>
        <v>40.9396786266423</v>
      </c>
      <c r="L1035" s="19">
        <f t="shared" si="228"/>
        <v>3870.32884352288</v>
      </c>
      <c r="M1035" s="27">
        <f t="shared" si="219"/>
        <v>18.8567975968968</v>
      </c>
      <c r="N1035" s="21"/>
      <c r="O1035" s="22">
        <f t="shared" si="220"/>
        <v>23.6203116752017</v>
      </c>
      <c r="P1035" s="22"/>
      <c r="Q1035" s="31">
        <f t="shared" si="221"/>
        <v>0.0549508158853903</v>
      </c>
      <c r="R1035" s="10">
        <f t="shared" ref="R1035:R1098" si="231">((G1035/G1036+G1035/1200+((1+G1036/1200)^(-119))*(1-G1035/G1036)))</f>
        <v>0.984033100142062</v>
      </c>
      <c r="S1035" s="10">
        <f t="shared" ref="S1035:S1098" si="232">S1034*R1034*E1034/E1035</f>
        <v>11.0159073596765</v>
      </c>
      <c r="T1035" s="12">
        <f t="shared" si="222"/>
        <v>0.0752615181359213</v>
      </c>
      <c r="U1035" s="12">
        <f t="shared" si="223"/>
        <v>0.00692305862769449</v>
      </c>
      <c r="V1035" s="12">
        <f t="shared" si="224"/>
        <v>0.0683384595082268</v>
      </c>
      <c r="Y1035" s="30"/>
      <c r="Z1035" s="30"/>
    </row>
    <row r="1036" spans="1:26">
      <c r="A1036" s="14">
        <v>1956.08</v>
      </c>
      <c r="B1036" s="15">
        <v>48.49</v>
      </c>
      <c r="C1036" s="16">
        <v>1.82667</v>
      </c>
      <c r="D1036" s="15">
        <v>3.50667</v>
      </c>
      <c r="E1036" s="15">
        <v>27.3</v>
      </c>
      <c r="F1036" s="16">
        <f t="shared" si="229"/>
        <v>1956.62499999992</v>
      </c>
      <c r="G1036" s="10">
        <v>3.33</v>
      </c>
      <c r="H1036" s="16">
        <f t="shared" si="225"/>
        <v>560.723795238095</v>
      </c>
      <c r="I1036" s="16">
        <f t="shared" si="226"/>
        <v>21.1230632098901</v>
      </c>
      <c r="J1036" s="19">
        <f t="shared" si="230"/>
        <v>53175.7531500656</v>
      </c>
      <c r="K1036" s="16">
        <f t="shared" si="227"/>
        <v>40.5500785945055</v>
      </c>
      <c r="L1036" s="19">
        <f t="shared" si="228"/>
        <v>3845.53141469871</v>
      </c>
      <c r="M1036" s="27">
        <f t="shared" si="219"/>
        <v>18.6709371101864</v>
      </c>
      <c r="N1036" s="21"/>
      <c r="O1036" s="22">
        <f t="shared" si="220"/>
        <v>23.3689472992273</v>
      </c>
      <c r="P1036" s="22"/>
      <c r="Q1036" s="31">
        <f t="shared" si="221"/>
        <v>0.0508377938633424</v>
      </c>
      <c r="R1036" s="10">
        <f t="shared" si="231"/>
        <v>0.998567071200787</v>
      </c>
      <c r="S1036" s="10">
        <f t="shared" si="232"/>
        <v>10.8797244937199</v>
      </c>
      <c r="T1036" s="12">
        <f t="shared" si="222"/>
        <v>0.0681488480859513</v>
      </c>
      <c r="U1036" s="12">
        <f t="shared" si="223"/>
        <v>0.00641644034294564</v>
      </c>
      <c r="V1036" s="12">
        <f t="shared" si="224"/>
        <v>0.0617324077430057</v>
      </c>
      <c r="Y1036" s="30"/>
      <c r="Z1036" s="30"/>
    </row>
    <row r="1037" spans="1:26">
      <c r="A1037" s="14">
        <v>1956.09</v>
      </c>
      <c r="B1037" s="15">
        <v>46.84</v>
      </c>
      <c r="C1037" s="16">
        <v>1.84</v>
      </c>
      <c r="D1037" s="15">
        <v>3.46</v>
      </c>
      <c r="E1037" s="15">
        <v>27.4</v>
      </c>
      <c r="F1037" s="16">
        <f t="shared" si="229"/>
        <v>1956.70833333326</v>
      </c>
      <c r="G1037" s="10">
        <v>3.38</v>
      </c>
      <c r="H1037" s="16">
        <f t="shared" si="225"/>
        <v>539.666889051095</v>
      </c>
      <c r="I1037" s="16">
        <f t="shared" si="226"/>
        <v>21.1995532846715</v>
      </c>
      <c r="J1037" s="19">
        <f t="shared" si="230"/>
        <v>51346.3765422142</v>
      </c>
      <c r="K1037" s="16">
        <f t="shared" si="227"/>
        <v>39.8643773722628</v>
      </c>
      <c r="L1037" s="19">
        <f t="shared" si="228"/>
        <v>3792.8792236563</v>
      </c>
      <c r="M1037" s="27">
        <f t="shared" si="219"/>
        <v>17.836640796312</v>
      </c>
      <c r="N1037" s="21"/>
      <c r="O1037" s="22">
        <f t="shared" si="220"/>
        <v>22.3114732104499</v>
      </c>
      <c r="P1037" s="22"/>
      <c r="Q1037" s="31">
        <f t="shared" si="221"/>
        <v>0.0522046393801916</v>
      </c>
      <c r="R1037" s="10">
        <f t="shared" si="231"/>
        <v>1.00618936106211</v>
      </c>
      <c r="S1037" s="10">
        <f t="shared" si="232"/>
        <v>10.8244844968035</v>
      </c>
      <c r="T1037" s="12">
        <f t="shared" si="222"/>
        <v>0.0683891737753417</v>
      </c>
      <c r="U1037" s="12">
        <f t="shared" si="223"/>
        <v>0.00767621389452522</v>
      </c>
      <c r="V1037" s="12">
        <f t="shared" si="224"/>
        <v>0.0607129598808165</v>
      </c>
      <c r="Y1037" s="30"/>
      <c r="Z1037" s="30"/>
    </row>
    <row r="1038" spans="1:26">
      <c r="A1038" s="14">
        <v>1956.1</v>
      </c>
      <c r="B1038" s="15">
        <v>46.24</v>
      </c>
      <c r="C1038" s="16">
        <v>1.80667</v>
      </c>
      <c r="D1038" s="15">
        <v>3.44333</v>
      </c>
      <c r="E1038" s="15">
        <v>27.5</v>
      </c>
      <c r="F1038" s="16">
        <f t="shared" si="229"/>
        <v>1956.79166666659</v>
      </c>
      <c r="G1038" s="10">
        <v>3.34</v>
      </c>
      <c r="H1038" s="16">
        <f t="shared" si="225"/>
        <v>530.816704</v>
      </c>
      <c r="I1038" s="16">
        <f t="shared" si="226"/>
        <v>20.739848932</v>
      </c>
      <c r="J1038" s="19">
        <f t="shared" si="230"/>
        <v>50668.7697929461</v>
      </c>
      <c r="K1038" s="16">
        <f t="shared" si="227"/>
        <v>39.528051068</v>
      </c>
      <c r="L1038" s="19">
        <f t="shared" si="228"/>
        <v>3773.12489383964</v>
      </c>
      <c r="M1038" s="27">
        <f t="shared" si="219"/>
        <v>17.4189529486361</v>
      </c>
      <c r="N1038" s="21"/>
      <c r="O1038" s="22">
        <f t="shared" si="220"/>
        <v>21.7772690044131</v>
      </c>
      <c r="P1038" s="22"/>
      <c r="Q1038" s="31">
        <f t="shared" si="221"/>
        <v>0.052325543255801</v>
      </c>
      <c r="R1038" s="10">
        <f t="shared" si="231"/>
        <v>0.990224726279989</v>
      </c>
      <c r="S1038" s="10">
        <f t="shared" si="232"/>
        <v>10.851875753703</v>
      </c>
      <c r="T1038" s="12">
        <f t="shared" si="222"/>
        <v>0.0685515585428969</v>
      </c>
      <c r="U1038" s="12">
        <f t="shared" si="223"/>
        <v>0.0085637097374629</v>
      </c>
      <c r="V1038" s="12">
        <f t="shared" si="224"/>
        <v>0.059987848805434</v>
      </c>
      <c r="Y1038" s="30"/>
      <c r="Z1038" s="30"/>
    </row>
    <row r="1039" spans="1:26">
      <c r="A1039" s="14">
        <v>1956.11</v>
      </c>
      <c r="B1039" s="15">
        <v>45.76</v>
      </c>
      <c r="C1039" s="16">
        <v>1.77333</v>
      </c>
      <c r="D1039" s="15">
        <v>3.42667</v>
      </c>
      <c r="E1039" s="15">
        <v>27.5</v>
      </c>
      <c r="F1039" s="16">
        <f t="shared" si="229"/>
        <v>1956.87499999992</v>
      </c>
      <c r="G1039" s="10">
        <v>3.49</v>
      </c>
      <c r="H1039" s="16">
        <f t="shared" si="225"/>
        <v>525.306496</v>
      </c>
      <c r="I1039" s="16">
        <f t="shared" si="226"/>
        <v>20.357119068</v>
      </c>
      <c r="J1039" s="19">
        <f t="shared" si="230"/>
        <v>50304.7277217407</v>
      </c>
      <c r="K1039" s="16">
        <f t="shared" si="227"/>
        <v>39.336800932</v>
      </c>
      <c r="L1039" s="19">
        <f t="shared" si="228"/>
        <v>3766.99522164024</v>
      </c>
      <c r="M1039" s="27">
        <f t="shared" si="219"/>
        <v>17.1203397366283</v>
      </c>
      <c r="N1039" s="21"/>
      <c r="O1039" s="22">
        <f t="shared" si="220"/>
        <v>21.3920874153723</v>
      </c>
      <c r="P1039" s="22"/>
      <c r="Q1039" s="31">
        <f t="shared" si="221"/>
        <v>0.0493870934627005</v>
      </c>
      <c r="R1039" s="10">
        <f t="shared" si="231"/>
        <v>0.994575162263686</v>
      </c>
      <c r="S1039" s="10">
        <f t="shared" si="232"/>
        <v>10.745795697835</v>
      </c>
      <c r="T1039" s="12">
        <f t="shared" si="222"/>
        <v>0.074874603233678</v>
      </c>
      <c r="U1039" s="12">
        <f t="shared" si="223"/>
        <v>0.00880039289165047</v>
      </c>
      <c r="V1039" s="12">
        <f t="shared" si="224"/>
        <v>0.0660742103420275</v>
      </c>
      <c r="Y1039" s="30"/>
      <c r="Z1039" s="30"/>
    </row>
    <row r="1040" spans="1:26">
      <c r="A1040" s="14">
        <v>1956.12</v>
      </c>
      <c r="B1040" s="15">
        <v>46.44</v>
      </c>
      <c r="C1040" s="16">
        <v>1.74</v>
      </c>
      <c r="D1040" s="15">
        <v>3.41</v>
      </c>
      <c r="E1040" s="15">
        <v>27.6</v>
      </c>
      <c r="F1040" s="16">
        <f t="shared" si="229"/>
        <v>1956.95833333326</v>
      </c>
      <c r="G1040" s="10">
        <v>3.59</v>
      </c>
      <c r="H1040" s="16">
        <f t="shared" si="225"/>
        <v>531.181056521739</v>
      </c>
      <c r="I1040" s="16">
        <f t="shared" si="226"/>
        <v>19.9021326086957</v>
      </c>
      <c r="J1040" s="19">
        <f t="shared" si="230"/>
        <v>51026.1144116955</v>
      </c>
      <c r="K1040" s="16">
        <f t="shared" si="227"/>
        <v>39.0036047101449</v>
      </c>
      <c r="L1040" s="19">
        <f t="shared" si="228"/>
        <v>3746.749572435</v>
      </c>
      <c r="M1040" s="27">
        <f t="shared" si="219"/>
        <v>17.1975227255609</v>
      </c>
      <c r="N1040" s="21"/>
      <c r="O1040" s="22">
        <f t="shared" si="220"/>
        <v>21.4744987955612</v>
      </c>
      <c r="P1040" s="22"/>
      <c r="Q1040" s="31">
        <f t="shared" si="221"/>
        <v>0.047538713978887</v>
      </c>
      <c r="R1040" s="10">
        <f t="shared" si="231"/>
        <v>1.01389115871122</v>
      </c>
      <c r="S1040" s="10">
        <f t="shared" si="232"/>
        <v>10.6487786683056</v>
      </c>
      <c r="T1040" s="12">
        <f t="shared" si="222"/>
        <v>0.0741103334326314</v>
      </c>
      <c r="U1040" s="12">
        <f t="shared" si="223"/>
        <v>0.0126519819338791</v>
      </c>
      <c r="V1040" s="12">
        <f t="shared" si="224"/>
        <v>0.0614583514987523</v>
      </c>
      <c r="Y1040" s="30"/>
      <c r="Z1040" s="30"/>
    </row>
    <row r="1041" spans="1:26">
      <c r="A1041" s="14">
        <v>1957.01</v>
      </c>
      <c r="B1041" s="15">
        <v>45.43</v>
      </c>
      <c r="C1041" s="16">
        <v>1.73667</v>
      </c>
      <c r="D1041" s="15">
        <v>3.40667</v>
      </c>
      <c r="E1041" s="15">
        <v>27.6</v>
      </c>
      <c r="F1041" s="16">
        <f t="shared" si="229"/>
        <v>1957.04166666659</v>
      </c>
      <c r="G1041" s="10">
        <v>3.46</v>
      </c>
      <c r="H1041" s="16">
        <f t="shared" si="225"/>
        <v>519.628669202899</v>
      </c>
      <c r="I1041" s="16">
        <f t="shared" si="226"/>
        <v>19.8640440445652</v>
      </c>
      <c r="J1041" s="19">
        <f t="shared" si="230"/>
        <v>50075.3876952255</v>
      </c>
      <c r="K1041" s="16">
        <f t="shared" si="227"/>
        <v>38.9655161460145</v>
      </c>
      <c r="L1041" s="19">
        <f t="shared" si="228"/>
        <v>3755.01476996905</v>
      </c>
      <c r="M1041" s="27">
        <f t="shared" si="219"/>
        <v>16.717780078533</v>
      </c>
      <c r="N1041" s="21"/>
      <c r="O1041" s="22">
        <f t="shared" si="220"/>
        <v>20.8631863887554</v>
      </c>
      <c r="P1041" s="22"/>
      <c r="Q1041" s="31">
        <f t="shared" si="221"/>
        <v>0.0505073585016137</v>
      </c>
      <c r="R1041" s="10">
        <f t="shared" si="231"/>
        <v>1.01300141651967</v>
      </c>
      <c r="S1041" s="10">
        <f t="shared" si="232"/>
        <v>10.7967025428676</v>
      </c>
      <c r="T1041" s="12">
        <f t="shared" si="222"/>
        <v>0.0804977045352417</v>
      </c>
      <c r="U1041" s="12">
        <f t="shared" si="223"/>
        <v>0.0137288336334609</v>
      </c>
      <c r="V1041" s="12">
        <f t="shared" si="224"/>
        <v>0.0667688709017809</v>
      </c>
      <c r="Y1041" s="30"/>
      <c r="Z1041" s="30"/>
    </row>
    <row r="1042" spans="1:26">
      <c r="A1042" s="14">
        <v>1957.02</v>
      </c>
      <c r="B1042" s="15">
        <v>43.47</v>
      </c>
      <c r="C1042" s="16">
        <v>1.73333</v>
      </c>
      <c r="D1042" s="15">
        <v>3.40333</v>
      </c>
      <c r="E1042" s="15">
        <v>27.7</v>
      </c>
      <c r="F1042" s="16">
        <f t="shared" si="229"/>
        <v>1957.12499999992</v>
      </c>
      <c r="G1042" s="10">
        <v>3.34</v>
      </c>
      <c r="H1042" s="16">
        <f t="shared" si="225"/>
        <v>495.415192418773</v>
      </c>
      <c r="I1042" s="16">
        <f t="shared" si="226"/>
        <v>19.754267666787</v>
      </c>
      <c r="J1042" s="19">
        <f t="shared" si="230"/>
        <v>47900.6314637346</v>
      </c>
      <c r="K1042" s="16">
        <f t="shared" si="227"/>
        <v>38.7867813851986</v>
      </c>
      <c r="L1042" s="19">
        <f t="shared" si="228"/>
        <v>3750.21062984752</v>
      </c>
      <c r="M1042" s="27">
        <f t="shared" si="219"/>
        <v>15.8437331422297</v>
      </c>
      <c r="N1042" s="21"/>
      <c r="O1042" s="22">
        <f t="shared" si="220"/>
        <v>19.7626324379089</v>
      </c>
      <c r="P1042" s="22"/>
      <c r="Q1042" s="31">
        <f t="shared" si="221"/>
        <v>0.0553781200410443</v>
      </c>
      <c r="R1042" s="10">
        <f t="shared" si="231"/>
        <v>0.99690055018396</v>
      </c>
      <c r="S1042" s="10">
        <f t="shared" si="232"/>
        <v>10.8975909445052</v>
      </c>
      <c r="T1042" s="12">
        <f t="shared" si="222"/>
        <v>0.0892887419465869</v>
      </c>
      <c r="U1042" s="12">
        <f t="shared" si="223"/>
        <v>0.0127708808039413</v>
      </c>
      <c r="V1042" s="12">
        <f t="shared" si="224"/>
        <v>0.0765178611426456</v>
      </c>
      <c r="Y1042" s="30"/>
      <c r="Z1042" s="30"/>
    </row>
    <row r="1043" spans="1:26">
      <c r="A1043" s="14">
        <v>1957.03</v>
      </c>
      <c r="B1043" s="15">
        <v>44.03</v>
      </c>
      <c r="C1043" s="16">
        <v>1.73</v>
      </c>
      <c r="D1043" s="15">
        <v>3.4</v>
      </c>
      <c r="E1043" s="15">
        <v>27.8</v>
      </c>
      <c r="F1043" s="16">
        <f t="shared" si="229"/>
        <v>1957.20833333326</v>
      </c>
      <c r="G1043" s="10">
        <v>3.41</v>
      </c>
      <c r="H1043" s="16">
        <f t="shared" si="225"/>
        <v>499.992326258993</v>
      </c>
      <c r="I1043" s="16">
        <f t="shared" si="226"/>
        <v>19.6453946043166</v>
      </c>
      <c r="J1043" s="19">
        <f t="shared" si="230"/>
        <v>48501.4739618469</v>
      </c>
      <c r="K1043" s="16">
        <f t="shared" si="227"/>
        <v>38.6094460431655</v>
      </c>
      <c r="L1043" s="19">
        <f t="shared" si="228"/>
        <v>3745.28756462138</v>
      </c>
      <c r="M1043" s="27">
        <f t="shared" si="219"/>
        <v>15.9004171088692</v>
      </c>
      <c r="N1043" s="21"/>
      <c r="O1043" s="22">
        <f t="shared" si="220"/>
        <v>19.82183674227</v>
      </c>
      <c r="P1043" s="22"/>
      <c r="Q1043" s="31">
        <f t="shared" si="221"/>
        <v>0.0529331753754174</v>
      </c>
      <c r="R1043" s="10">
        <f t="shared" si="231"/>
        <v>0.99697822718204</v>
      </c>
      <c r="S1043" s="10">
        <f t="shared" si="232"/>
        <v>10.8247359391625</v>
      </c>
      <c r="T1043" s="12">
        <f t="shared" si="222"/>
        <v>0.090433685779457</v>
      </c>
      <c r="U1043" s="12">
        <f t="shared" si="223"/>
        <v>0.0142553176013887</v>
      </c>
      <c r="V1043" s="12">
        <f t="shared" si="224"/>
        <v>0.0761783681780683</v>
      </c>
      <c r="Y1043" s="30"/>
      <c r="Z1043" s="30"/>
    </row>
    <row r="1044" spans="1:26">
      <c r="A1044" s="14">
        <v>1957.04</v>
      </c>
      <c r="B1044" s="15">
        <v>45.05</v>
      </c>
      <c r="C1044" s="16">
        <v>1.73</v>
      </c>
      <c r="D1044" s="15">
        <v>3.40667</v>
      </c>
      <c r="E1044" s="15">
        <v>27.9</v>
      </c>
      <c r="F1044" s="16">
        <f t="shared" si="229"/>
        <v>1957.29166666659</v>
      </c>
      <c r="G1044" s="10">
        <v>3.48</v>
      </c>
      <c r="H1044" s="16">
        <f t="shared" si="225"/>
        <v>509.74155734767</v>
      </c>
      <c r="I1044" s="16">
        <f t="shared" si="226"/>
        <v>19.5749810035842</v>
      </c>
      <c r="J1044" s="19">
        <f t="shared" si="230"/>
        <v>49605.4309656397</v>
      </c>
      <c r="K1044" s="16">
        <f t="shared" si="227"/>
        <v>38.5465321014337</v>
      </c>
      <c r="L1044" s="19">
        <f t="shared" si="228"/>
        <v>3751.15057730778</v>
      </c>
      <c r="M1044" s="27">
        <f t="shared" si="219"/>
        <v>16.1237043602118</v>
      </c>
      <c r="N1044" s="21"/>
      <c r="O1044" s="22">
        <f t="shared" si="220"/>
        <v>20.0868311887451</v>
      </c>
      <c r="P1044" s="22"/>
      <c r="Q1044" s="31">
        <f t="shared" si="221"/>
        <v>0.0517300320093493</v>
      </c>
      <c r="R1044" s="10">
        <f t="shared" si="231"/>
        <v>0.992904885936143</v>
      </c>
      <c r="S1044" s="10">
        <f t="shared" si="232"/>
        <v>10.7533449493997</v>
      </c>
      <c r="T1044" s="12">
        <f t="shared" si="222"/>
        <v>0.0898010847352884</v>
      </c>
      <c r="U1044" s="12">
        <f t="shared" si="223"/>
        <v>0.0145999546082087</v>
      </c>
      <c r="V1044" s="12">
        <f t="shared" si="224"/>
        <v>0.0752011301270796</v>
      </c>
      <c r="Y1044" s="30"/>
      <c r="Z1044" s="30"/>
    </row>
    <row r="1045" spans="1:26">
      <c r="A1045" s="14">
        <v>1957.05</v>
      </c>
      <c r="B1045" s="15">
        <v>46.78</v>
      </c>
      <c r="C1045" s="16">
        <v>1.73</v>
      </c>
      <c r="D1045" s="15">
        <v>3.41333</v>
      </c>
      <c r="E1045" s="15">
        <v>28</v>
      </c>
      <c r="F1045" s="16">
        <f t="shared" si="229"/>
        <v>1957.37499999992</v>
      </c>
      <c r="G1045" s="10">
        <v>3.6</v>
      </c>
      <c r="H1045" s="16">
        <f t="shared" si="225"/>
        <v>527.426122142857</v>
      </c>
      <c r="I1045" s="16">
        <f t="shared" si="226"/>
        <v>19.5050703571429</v>
      </c>
      <c r="J1045" s="19">
        <f t="shared" si="230"/>
        <v>51484.5797801472</v>
      </c>
      <c r="K1045" s="16">
        <f t="shared" si="227"/>
        <v>38.4839547989286</v>
      </c>
      <c r="L1045" s="19">
        <f t="shared" si="228"/>
        <v>3756.60240916994</v>
      </c>
      <c r="M1045" s="27">
        <f t="shared" si="219"/>
        <v>16.5981107891143</v>
      </c>
      <c r="N1045" s="21"/>
      <c r="O1045" s="22">
        <f t="shared" si="220"/>
        <v>20.6611066934018</v>
      </c>
      <c r="P1045" s="22"/>
      <c r="Q1045" s="31">
        <f t="shared" si="221"/>
        <v>0.0491239821275133</v>
      </c>
      <c r="R1045" s="10">
        <f t="shared" si="231"/>
        <v>0.986496788645217</v>
      </c>
      <c r="S1045" s="10">
        <f t="shared" si="232"/>
        <v>10.6389164234856</v>
      </c>
      <c r="T1045" s="12">
        <f t="shared" si="222"/>
        <v>0.0876420804480034</v>
      </c>
      <c r="U1045" s="12">
        <f t="shared" si="223"/>
        <v>0.0136802444727606</v>
      </c>
      <c r="V1045" s="12">
        <f t="shared" si="224"/>
        <v>0.0739618359752428</v>
      </c>
      <c r="Y1045" s="30"/>
      <c r="Z1045" s="30"/>
    </row>
    <row r="1046" spans="1:26">
      <c r="A1046" s="14">
        <v>1957.06</v>
      </c>
      <c r="B1046" s="15">
        <v>47.55</v>
      </c>
      <c r="C1046" s="16">
        <v>1.73</v>
      </c>
      <c r="D1046" s="15">
        <v>3.42</v>
      </c>
      <c r="E1046" s="15">
        <v>28.1</v>
      </c>
      <c r="F1046" s="16">
        <f t="shared" si="229"/>
        <v>1957.45833333325</v>
      </c>
      <c r="G1046" s="10">
        <v>3.8</v>
      </c>
      <c r="H1046" s="16">
        <f t="shared" si="225"/>
        <v>534.199713523132</v>
      </c>
      <c r="I1046" s="16">
        <f t="shared" si="226"/>
        <v>19.4356572953737</v>
      </c>
      <c r="J1046" s="19">
        <f t="shared" si="230"/>
        <v>52303.882948985</v>
      </c>
      <c r="K1046" s="16">
        <f t="shared" si="227"/>
        <v>38.4219352313167</v>
      </c>
      <c r="L1046" s="19">
        <f t="shared" si="228"/>
        <v>3761.91965689861</v>
      </c>
      <c r="M1046" s="27">
        <f t="shared" si="219"/>
        <v>16.7299188724729</v>
      </c>
      <c r="N1046" s="21"/>
      <c r="O1046" s="22">
        <f t="shared" si="220"/>
        <v>20.8067637251206</v>
      </c>
      <c r="P1046" s="22"/>
      <c r="Q1046" s="31">
        <f t="shared" si="221"/>
        <v>0.0465477799547515</v>
      </c>
      <c r="R1046" s="10">
        <f t="shared" si="231"/>
        <v>0.992504499542018</v>
      </c>
      <c r="S1046" s="10">
        <f t="shared" si="232"/>
        <v>10.4579072177984</v>
      </c>
      <c r="T1046" s="12">
        <f t="shared" si="222"/>
        <v>0.0845181270211912</v>
      </c>
      <c r="U1046" s="12">
        <f t="shared" si="223"/>
        <v>0.014176390525994</v>
      </c>
      <c r="V1046" s="12">
        <f t="shared" si="224"/>
        <v>0.0703417364951973</v>
      </c>
      <c r="Y1046" s="30"/>
      <c r="Z1046" s="30"/>
    </row>
    <row r="1047" spans="1:26">
      <c r="A1047" s="14">
        <v>1957.07</v>
      </c>
      <c r="B1047" s="15">
        <v>48.51</v>
      </c>
      <c r="C1047" s="16">
        <v>1.74</v>
      </c>
      <c r="D1047" s="15">
        <v>3.43667</v>
      </c>
      <c r="E1047" s="15">
        <v>28.3</v>
      </c>
      <c r="F1047" s="16">
        <f t="shared" si="229"/>
        <v>1957.54166666659</v>
      </c>
      <c r="G1047" s="10">
        <v>3.93</v>
      </c>
      <c r="H1047" s="16">
        <f t="shared" si="225"/>
        <v>541.133335335689</v>
      </c>
      <c r="I1047" s="16">
        <f t="shared" si="226"/>
        <v>19.4098537102474</v>
      </c>
      <c r="J1047" s="19">
        <f t="shared" si="230"/>
        <v>53141.1283188673</v>
      </c>
      <c r="K1047" s="16">
        <f t="shared" si="227"/>
        <v>38.3363574427562</v>
      </c>
      <c r="L1047" s="19">
        <f t="shared" si="228"/>
        <v>3764.76028570607</v>
      </c>
      <c r="M1047" s="27">
        <f t="shared" si="219"/>
        <v>16.8688823839798</v>
      </c>
      <c r="N1047" s="21"/>
      <c r="O1047" s="22">
        <f t="shared" si="220"/>
        <v>20.959760285686</v>
      </c>
      <c r="P1047" s="22"/>
      <c r="Q1047" s="31">
        <f t="shared" si="221"/>
        <v>0.0445547860323506</v>
      </c>
      <c r="R1047" s="10">
        <f t="shared" si="231"/>
        <v>1.003275</v>
      </c>
      <c r="S1047" s="10">
        <f t="shared" si="232"/>
        <v>10.3061664714405</v>
      </c>
      <c r="T1047" s="12">
        <f t="shared" si="222"/>
        <v>0.0846108763607438</v>
      </c>
      <c r="U1047" s="12">
        <f t="shared" si="223"/>
        <v>0.0146764406238924</v>
      </c>
      <c r="V1047" s="12">
        <f t="shared" si="224"/>
        <v>0.0699344357368514</v>
      </c>
      <c r="Y1047" s="30"/>
      <c r="Z1047" s="30"/>
    </row>
    <row r="1048" spans="1:26">
      <c r="A1048" s="14">
        <v>1957.08</v>
      </c>
      <c r="B1048" s="15">
        <v>45.84</v>
      </c>
      <c r="C1048" s="16">
        <v>1.75</v>
      </c>
      <c r="D1048" s="15">
        <v>3.45333</v>
      </c>
      <c r="E1048" s="15">
        <v>28.3</v>
      </c>
      <c r="F1048" s="16">
        <f t="shared" si="229"/>
        <v>1957.62499999992</v>
      </c>
      <c r="G1048" s="10">
        <v>3.93</v>
      </c>
      <c r="H1048" s="16">
        <f t="shared" si="225"/>
        <v>511.349249469965</v>
      </c>
      <c r="I1048" s="16">
        <f t="shared" si="226"/>
        <v>19.5214045936396</v>
      </c>
      <c r="J1048" s="19">
        <f t="shared" si="230"/>
        <v>50375.9857764731</v>
      </c>
      <c r="K1048" s="16">
        <f t="shared" si="227"/>
        <v>38.5222012144876</v>
      </c>
      <c r="L1048" s="19">
        <f t="shared" si="228"/>
        <v>3795.04587612277</v>
      </c>
      <c r="M1048" s="27">
        <f t="shared" si="219"/>
        <v>15.8689427294522</v>
      </c>
      <c r="N1048" s="21"/>
      <c r="O1048" s="22">
        <f t="shared" si="220"/>
        <v>19.702677805273</v>
      </c>
      <c r="P1048" s="22"/>
      <c r="Q1048" s="31">
        <f t="shared" si="221"/>
        <v>0.0469158412533761</v>
      </c>
      <c r="R1048" s="10">
        <f t="shared" si="231"/>
        <v>1.0040955493531</v>
      </c>
      <c r="S1048" s="10">
        <f t="shared" si="232"/>
        <v>10.3399191666345</v>
      </c>
      <c r="T1048" s="12">
        <f t="shared" si="222"/>
        <v>0.0920987377732854</v>
      </c>
      <c r="U1048" s="12">
        <f t="shared" si="223"/>
        <v>0.0135386123741281</v>
      </c>
      <c r="V1048" s="12">
        <f t="shared" si="224"/>
        <v>0.0785601253991572</v>
      </c>
      <c r="Y1048" s="30"/>
      <c r="Z1048" s="30"/>
    </row>
    <row r="1049" spans="1:26">
      <c r="A1049" s="14">
        <v>1957.09</v>
      </c>
      <c r="B1049" s="15">
        <v>43.98</v>
      </c>
      <c r="C1049" s="16">
        <v>1.76</v>
      </c>
      <c r="D1049" s="15">
        <v>3.47</v>
      </c>
      <c r="E1049" s="15">
        <v>28.3</v>
      </c>
      <c r="F1049" s="16">
        <f t="shared" si="229"/>
        <v>1957.70833333325</v>
      </c>
      <c r="G1049" s="10">
        <v>3.92</v>
      </c>
      <c r="H1049" s="16">
        <f t="shared" si="225"/>
        <v>490.600785159011</v>
      </c>
      <c r="I1049" s="16">
        <f t="shared" si="226"/>
        <v>19.6329554770318</v>
      </c>
      <c r="J1049" s="19">
        <f t="shared" si="230"/>
        <v>48493.1137077481</v>
      </c>
      <c r="K1049" s="16">
        <f t="shared" si="227"/>
        <v>38.7081565371025</v>
      </c>
      <c r="L1049" s="19">
        <f t="shared" si="228"/>
        <v>3826.08241395829</v>
      </c>
      <c r="M1049" s="27">
        <f t="shared" si="219"/>
        <v>15.1572744889622</v>
      </c>
      <c r="N1049" s="21"/>
      <c r="O1049" s="22">
        <f t="shared" si="220"/>
        <v>18.8079619276668</v>
      </c>
      <c r="P1049" s="22"/>
      <c r="Q1049" s="31">
        <f t="shared" si="221"/>
        <v>0.0477281812315533</v>
      </c>
      <c r="R1049" s="10">
        <f t="shared" si="231"/>
        <v>0.999173473797698</v>
      </c>
      <c r="S1049" s="10">
        <f t="shared" si="232"/>
        <v>10.3822668158885</v>
      </c>
      <c r="T1049" s="12">
        <f t="shared" si="222"/>
        <v>0.0977399404877448</v>
      </c>
      <c r="U1049" s="12">
        <f t="shared" si="223"/>
        <v>0.0131118084651503</v>
      </c>
      <c r="V1049" s="12">
        <f t="shared" si="224"/>
        <v>0.0846281320225946</v>
      </c>
      <c r="Y1049" s="30"/>
      <c r="Z1049" s="30"/>
    </row>
    <row r="1050" spans="1:26">
      <c r="A1050" s="14">
        <v>1957.1</v>
      </c>
      <c r="B1050" s="15">
        <v>41.24</v>
      </c>
      <c r="C1050" s="16">
        <v>1.77</v>
      </c>
      <c r="D1050" s="15">
        <v>3.43667</v>
      </c>
      <c r="E1050" s="15">
        <v>28.3</v>
      </c>
      <c r="F1050" s="16">
        <f t="shared" si="229"/>
        <v>1957.79166666659</v>
      </c>
      <c r="G1050" s="10">
        <v>3.97</v>
      </c>
      <c r="H1050" s="16">
        <f t="shared" si="225"/>
        <v>460.035843109541</v>
      </c>
      <c r="I1050" s="16">
        <f t="shared" si="226"/>
        <v>19.744506360424</v>
      </c>
      <c r="J1050" s="19">
        <f t="shared" si="230"/>
        <v>45634.578071383</v>
      </c>
      <c r="K1050" s="16">
        <f t="shared" si="227"/>
        <v>38.3363574427562</v>
      </c>
      <c r="L1050" s="19">
        <f t="shared" si="228"/>
        <v>3802.88519448544</v>
      </c>
      <c r="M1050" s="27">
        <f t="shared" si="219"/>
        <v>14.1494514894835</v>
      </c>
      <c r="N1050" s="21"/>
      <c r="O1050" s="22">
        <f t="shared" si="220"/>
        <v>17.5514676533827</v>
      </c>
      <c r="P1050" s="22"/>
      <c r="Q1050" s="31">
        <f t="shared" si="221"/>
        <v>0.0519273770758174</v>
      </c>
      <c r="R1050" s="10">
        <f t="shared" si="231"/>
        <v>1.02401470114748</v>
      </c>
      <c r="S1050" s="10">
        <f t="shared" si="232"/>
        <v>10.3736856003259</v>
      </c>
      <c r="T1050" s="12">
        <f t="shared" si="222"/>
        <v>0.104209026415048</v>
      </c>
      <c r="U1050" s="12">
        <f t="shared" si="223"/>
        <v>0.0119454382104429</v>
      </c>
      <c r="V1050" s="12">
        <f t="shared" si="224"/>
        <v>0.0922635882046052</v>
      </c>
      <c r="Y1050" s="30"/>
      <c r="Z1050" s="30"/>
    </row>
    <row r="1051" spans="1:26">
      <c r="A1051" s="14">
        <v>1957.11</v>
      </c>
      <c r="B1051" s="15">
        <v>40.35</v>
      </c>
      <c r="C1051" s="16">
        <v>1.78</v>
      </c>
      <c r="D1051" s="15">
        <v>3.40333</v>
      </c>
      <c r="E1051" s="15">
        <v>28.4</v>
      </c>
      <c r="F1051" s="16">
        <f t="shared" si="229"/>
        <v>1957.87499999992</v>
      </c>
      <c r="G1051" s="10">
        <v>3.72</v>
      </c>
      <c r="H1051" s="16">
        <f t="shared" si="225"/>
        <v>448.522927816902</v>
      </c>
      <c r="I1051" s="16">
        <f t="shared" si="226"/>
        <v>19.7861415492958</v>
      </c>
      <c r="J1051" s="19">
        <f t="shared" si="230"/>
        <v>44656.0832720721</v>
      </c>
      <c r="K1051" s="16">
        <f t="shared" si="227"/>
        <v>37.8307691679578</v>
      </c>
      <c r="L1051" s="19">
        <f t="shared" si="228"/>
        <v>3766.52758072717</v>
      </c>
      <c r="M1051" s="27">
        <f t="shared" si="219"/>
        <v>13.7362422352985</v>
      </c>
      <c r="N1051" s="21"/>
      <c r="O1051" s="22">
        <f t="shared" si="220"/>
        <v>17.0352785528339</v>
      </c>
      <c r="P1051" s="22"/>
      <c r="Q1051" s="31">
        <f t="shared" si="221"/>
        <v>0.0564705711372622</v>
      </c>
      <c r="R1051" s="10">
        <f t="shared" si="231"/>
        <v>1.0463665008076</v>
      </c>
      <c r="S1051" s="10">
        <f t="shared" si="232"/>
        <v>10.5854023113656</v>
      </c>
      <c r="T1051" s="12">
        <f t="shared" si="222"/>
        <v>0.103047071877971</v>
      </c>
      <c r="U1051" s="12">
        <f t="shared" si="223"/>
        <v>0.00799677696094059</v>
      </c>
      <c r="V1051" s="12">
        <f t="shared" si="224"/>
        <v>0.09505029491703</v>
      </c>
      <c r="Y1051" s="30"/>
      <c r="Z1051" s="30"/>
    </row>
    <row r="1052" spans="1:26">
      <c r="A1052" s="14">
        <v>1957.12</v>
      </c>
      <c r="B1052" s="15">
        <v>40.33</v>
      </c>
      <c r="C1052" s="16">
        <v>1.79</v>
      </c>
      <c r="D1052" s="15">
        <v>3.37</v>
      </c>
      <c r="E1052" s="15">
        <v>28.4</v>
      </c>
      <c r="F1052" s="16">
        <f t="shared" si="229"/>
        <v>1957.95833333325</v>
      </c>
      <c r="G1052" s="10">
        <v>3.21</v>
      </c>
      <c r="H1052" s="16">
        <f t="shared" si="225"/>
        <v>448.300611619718</v>
      </c>
      <c r="I1052" s="16">
        <f t="shared" si="226"/>
        <v>19.8972996478873</v>
      </c>
      <c r="J1052" s="19">
        <f t="shared" si="230"/>
        <v>44799.0343853966</v>
      </c>
      <c r="K1052" s="16">
        <f t="shared" si="227"/>
        <v>37.4602792253521</v>
      </c>
      <c r="L1052" s="19">
        <f t="shared" si="228"/>
        <v>3743.43530569766</v>
      </c>
      <c r="M1052" s="27">
        <f t="shared" si="219"/>
        <v>13.6732460579514</v>
      </c>
      <c r="N1052" s="21"/>
      <c r="O1052" s="22">
        <f t="shared" si="220"/>
        <v>16.9545776130382</v>
      </c>
      <c r="P1052" s="22"/>
      <c r="Q1052" s="31">
        <f t="shared" si="221"/>
        <v>0.0605895590904975</v>
      </c>
      <c r="R1052" s="10">
        <f t="shared" si="231"/>
        <v>1.01291330374393</v>
      </c>
      <c r="S1052" s="10">
        <f t="shared" si="232"/>
        <v>11.0762103761842</v>
      </c>
      <c r="T1052" s="12">
        <f t="shared" si="222"/>
        <v>0.105752049987781</v>
      </c>
      <c r="U1052" s="12">
        <f t="shared" si="223"/>
        <v>0.00399875773451619</v>
      </c>
      <c r="V1052" s="12">
        <f t="shared" si="224"/>
        <v>0.101753292253265</v>
      </c>
      <c r="Y1052" s="30"/>
      <c r="Z1052" s="30"/>
    </row>
    <row r="1053" spans="1:26">
      <c r="A1053" s="14">
        <v>1958.01</v>
      </c>
      <c r="B1053" s="15">
        <v>41.12</v>
      </c>
      <c r="C1053" s="16">
        <v>1.78333</v>
      </c>
      <c r="D1053" s="15">
        <v>3.29333</v>
      </c>
      <c r="E1053" s="15">
        <v>28.6</v>
      </c>
      <c r="F1053" s="16">
        <f t="shared" si="229"/>
        <v>1958.04166666659</v>
      </c>
      <c r="G1053" s="10">
        <v>3.09</v>
      </c>
      <c r="H1053" s="16">
        <f t="shared" si="225"/>
        <v>453.885723076923</v>
      </c>
      <c r="I1053" s="16">
        <f t="shared" si="226"/>
        <v>19.6845337192308</v>
      </c>
      <c r="J1053" s="19">
        <f t="shared" si="230"/>
        <v>45521.0832377513</v>
      </c>
      <c r="K1053" s="16">
        <f t="shared" si="227"/>
        <v>36.3520298730769</v>
      </c>
      <c r="L1053" s="19">
        <f t="shared" si="228"/>
        <v>3645.81588179435</v>
      </c>
      <c r="M1053" s="27">
        <f t="shared" si="219"/>
        <v>13.7884315523076</v>
      </c>
      <c r="N1053" s="21"/>
      <c r="O1053" s="22">
        <f t="shared" si="220"/>
        <v>17.0941088542122</v>
      </c>
      <c r="P1053" s="22"/>
      <c r="Q1053" s="31">
        <f t="shared" si="221"/>
        <v>0.0605954349597356</v>
      </c>
      <c r="R1053" s="10">
        <f t="shared" si="231"/>
        <v>1.00599424058388</v>
      </c>
      <c r="S1053" s="10">
        <f t="shared" si="232"/>
        <v>11.1407846154175</v>
      </c>
      <c r="T1053" s="12">
        <f t="shared" si="222"/>
        <v>0.103317929016322</v>
      </c>
      <c r="U1053" s="12">
        <f t="shared" si="223"/>
        <v>0.00458665949384374</v>
      </c>
      <c r="V1053" s="12">
        <f t="shared" si="224"/>
        <v>0.0987312695224778</v>
      </c>
      <c r="Y1053" s="30"/>
      <c r="Z1053" s="30"/>
    </row>
    <row r="1054" spans="1:26">
      <c r="A1054" s="14">
        <v>1958.02</v>
      </c>
      <c r="B1054" s="15">
        <v>41.26</v>
      </c>
      <c r="C1054" s="16">
        <v>1.77667</v>
      </c>
      <c r="D1054" s="15">
        <v>3.21667</v>
      </c>
      <c r="E1054" s="15">
        <v>28.6</v>
      </c>
      <c r="F1054" s="16">
        <f t="shared" si="229"/>
        <v>1958.12499999992</v>
      </c>
      <c r="G1054" s="10">
        <v>3.05</v>
      </c>
      <c r="H1054" s="16">
        <f t="shared" si="225"/>
        <v>455.431053846154</v>
      </c>
      <c r="I1054" s="16">
        <f t="shared" si="226"/>
        <v>19.6110201269231</v>
      </c>
      <c r="J1054" s="19">
        <f t="shared" si="230"/>
        <v>45839.9697544412</v>
      </c>
      <c r="K1054" s="16">
        <f t="shared" si="227"/>
        <v>35.5058508961539</v>
      </c>
      <c r="L1054" s="19">
        <f t="shared" si="228"/>
        <v>3573.7289265637</v>
      </c>
      <c r="M1054" s="27">
        <f t="shared" si="219"/>
        <v>13.7849063903377</v>
      </c>
      <c r="N1054" s="21"/>
      <c r="O1054" s="22">
        <f t="shared" si="220"/>
        <v>17.0872819888114</v>
      </c>
      <c r="P1054" s="22"/>
      <c r="Q1054" s="31">
        <f t="shared" si="221"/>
        <v>0.0618778872084659</v>
      </c>
      <c r="R1054" s="10">
        <f t="shared" si="231"/>
        <v>1.00854523162662</v>
      </c>
      <c r="S1054" s="10">
        <f t="shared" si="232"/>
        <v>11.2075651586955</v>
      </c>
      <c r="T1054" s="12">
        <f t="shared" si="222"/>
        <v>0.0974416528376973</v>
      </c>
      <c r="U1054" s="12">
        <f t="shared" si="223"/>
        <v>0.00392566736721123</v>
      </c>
      <c r="V1054" s="12">
        <f t="shared" si="224"/>
        <v>0.0935159854704861</v>
      </c>
      <c r="Y1054" s="30"/>
      <c r="Z1054" s="30"/>
    </row>
    <row r="1055" spans="1:26">
      <c r="A1055" s="14">
        <v>1958.03</v>
      </c>
      <c r="B1055" s="15">
        <v>42.11</v>
      </c>
      <c r="C1055" s="16">
        <v>1.77</v>
      </c>
      <c r="D1055" s="15">
        <v>3.14</v>
      </c>
      <c r="E1055" s="15">
        <v>28.8</v>
      </c>
      <c r="F1055" s="16">
        <f t="shared" si="229"/>
        <v>1958.20833333325</v>
      </c>
      <c r="G1055" s="10">
        <v>2.98</v>
      </c>
      <c r="H1055" s="16">
        <f t="shared" si="225"/>
        <v>461.585548263889</v>
      </c>
      <c r="I1055" s="16">
        <f t="shared" si="226"/>
        <v>19.4017197916667</v>
      </c>
      <c r="J1055" s="19">
        <f t="shared" si="230"/>
        <v>46622.1657765553</v>
      </c>
      <c r="K1055" s="16">
        <f t="shared" si="227"/>
        <v>34.4188701388889</v>
      </c>
      <c r="L1055" s="19">
        <f t="shared" si="228"/>
        <v>3476.45691138408</v>
      </c>
      <c r="M1055" s="27">
        <f t="shared" si="219"/>
        <v>13.9255899238929</v>
      </c>
      <c r="N1055" s="21"/>
      <c r="O1055" s="22">
        <f t="shared" si="220"/>
        <v>17.2581553370672</v>
      </c>
      <c r="P1055" s="22"/>
      <c r="Q1055" s="31">
        <f t="shared" si="221"/>
        <v>0.0629912500770447</v>
      </c>
      <c r="R1055" s="10">
        <f t="shared" si="231"/>
        <v>1.01110068092162</v>
      </c>
      <c r="S1055" s="10">
        <f t="shared" si="232"/>
        <v>11.2248410072876</v>
      </c>
      <c r="T1055" s="12">
        <f t="shared" si="222"/>
        <v>0.0935477011039461</v>
      </c>
      <c r="U1055" s="12">
        <f t="shared" si="223"/>
        <v>0.00257593447313487</v>
      </c>
      <c r="V1055" s="12">
        <f t="shared" si="224"/>
        <v>0.0909717666308112</v>
      </c>
      <c r="Y1055" s="30"/>
      <c r="Z1055" s="30"/>
    </row>
    <row r="1056" spans="1:26">
      <c r="A1056" s="14">
        <v>1958.04</v>
      </c>
      <c r="B1056" s="15">
        <v>42.34</v>
      </c>
      <c r="C1056" s="16">
        <v>1.75667</v>
      </c>
      <c r="D1056" s="15">
        <v>3.07</v>
      </c>
      <c r="E1056" s="15">
        <v>28.9</v>
      </c>
      <c r="F1056" s="16">
        <f t="shared" si="229"/>
        <v>1958.29166666659</v>
      </c>
      <c r="G1056" s="10">
        <v>2.88</v>
      </c>
      <c r="H1056" s="16">
        <f t="shared" si="225"/>
        <v>462.500770242215</v>
      </c>
      <c r="I1056" s="16">
        <f t="shared" si="226"/>
        <v>19.1889756273356</v>
      </c>
      <c r="J1056" s="19">
        <f t="shared" si="230"/>
        <v>46876.1214404658</v>
      </c>
      <c r="K1056" s="16">
        <f t="shared" si="227"/>
        <v>33.535129065744</v>
      </c>
      <c r="L1056" s="19">
        <f t="shared" si="228"/>
        <v>3398.9063018949</v>
      </c>
      <c r="M1056" s="27">
        <f t="shared" si="219"/>
        <v>13.9135017652628</v>
      </c>
      <c r="N1056" s="21"/>
      <c r="O1056" s="22">
        <f t="shared" si="220"/>
        <v>17.2396653902411</v>
      </c>
      <c r="P1056" s="22"/>
      <c r="Q1056" s="31">
        <f t="shared" si="221"/>
        <v>0.0626779425735846</v>
      </c>
      <c r="R1056" s="10">
        <f t="shared" si="231"/>
        <v>0.998959605982665</v>
      </c>
      <c r="S1056" s="10">
        <f t="shared" si="232"/>
        <v>11.3101729518449</v>
      </c>
      <c r="T1056" s="12">
        <f t="shared" si="222"/>
        <v>0.100733070256508</v>
      </c>
      <c r="U1056" s="12">
        <f t="shared" si="223"/>
        <v>0.00275694352468903</v>
      </c>
      <c r="V1056" s="12">
        <f t="shared" si="224"/>
        <v>0.0979761267318193</v>
      </c>
      <c r="Y1056" s="30"/>
      <c r="Z1056" s="30"/>
    </row>
    <row r="1057" spans="1:26">
      <c r="A1057" s="14">
        <v>1958.05</v>
      </c>
      <c r="B1057" s="15">
        <v>43.7</v>
      </c>
      <c r="C1057" s="16">
        <v>1.74333</v>
      </c>
      <c r="D1057" s="15">
        <v>3</v>
      </c>
      <c r="E1057" s="15">
        <v>28.9</v>
      </c>
      <c r="F1057" s="16">
        <f t="shared" si="229"/>
        <v>1958.37499999992</v>
      </c>
      <c r="G1057" s="10">
        <v>2.92</v>
      </c>
      <c r="H1057" s="16">
        <f t="shared" si="225"/>
        <v>477.356723183391</v>
      </c>
      <c r="I1057" s="16">
        <f t="shared" si="226"/>
        <v>19.0432562065744</v>
      </c>
      <c r="J1057" s="19">
        <f t="shared" si="230"/>
        <v>48542.6677534464</v>
      </c>
      <c r="K1057" s="16">
        <f t="shared" si="227"/>
        <v>32.7704844290658</v>
      </c>
      <c r="L1057" s="19">
        <f t="shared" si="228"/>
        <v>3332.44858719312</v>
      </c>
      <c r="M1057" s="27">
        <f t="shared" si="219"/>
        <v>14.3238249684092</v>
      </c>
      <c r="N1057" s="21"/>
      <c r="O1057" s="22">
        <f t="shared" si="220"/>
        <v>17.7429870458012</v>
      </c>
      <c r="P1057" s="22"/>
      <c r="Q1057" s="31">
        <f t="shared" si="221"/>
        <v>0.0597916460423296</v>
      </c>
      <c r="R1057" s="10">
        <f t="shared" si="231"/>
        <v>0.998143037340216</v>
      </c>
      <c r="S1057" s="10">
        <f t="shared" si="232"/>
        <v>11.2984059155707</v>
      </c>
      <c r="T1057" s="12">
        <f t="shared" si="222"/>
        <v>0.0993502218418632</v>
      </c>
      <c r="U1057" s="12">
        <f t="shared" si="223"/>
        <v>0.00130393347646107</v>
      </c>
      <c r="V1057" s="12">
        <f t="shared" si="224"/>
        <v>0.0980462883654021</v>
      </c>
      <c r="Y1057" s="30"/>
      <c r="Z1057" s="30"/>
    </row>
    <row r="1058" spans="1:26">
      <c r="A1058" s="14">
        <v>1958.06</v>
      </c>
      <c r="B1058" s="15">
        <v>44.75</v>
      </c>
      <c r="C1058" s="16">
        <v>1.73</v>
      </c>
      <c r="D1058" s="15">
        <v>2.93</v>
      </c>
      <c r="E1058" s="15">
        <v>28.9</v>
      </c>
      <c r="F1058" s="16">
        <f t="shared" si="229"/>
        <v>1958.45833333325</v>
      </c>
      <c r="G1058" s="10">
        <v>2.97</v>
      </c>
      <c r="H1058" s="16">
        <f t="shared" si="225"/>
        <v>488.826392733564</v>
      </c>
      <c r="I1058" s="16">
        <f t="shared" si="226"/>
        <v>18.8976460207613</v>
      </c>
      <c r="J1058" s="19">
        <f t="shared" si="230"/>
        <v>49869.1674271819</v>
      </c>
      <c r="K1058" s="16">
        <f t="shared" si="227"/>
        <v>32.0058397923876</v>
      </c>
      <c r="L1058" s="19">
        <f t="shared" si="228"/>
        <v>3265.17677232722</v>
      </c>
      <c r="M1058" s="27">
        <f t="shared" si="219"/>
        <v>14.6355555519563</v>
      </c>
      <c r="N1058" s="21"/>
      <c r="O1058" s="22">
        <f t="shared" si="220"/>
        <v>18.1224510082622</v>
      </c>
      <c r="P1058" s="22"/>
      <c r="Q1058" s="31">
        <f t="shared" si="221"/>
        <v>0.0569556792307075</v>
      </c>
      <c r="R1058" s="10">
        <f t="shared" si="231"/>
        <v>0.982953433690599</v>
      </c>
      <c r="S1058" s="10">
        <f t="shared" si="232"/>
        <v>11.2774251976704</v>
      </c>
      <c r="T1058" s="12">
        <f t="shared" si="222"/>
        <v>0.0989384530605317</v>
      </c>
      <c r="U1058" s="12">
        <f t="shared" si="223"/>
        <v>0.00252348380605061</v>
      </c>
      <c r="V1058" s="12">
        <f t="shared" si="224"/>
        <v>0.0964149692544811</v>
      </c>
      <c r="Y1058" s="30"/>
      <c r="Z1058" s="30"/>
    </row>
    <row r="1059" spans="1:26">
      <c r="A1059" s="14">
        <v>1958.07</v>
      </c>
      <c r="B1059" s="15">
        <v>45.98</v>
      </c>
      <c r="C1059" s="16">
        <v>1.73</v>
      </c>
      <c r="D1059" s="15">
        <v>2.91333</v>
      </c>
      <c r="E1059" s="15">
        <v>29</v>
      </c>
      <c r="F1059" s="16">
        <f t="shared" si="229"/>
        <v>1958.54166666659</v>
      </c>
      <c r="G1059" s="10">
        <v>3.2</v>
      </c>
      <c r="H1059" s="16">
        <f t="shared" si="225"/>
        <v>500.530352413793</v>
      </c>
      <c r="I1059" s="16">
        <f t="shared" si="226"/>
        <v>18.8324817241379</v>
      </c>
      <c r="J1059" s="19">
        <f t="shared" si="230"/>
        <v>51223.2884062755</v>
      </c>
      <c r="K1059" s="16">
        <f t="shared" si="227"/>
        <v>31.7140080817241</v>
      </c>
      <c r="L1059" s="19">
        <f t="shared" si="228"/>
        <v>3245.54899549053</v>
      </c>
      <c r="M1059" s="27">
        <f t="shared" si="219"/>
        <v>14.9574571019011</v>
      </c>
      <c r="N1059" s="21"/>
      <c r="O1059" s="22">
        <f t="shared" si="220"/>
        <v>18.513137401048</v>
      </c>
      <c r="P1059" s="22"/>
      <c r="Q1059" s="31">
        <f t="shared" si="221"/>
        <v>0.0522775645346415</v>
      </c>
      <c r="R1059" s="10">
        <f t="shared" si="231"/>
        <v>0.974267296302305</v>
      </c>
      <c r="S1059" s="10">
        <f t="shared" si="232"/>
        <v>11.0469590494417</v>
      </c>
      <c r="T1059" s="12">
        <f t="shared" si="222"/>
        <v>0.0954232696794082</v>
      </c>
      <c r="U1059" s="12">
        <f t="shared" si="223"/>
        <v>0.00616174875614672</v>
      </c>
      <c r="V1059" s="12">
        <f t="shared" si="224"/>
        <v>0.0892615209232615</v>
      </c>
      <c r="Y1059" s="30"/>
      <c r="Z1059" s="30"/>
    </row>
    <row r="1060" spans="1:26">
      <c r="A1060" s="14">
        <v>1958.08</v>
      </c>
      <c r="B1060" s="15">
        <v>47.7</v>
      </c>
      <c r="C1060" s="16">
        <v>1.73</v>
      </c>
      <c r="D1060" s="15">
        <v>2.89667</v>
      </c>
      <c r="E1060" s="15">
        <v>28.9</v>
      </c>
      <c r="F1060" s="16">
        <f t="shared" si="229"/>
        <v>1958.62499999992</v>
      </c>
      <c r="G1060" s="10">
        <v>3.54</v>
      </c>
      <c r="H1060" s="16">
        <f t="shared" si="225"/>
        <v>521.050702422145</v>
      </c>
      <c r="I1060" s="16">
        <f t="shared" si="226"/>
        <v>18.8976460207613</v>
      </c>
      <c r="J1060" s="19">
        <f t="shared" si="230"/>
        <v>53484.4628430391</v>
      </c>
      <c r="K1060" s="16">
        <f t="shared" si="227"/>
        <v>31.6417597103806</v>
      </c>
      <c r="L1060" s="19">
        <f t="shared" si="228"/>
        <v>3247.94211705547</v>
      </c>
      <c r="M1060" s="27">
        <f t="shared" si="219"/>
        <v>15.5445668911659</v>
      </c>
      <c r="N1060" s="21"/>
      <c r="O1060" s="22">
        <f t="shared" si="220"/>
        <v>19.2292333097693</v>
      </c>
      <c r="P1060" s="22"/>
      <c r="Q1060" s="31">
        <f t="shared" si="221"/>
        <v>0.0455851637070029</v>
      </c>
      <c r="R1060" s="10">
        <f t="shared" si="231"/>
        <v>0.984762476095586</v>
      </c>
      <c r="S1060" s="10">
        <f t="shared" si="232"/>
        <v>10.7999320705326</v>
      </c>
      <c r="T1060" s="12">
        <f t="shared" si="222"/>
        <v>0.0882634773886071</v>
      </c>
      <c r="U1060" s="12">
        <f t="shared" si="223"/>
        <v>0.00922584940257254</v>
      </c>
      <c r="V1060" s="12">
        <f t="shared" si="224"/>
        <v>0.0790376279860345</v>
      </c>
      <c r="Y1060" s="30"/>
      <c r="Z1060" s="30"/>
    </row>
    <row r="1061" spans="1:26">
      <c r="A1061" s="14">
        <v>1958.09</v>
      </c>
      <c r="B1061" s="15">
        <v>48.96</v>
      </c>
      <c r="C1061" s="16">
        <v>1.73</v>
      </c>
      <c r="D1061" s="15">
        <v>2.88</v>
      </c>
      <c r="E1061" s="15">
        <v>28.9</v>
      </c>
      <c r="F1061" s="16">
        <f t="shared" si="229"/>
        <v>1958.70833333325</v>
      </c>
      <c r="G1061" s="10">
        <v>3.76</v>
      </c>
      <c r="H1061" s="16">
        <f t="shared" si="225"/>
        <v>534.814305882353</v>
      </c>
      <c r="I1061" s="16">
        <f t="shared" si="226"/>
        <v>18.8976460207613</v>
      </c>
      <c r="J1061" s="19">
        <f t="shared" si="230"/>
        <v>55058.9093820069</v>
      </c>
      <c r="K1061" s="16">
        <f t="shared" si="227"/>
        <v>31.4596650519031</v>
      </c>
      <c r="L1061" s="19">
        <f t="shared" si="228"/>
        <v>3238.75937541217</v>
      </c>
      <c r="M1061" s="27">
        <f t="shared" si="219"/>
        <v>15.9319231840928</v>
      </c>
      <c r="N1061" s="21"/>
      <c r="O1061" s="22">
        <f t="shared" si="220"/>
        <v>19.6953502983887</v>
      </c>
      <c r="P1061" s="22"/>
      <c r="Q1061" s="31">
        <f t="shared" si="221"/>
        <v>0.0418210663362213</v>
      </c>
      <c r="R1061" s="10">
        <f t="shared" si="231"/>
        <v>0.999832691062377</v>
      </c>
      <c r="S1061" s="10">
        <f t="shared" si="232"/>
        <v>10.6353678474418</v>
      </c>
      <c r="T1061" s="12">
        <f t="shared" si="222"/>
        <v>0.0885487535109308</v>
      </c>
      <c r="U1061" s="12">
        <f t="shared" si="223"/>
        <v>0.0106356726932548</v>
      </c>
      <c r="V1061" s="12">
        <f t="shared" si="224"/>
        <v>0.077913080817676</v>
      </c>
      <c r="Y1061" s="30"/>
      <c r="Z1061" s="30"/>
    </row>
    <row r="1062" spans="1:26">
      <c r="A1062" s="14">
        <v>1958.1</v>
      </c>
      <c r="B1062" s="15">
        <v>50.95</v>
      </c>
      <c r="C1062" s="16">
        <v>1.73667</v>
      </c>
      <c r="D1062" s="15">
        <v>2.88333</v>
      </c>
      <c r="E1062" s="15">
        <v>28.9</v>
      </c>
      <c r="F1062" s="16">
        <f t="shared" si="229"/>
        <v>1958.79166666659</v>
      </c>
      <c r="G1062" s="10">
        <v>3.8</v>
      </c>
      <c r="H1062" s="16">
        <f t="shared" si="225"/>
        <v>556.552060553633</v>
      </c>
      <c r="I1062" s="16">
        <f t="shared" si="226"/>
        <v>18.9705057311419</v>
      </c>
      <c r="J1062" s="19">
        <f t="shared" si="230"/>
        <v>57459.5526149161</v>
      </c>
      <c r="K1062" s="16">
        <f t="shared" si="227"/>
        <v>31.4960402896194</v>
      </c>
      <c r="L1062" s="19">
        <f t="shared" si="228"/>
        <v>3251.71446204447</v>
      </c>
      <c r="M1062" s="27">
        <f t="shared" si="219"/>
        <v>16.5598033103516</v>
      </c>
      <c r="N1062" s="21"/>
      <c r="O1062" s="22">
        <f t="shared" si="220"/>
        <v>20.4551482754065</v>
      </c>
      <c r="P1062" s="22"/>
      <c r="Q1062" s="31">
        <f t="shared" si="221"/>
        <v>0.0394570906866444</v>
      </c>
      <c r="R1062" s="10">
        <f t="shared" si="231"/>
        <v>1.00813154468373</v>
      </c>
      <c r="S1062" s="10">
        <f t="shared" si="232"/>
        <v>10.6335884553461</v>
      </c>
      <c r="T1062" s="12">
        <f t="shared" si="222"/>
        <v>0.0862065901684501</v>
      </c>
      <c r="U1062" s="12">
        <f t="shared" si="223"/>
        <v>0.00961559945889356</v>
      </c>
      <c r="V1062" s="12">
        <f t="shared" si="224"/>
        <v>0.0765909907095565</v>
      </c>
      <c r="Y1062" s="30"/>
      <c r="Z1062" s="30"/>
    </row>
    <row r="1063" spans="1:26">
      <c r="A1063" s="14">
        <v>1958.11</v>
      </c>
      <c r="B1063" s="15">
        <v>52.5</v>
      </c>
      <c r="C1063" s="16">
        <v>1.74333</v>
      </c>
      <c r="D1063" s="15">
        <v>2.88667</v>
      </c>
      <c r="E1063" s="15">
        <v>29</v>
      </c>
      <c r="F1063" s="16">
        <f t="shared" si="229"/>
        <v>1958.87499999992</v>
      </c>
      <c r="G1063" s="10">
        <v>3.74</v>
      </c>
      <c r="H1063" s="16">
        <f t="shared" si="225"/>
        <v>571.505948275862</v>
      </c>
      <c r="I1063" s="16">
        <f t="shared" si="226"/>
        <v>18.9775898058621</v>
      </c>
      <c r="J1063" s="19">
        <f t="shared" si="230"/>
        <v>59166.695727022</v>
      </c>
      <c r="K1063" s="16">
        <f t="shared" si="227"/>
        <v>31.4237919182759</v>
      </c>
      <c r="L1063" s="19">
        <f t="shared" si="228"/>
        <v>3253.23286770138</v>
      </c>
      <c r="M1063" s="27">
        <f t="shared" si="219"/>
        <v>16.9888835793863</v>
      </c>
      <c r="N1063" s="21"/>
      <c r="O1063" s="22">
        <f t="shared" si="220"/>
        <v>20.9656108814295</v>
      </c>
      <c r="P1063" s="22"/>
      <c r="Q1063" s="31">
        <f t="shared" si="221"/>
        <v>0.0397210334314463</v>
      </c>
      <c r="R1063" s="10">
        <f t="shared" si="231"/>
        <v>0.993242460958626</v>
      </c>
      <c r="S1063" s="10">
        <f t="shared" si="232"/>
        <v>10.6830902448293</v>
      </c>
      <c r="T1063" s="12">
        <f t="shared" si="222"/>
        <v>0.0846440199512495</v>
      </c>
      <c r="U1063" s="12">
        <f t="shared" si="223"/>
        <v>0.00841414288606579</v>
      </c>
      <c r="V1063" s="12">
        <f t="shared" si="224"/>
        <v>0.0762298770651837</v>
      </c>
      <c r="Y1063" s="30"/>
      <c r="Z1063" s="30"/>
    </row>
    <row r="1064" spans="1:26">
      <c r="A1064" s="14">
        <v>1958.12</v>
      </c>
      <c r="B1064" s="15">
        <v>53.49</v>
      </c>
      <c r="C1064" s="16">
        <v>1.75</v>
      </c>
      <c r="D1064" s="15">
        <v>2.89</v>
      </c>
      <c r="E1064" s="15">
        <v>28.9</v>
      </c>
      <c r="F1064" s="16">
        <f t="shared" si="229"/>
        <v>1958.95833333325</v>
      </c>
      <c r="G1064" s="10">
        <v>3.86</v>
      </c>
      <c r="H1064" s="16">
        <f t="shared" si="225"/>
        <v>584.297737370242</v>
      </c>
      <c r="I1064" s="16">
        <f t="shared" si="226"/>
        <v>19.116115916955</v>
      </c>
      <c r="J1064" s="19">
        <f t="shared" si="230"/>
        <v>60655.9208410343</v>
      </c>
      <c r="K1064" s="16">
        <f t="shared" si="227"/>
        <v>31.5689</v>
      </c>
      <c r="L1064" s="19">
        <f t="shared" si="228"/>
        <v>3277.16603534472</v>
      </c>
      <c r="M1064" s="27">
        <f t="shared" si="219"/>
        <v>17.35835736537</v>
      </c>
      <c r="N1064" s="21"/>
      <c r="O1064" s="22">
        <f t="shared" si="220"/>
        <v>21.3995104655988</v>
      </c>
      <c r="P1064" s="22"/>
      <c r="Q1064" s="31">
        <f t="shared" si="221"/>
        <v>0.0373380632107479</v>
      </c>
      <c r="R1064" s="10">
        <f t="shared" si="231"/>
        <v>0.990148923107148</v>
      </c>
      <c r="S1064" s="10">
        <f t="shared" si="232"/>
        <v>10.6476147583773</v>
      </c>
      <c r="T1064" s="12">
        <f t="shared" si="222"/>
        <v>0.0830293572729754</v>
      </c>
      <c r="U1064" s="12">
        <f t="shared" si="223"/>
        <v>0.00644663900867259</v>
      </c>
      <c r="V1064" s="12">
        <f t="shared" si="224"/>
        <v>0.0765827182643029</v>
      </c>
      <c r="Y1064" s="30"/>
      <c r="Z1064" s="30"/>
    </row>
    <row r="1065" spans="1:26">
      <c r="A1065" s="14">
        <v>1959.01</v>
      </c>
      <c r="B1065" s="15">
        <v>55.62</v>
      </c>
      <c r="C1065" s="16">
        <v>1.75667</v>
      </c>
      <c r="D1065" s="15">
        <v>2.96333</v>
      </c>
      <c r="E1065" s="15">
        <v>29</v>
      </c>
      <c r="F1065" s="16">
        <f t="shared" si="229"/>
        <v>1959.04166666659</v>
      </c>
      <c r="G1065" s="10">
        <v>4.02</v>
      </c>
      <c r="H1065" s="16">
        <f t="shared" si="225"/>
        <v>605.469730344828</v>
      </c>
      <c r="I1065" s="16">
        <f t="shared" si="226"/>
        <v>19.1228067458621</v>
      </c>
      <c r="J1065" s="19">
        <f t="shared" si="230"/>
        <v>63019.2125830399</v>
      </c>
      <c r="K1065" s="16">
        <f t="shared" si="227"/>
        <v>32.2582994610345</v>
      </c>
      <c r="L1065" s="19">
        <f t="shared" si="228"/>
        <v>3357.54626435994</v>
      </c>
      <c r="M1065" s="27">
        <f t="shared" si="219"/>
        <v>17.9803393429934</v>
      </c>
      <c r="N1065" s="21"/>
      <c r="O1065" s="22">
        <f t="shared" si="220"/>
        <v>22.1400104542214</v>
      </c>
      <c r="P1065" s="22"/>
      <c r="Q1065" s="31">
        <f t="shared" si="221"/>
        <v>0.0345207004870247</v>
      </c>
      <c r="R1065" s="10">
        <f t="shared" si="231"/>
        <v>1.00826412140808</v>
      </c>
      <c r="S1065" s="10">
        <f t="shared" si="232"/>
        <v>10.5063700649889</v>
      </c>
      <c r="T1065" s="12">
        <f t="shared" si="222"/>
        <v>0.074217664652789</v>
      </c>
      <c r="U1065" s="12">
        <f t="shared" si="223"/>
        <v>0.00793853118465115</v>
      </c>
      <c r="V1065" s="12">
        <f t="shared" si="224"/>
        <v>0.0662791334681379</v>
      </c>
      <c r="Y1065" s="30"/>
      <c r="Z1065" s="30"/>
    </row>
    <row r="1066" spans="1:26">
      <c r="A1066" s="14">
        <v>1959.02</v>
      </c>
      <c r="B1066" s="15">
        <v>54.77</v>
      </c>
      <c r="C1066" s="16">
        <v>1.76333</v>
      </c>
      <c r="D1066" s="15">
        <v>3.03667</v>
      </c>
      <c r="E1066" s="15">
        <v>28.9</v>
      </c>
      <c r="F1066" s="16">
        <f t="shared" si="229"/>
        <v>1959.12499999992</v>
      </c>
      <c r="G1066" s="10">
        <v>3.96</v>
      </c>
      <c r="H1066" s="16">
        <f t="shared" si="225"/>
        <v>598.279810726644</v>
      </c>
      <c r="I1066" s="16">
        <f t="shared" si="226"/>
        <v>19.2617261027682</v>
      </c>
      <c r="J1066" s="19">
        <f t="shared" si="230"/>
        <v>62437.9313822869</v>
      </c>
      <c r="K1066" s="16">
        <f t="shared" si="227"/>
        <v>33.171048983737</v>
      </c>
      <c r="L1066" s="19">
        <f t="shared" si="228"/>
        <v>3461.8110843646</v>
      </c>
      <c r="M1066" s="27">
        <f t="shared" si="219"/>
        <v>17.7591692636114</v>
      </c>
      <c r="N1066" s="21"/>
      <c r="O1066" s="22">
        <f t="shared" si="220"/>
        <v>21.8416823311787</v>
      </c>
      <c r="P1066" s="22"/>
      <c r="Q1066" s="31">
        <f t="shared" si="221"/>
        <v>0.0363142502096779</v>
      </c>
      <c r="R1066" s="10">
        <f t="shared" si="231"/>
        <v>1.00084637202042</v>
      </c>
      <c r="S1066" s="10">
        <f t="shared" si="232"/>
        <v>10.629850640144</v>
      </c>
      <c r="T1066" s="12">
        <f t="shared" si="222"/>
        <v>0.0743556179869467</v>
      </c>
      <c r="U1066" s="12">
        <f t="shared" si="223"/>
        <v>0.0055859953236328</v>
      </c>
      <c r="V1066" s="12">
        <f t="shared" si="224"/>
        <v>0.0687696226633139</v>
      </c>
      <c r="Y1066" s="30"/>
      <c r="Z1066" s="30"/>
    </row>
    <row r="1067" spans="1:26">
      <c r="A1067" s="14">
        <v>1959.03</v>
      </c>
      <c r="B1067" s="15">
        <v>56.16</v>
      </c>
      <c r="C1067" s="16">
        <v>1.77</v>
      </c>
      <c r="D1067" s="15">
        <v>3.11</v>
      </c>
      <c r="E1067" s="15">
        <v>28.9</v>
      </c>
      <c r="F1067" s="16">
        <f t="shared" si="229"/>
        <v>1959.20833333325</v>
      </c>
      <c r="G1067" s="10">
        <v>3.99</v>
      </c>
      <c r="H1067" s="16">
        <f t="shared" si="225"/>
        <v>613.463468512111</v>
      </c>
      <c r="I1067" s="16">
        <f t="shared" si="226"/>
        <v>19.3345858131488</v>
      </c>
      <c r="J1067" s="19">
        <f t="shared" si="230"/>
        <v>64190.6850704422</v>
      </c>
      <c r="K1067" s="16">
        <f t="shared" si="227"/>
        <v>33.9720688581315</v>
      </c>
      <c r="L1067" s="19">
        <f t="shared" si="228"/>
        <v>3554.7192052898</v>
      </c>
      <c r="M1067" s="27">
        <f t="shared" si="219"/>
        <v>18.2008718454856</v>
      </c>
      <c r="N1067" s="21"/>
      <c r="O1067" s="22">
        <f t="shared" si="220"/>
        <v>22.3554315283867</v>
      </c>
      <c r="P1067" s="22"/>
      <c r="Q1067" s="31">
        <f t="shared" si="221"/>
        <v>0.0346477330187193</v>
      </c>
      <c r="R1067" s="10">
        <f t="shared" si="231"/>
        <v>0.992756738243497</v>
      </c>
      <c r="S1067" s="10">
        <f t="shared" si="232"/>
        <v>10.6388474483071</v>
      </c>
      <c r="T1067" s="12">
        <f t="shared" si="222"/>
        <v>0.0684260018526757</v>
      </c>
      <c r="U1067" s="12">
        <f t="shared" si="223"/>
        <v>0.00436657382402883</v>
      </c>
      <c r="V1067" s="12">
        <f t="shared" si="224"/>
        <v>0.0640594280286468</v>
      </c>
      <c r="Y1067" s="30"/>
      <c r="Z1067" s="30"/>
    </row>
    <row r="1068" spans="1:26">
      <c r="A1068" s="14">
        <v>1959.04</v>
      </c>
      <c r="B1068" s="15">
        <v>57.1</v>
      </c>
      <c r="C1068" s="16">
        <v>1.77667</v>
      </c>
      <c r="D1068" s="15">
        <v>3.20667</v>
      </c>
      <c r="E1068" s="15">
        <v>29</v>
      </c>
      <c r="F1068" s="16">
        <f t="shared" si="229"/>
        <v>1959.29166666659</v>
      </c>
      <c r="G1068" s="10">
        <v>4.12</v>
      </c>
      <c r="H1068" s="16">
        <f t="shared" si="225"/>
        <v>621.580755172414</v>
      </c>
      <c r="I1068" s="16">
        <f t="shared" si="226"/>
        <v>19.3405232975862</v>
      </c>
      <c r="J1068" s="19">
        <f t="shared" si="230"/>
        <v>65208.6934937101</v>
      </c>
      <c r="K1068" s="16">
        <f t="shared" si="227"/>
        <v>34.9072567458621</v>
      </c>
      <c r="L1068" s="19">
        <f t="shared" si="228"/>
        <v>3662.04485403634</v>
      </c>
      <c r="M1068" s="27">
        <f t="shared" si="219"/>
        <v>18.4307530487834</v>
      </c>
      <c r="N1068" s="21"/>
      <c r="O1068" s="22">
        <f t="shared" si="220"/>
        <v>22.606141738484</v>
      </c>
      <c r="P1068" s="22"/>
      <c r="Q1068" s="31">
        <f t="shared" si="221"/>
        <v>0.0325871431180292</v>
      </c>
      <c r="R1068" s="10">
        <f t="shared" si="231"/>
        <v>0.988122982411616</v>
      </c>
      <c r="S1068" s="10">
        <f t="shared" si="232"/>
        <v>10.5253675345844</v>
      </c>
      <c r="T1068" s="12">
        <f t="shared" si="222"/>
        <v>0.0685581119692198</v>
      </c>
      <c r="U1068" s="12">
        <f t="shared" si="223"/>
        <v>0.00637371624701744</v>
      </c>
      <c r="V1068" s="12">
        <f t="shared" si="224"/>
        <v>0.0621843957222024</v>
      </c>
      <c r="Y1068" s="30"/>
      <c r="Z1068" s="30"/>
    </row>
    <row r="1069" spans="1:26">
      <c r="A1069" s="14">
        <v>1959.05</v>
      </c>
      <c r="B1069" s="15">
        <v>57.96</v>
      </c>
      <c r="C1069" s="16">
        <v>1.78333</v>
      </c>
      <c r="D1069" s="15">
        <v>3.30333</v>
      </c>
      <c r="E1069" s="15">
        <v>29</v>
      </c>
      <c r="F1069" s="16">
        <f t="shared" si="229"/>
        <v>1959.37499999992</v>
      </c>
      <c r="G1069" s="10">
        <v>4.31</v>
      </c>
      <c r="H1069" s="16">
        <f t="shared" si="225"/>
        <v>630.942566896552</v>
      </c>
      <c r="I1069" s="16">
        <f t="shared" si="226"/>
        <v>19.4130229093103</v>
      </c>
      <c r="J1069" s="19">
        <f t="shared" si="230"/>
        <v>66360.5357824188</v>
      </c>
      <c r="K1069" s="16">
        <f t="shared" si="227"/>
        <v>35.9594808403448</v>
      </c>
      <c r="L1069" s="19">
        <f t="shared" si="228"/>
        <v>3782.10401425358</v>
      </c>
      <c r="M1069" s="27">
        <f t="shared" si="219"/>
        <v>18.6927214395942</v>
      </c>
      <c r="N1069" s="21"/>
      <c r="O1069" s="22">
        <f t="shared" si="220"/>
        <v>22.8942291684669</v>
      </c>
      <c r="P1069" s="22"/>
      <c r="Q1069" s="31">
        <f t="shared" si="221"/>
        <v>0.0303543247260546</v>
      </c>
      <c r="R1069" s="10">
        <f t="shared" si="231"/>
        <v>1.00117759875241</v>
      </c>
      <c r="S1069" s="10">
        <f t="shared" si="232"/>
        <v>10.4003575592519</v>
      </c>
      <c r="T1069" s="12">
        <f t="shared" si="222"/>
        <v>0.0700849894494397</v>
      </c>
      <c r="U1069" s="12">
        <f t="shared" si="223"/>
        <v>0.00670486961091443</v>
      </c>
      <c r="V1069" s="12">
        <f t="shared" si="224"/>
        <v>0.0633801198385253</v>
      </c>
      <c r="Y1069" s="30"/>
      <c r="Z1069" s="30"/>
    </row>
    <row r="1070" spans="1:26">
      <c r="A1070" s="14">
        <v>1959.06</v>
      </c>
      <c r="B1070" s="15">
        <v>57.46</v>
      </c>
      <c r="C1070" s="16">
        <v>1.79</v>
      </c>
      <c r="D1070" s="15">
        <v>3.4</v>
      </c>
      <c r="E1070" s="15">
        <v>29.1</v>
      </c>
      <c r="F1070" s="16">
        <f t="shared" si="229"/>
        <v>1959.45833333325</v>
      </c>
      <c r="G1070" s="10">
        <v>4.34</v>
      </c>
      <c r="H1070" s="16">
        <f t="shared" si="225"/>
        <v>623.35016975945</v>
      </c>
      <c r="I1070" s="16">
        <f t="shared" si="226"/>
        <v>19.4186704467354</v>
      </c>
      <c r="J1070" s="19">
        <f t="shared" si="230"/>
        <v>65732.1910675339</v>
      </c>
      <c r="K1070" s="16">
        <f t="shared" si="227"/>
        <v>36.8846254295533</v>
      </c>
      <c r="L1070" s="19">
        <f t="shared" si="228"/>
        <v>3889.47876139254</v>
      </c>
      <c r="M1070" s="27">
        <f t="shared" si="219"/>
        <v>18.4485913970665</v>
      </c>
      <c r="N1070" s="21"/>
      <c r="O1070" s="22">
        <f t="shared" si="220"/>
        <v>22.5622148204171</v>
      </c>
      <c r="P1070" s="22"/>
      <c r="Q1070" s="31">
        <f t="shared" si="221"/>
        <v>0.0306856984249297</v>
      </c>
      <c r="R1070" s="10">
        <f t="shared" si="231"/>
        <v>0.998801915582466</v>
      </c>
      <c r="S1070" s="10">
        <f t="shared" si="232"/>
        <v>10.3768228595468</v>
      </c>
      <c r="T1070" s="12">
        <f t="shared" si="222"/>
        <v>0.0650728483266179</v>
      </c>
      <c r="U1070" s="12">
        <f t="shared" si="223"/>
        <v>0.00507397360327588</v>
      </c>
      <c r="V1070" s="12">
        <f t="shared" si="224"/>
        <v>0.059998874723342</v>
      </c>
      <c r="Y1070" s="30"/>
      <c r="Z1070" s="30"/>
    </row>
    <row r="1071" spans="1:26">
      <c r="A1071" s="14">
        <v>1959.07</v>
      </c>
      <c r="B1071" s="15">
        <v>59.74</v>
      </c>
      <c r="C1071" s="16">
        <v>1.79667</v>
      </c>
      <c r="D1071" s="15">
        <v>3.41</v>
      </c>
      <c r="E1071" s="15">
        <v>29.2</v>
      </c>
      <c r="F1071" s="16">
        <f t="shared" si="229"/>
        <v>1959.54166666659</v>
      </c>
      <c r="G1071" s="10">
        <v>4.4</v>
      </c>
      <c r="H1071" s="16">
        <f t="shared" si="225"/>
        <v>645.865097945206</v>
      </c>
      <c r="I1071" s="16">
        <f t="shared" si="226"/>
        <v>19.4242793023973</v>
      </c>
      <c r="J1071" s="19">
        <f t="shared" si="230"/>
        <v>68277.077834033</v>
      </c>
      <c r="K1071" s="16">
        <f t="shared" si="227"/>
        <v>36.866420890411</v>
      </c>
      <c r="L1071" s="19">
        <f t="shared" si="228"/>
        <v>3897.30223324494</v>
      </c>
      <c r="M1071" s="27">
        <f t="shared" si="219"/>
        <v>19.0905339757965</v>
      </c>
      <c r="N1071" s="21"/>
      <c r="O1071" s="22">
        <f t="shared" si="220"/>
        <v>23.3107429079751</v>
      </c>
      <c r="P1071" s="22"/>
      <c r="Q1071" s="31">
        <f t="shared" si="221"/>
        <v>0.0294706357736434</v>
      </c>
      <c r="R1071" s="10">
        <f t="shared" si="231"/>
        <v>1.0012626276101</v>
      </c>
      <c r="S1071" s="10">
        <f t="shared" si="232"/>
        <v>10.3288960615911</v>
      </c>
      <c r="T1071" s="12">
        <f t="shared" si="222"/>
        <v>0.055911077489659</v>
      </c>
      <c r="U1071" s="12">
        <f t="shared" si="223"/>
        <v>0.00445136922278522</v>
      </c>
      <c r="V1071" s="12">
        <f t="shared" si="224"/>
        <v>0.0514597082668737</v>
      </c>
      <c r="Y1071" s="30"/>
      <c r="Z1071" s="30"/>
    </row>
    <row r="1072" spans="1:26">
      <c r="A1072" s="14">
        <v>1959.08</v>
      </c>
      <c r="B1072" s="15">
        <v>59.4</v>
      </c>
      <c r="C1072" s="16">
        <v>1.80333</v>
      </c>
      <c r="D1072" s="15">
        <v>3.42</v>
      </c>
      <c r="E1072" s="15">
        <v>29.2</v>
      </c>
      <c r="F1072" s="16">
        <f t="shared" si="229"/>
        <v>1959.62499999992</v>
      </c>
      <c r="G1072" s="10">
        <v>4.43</v>
      </c>
      <c r="H1072" s="16">
        <f t="shared" si="225"/>
        <v>642.189267123288</v>
      </c>
      <c r="I1072" s="16">
        <f t="shared" si="226"/>
        <v>19.4962823414384</v>
      </c>
      <c r="J1072" s="19">
        <f t="shared" si="230"/>
        <v>68060.2432525236</v>
      </c>
      <c r="K1072" s="16">
        <f t="shared" si="227"/>
        <v>36.9745335616438</v>
      </c>
      <c r="L1072" s="19">
        <f t="shared" si="228"/>
        <v>3918.62006605439</v>
      </c>
      <c r="M1072" s="27">
        <f t="shared" si="219"/>
        <v>18.9588036407502</v>
      </c>
      <c r="N1072" s="21"/>
      <c r="O1072" s="22">
        <f t="shared" si="220"/>
        <v>23.1146265713648</v>
      </c>
      <c r="P1072" s="22"/>
      <c r="Q1072" s="31">
        <f t="shared" si="221"/>
        <v>0.0291047562008025</v>
      </c>
      <c r="R1072" s="10">
        <f t="shared" si="231"/>
        <v>0.983887629990348</v>
      </c>
      <c r="S1072" s="10">
        <f t="shared" si="232"/>
        <v>10.3419376109403</v>
      </c>
      <c r="T1072" s="12">
        <f t="shared" si="222"/>
        <v>0.0553754965214999</v>
      </c>
      <c r="U1072" s="12">
        <f t="shared" si="223"/>
        <v>0.00455767788347106</v>
      </c>
      <c r="V1072" s="12">
        <f t="shared" si="224"/>
        <v>0.0508178186380288</v>
      </c>
      <c r="Y1072" s="30"/>
      <c r="Z1072" s="30"/>
    </row>
    <row r="1073" spans="1:26">
      <c r="A1073" s="14">
        <v>1959.09</v>
      </c>
      <c r="B1073" s="15">
        <v>57.05</v>
      </c>
      <c r="C1073" s="16">
        <v>1.81</v>
      </c>
      <c r="D1073" s="15">
        <v>3.43</v>
      </c>
      <c r="E1073" s="15">
        <v>29.3</v>
      </c>
      <c r="F1073" s="16">
        <f t="shared" si="229"/>
        <v>1959.70833333325</v>
      </c>
      <c r="G1073" s="10">
        <v>4.68</v>
      </c>
      <c r="H1073" s="16">
        <f t="shared" si="225"/>
        <v>614.677728668942</v>
      </c>
      <c r="I1073" s="16">
        <f t="shared" si="226"/>
        <v>19.5016071672355</v>
      </c>
      <c r="J1073" s="19">
        <f t="shared" si="230"/>
        <v>65316.7607949121</v>
      </c>
      <c r="K1073" s="16">
        <f t="shared" si="227"/>
        <v>36.9560843003413</v>
      </c>
      <c r="L1073" s="19">
        <f t="shared" si="228"/>
        <v>3927.01997417263</v>
      </c>
      <c r="M1073" s="27">
        <f t="shared" si="219"/>
        <v>18.1232905567586</v>
      </c>
      <c r="N1073" s="21"/>
      <c r="O1073" s="22">
        <f t="shared" si="220"/>
        <v>22.0656218227845</v>
      </c>
      <c r="P1073" s="22"/>
      <c r="Q1073" s="31">
        <f t="shared" si="221"/>
        <v>0.0289574265324198</v>
      </c>
      <c r="R1073" s="10">
        <f t="shared" si="231"/>
        <v>1.01586481962659</v>
      </c>
      <c r="S1073" s="10">
        <f t="shared" si="232"/>
        <v>10.140576483879</v>
      </c>
      <c r="T1073" s="12">
        <f t="shared" si="222"/>
        <v>0.0601053809621486</v>
      </c>
      <c r="U1073" s="12">
        <f t="shared" si="223"/>
        <v>0.00343762106643974</v>
      </c>
      <c r="V1073" s="12">
        <f t="shared" si="224"/>
        <v>0.0566677598957088</v>
      </c>
      <c r="Y1073" s="30"/>
      <c r="Z1073" s="30"/>
    </row>
    <row r="1074" spans="1:26">
      <c r="A1074" s="14">
        <v>1959.1</v>
      </c>
      <c r="B1074" s="15">
        <v>57</v>
      </c>
      <c r="C1074" s="16">
        <v>1.81667</v>
      </c>
      <c r="D1074" s="15">
        <v>3.41667</v>
      </c>
      <c r="E1074" s="15">
        <v>29.4</v>
      </c>
      <c r="F1074" s="16">
        <f t="shared" si="229"/>
        <v>1959.79166666659</v>
      </c>
      <c r="G1074" s="10">
        <v>4.53</v>
      </c>
      <c r="H1074" s="16">
        <f t="shared" si="225"/>
        <v>612.050102040817</v>
      </c>
      <c r="I1074" s="16">
        <f t="shared" si="226"/>
        <v>19.5068957697279</v>
      </c>
      <c r="J1074" s="19">
        <f t="shared" si="230"/>
        <v>65210.2809495046</v>
      </c>
      <c r="K1074" s="16">
        <f t="shared" si="227"/>
        <v>36.6872495112245</v>
      </c>
      <c r="L1074" s="19">
        <f t="shared" si="228"/>
        <v>3908.80720371481</v>
      </c>
      <c r="M1074" s="27">
        <f t="shared" si="219"/>
        <v>18.0219624415154</v>
      </c>
      <c r="N1074" s="21"/>
      <c r="O1074" s="22">
        <f t="shared" si="220"/>
        <v>21.9132935126573</v>
      </c>
      <c r="P1074" s="22"/>
      <c r="Q1074" s="31">
        <f t="shared" si="221"/>
        <v>0.0319737364786137</v>
      </c>
      <c r="R1074" s="10">
        <f t="shared" si="231"/>
        <v>1.003775</v>
      </c>
      <c r="S1074" s="10">
        <f t="shared" si="232"/>
        <v>10.2664159384581</v>
      </c>
      <c r="T1074" s="12">
        <f t="shared" si="222"/>
        <v>0.0611270114268965</v>
      </c>
      <c r="U1074" s="12">
        <f t="shared" si="223"/>
        <v>0.00268210070165997</v>
      </c>
      <c r="V1074" s="12">
        <f t="shared" si="224"/>
        <v>0.0584449107252365</v>
      </c>
      <c r="Y1074" s="30"/>
      <c r="Z1074" s="30"/>
    </row>
    <row r="1075" spans="1:26">
      <c r="A1075" s="14">
        <v>1959.11</v>
      </c>
      <c r="B1075" s="15">
        <v>57.23</v>
      </c>
      <c r="C1075" s="16">
        <v>1.82333</v>
      </c>
      <c r="D1075" s="15">
        <v>3.40333</v>
      </c>
      <c r="E1075" s="15">
        <v>29.4</v>
      </c>
      <c r="F1075" s="16">
        <f t="shared" si="229"/>
        <v>1959.87499999992</v>
      </c>
      <c r="G1075" s="10">
        <v>4.53</v>
      </c>
      <c r="H1075" s="16">
        <f t="shared" si="225"/>
        <v>614.519777891157</v>
      </c>
      <c r="I1075" s="16">
        <f t="shared" si="226"/>
        <v>19.5784089921769</v>
      </c>
      <c r="J1075" s="19">
        <f t="shared" si="230"/>
        <v>65647.2403603004</v>
      </c>
      <c r="K1075" s="16">
        <f t="shared" si="227"/>
        <v>36.5440083119048</v>
      </c>
      <c r="L1075" s="19">
        <f t="shared" si="228"/>
        <v>3903.88297283629</v>
      </c>
      <c r="M1075" s="27">
        <f t="shared" si="219"/>
        <v>18.0717891305702</v>
      </c>
      <c r="N1075" s="21"/>
      <c r="O1075" s="22">
        <f t="shared" si="220"/>
        <v>21.9458633959012</v>
      </c>
      <c r="P1075" s="22"/>
      <c r="Q1075" s="31">
        <f t="shared" si="221"/>
        <v>0.0313906122648077</v>
      </c>
      <c r="R1075" s="10">
        <f t="shared" si="231"/>
        <v>0.991106245803658</v>
      </c>
      <c r="S1075" s="10">
        <f t="shared" si="232"/>
        <v>10.3051716586258</v>
      </c>
      <c r="T1075" s="12">
        <f t="shared" si="222"/>
        <v>0.0609044182644192</v>
      </c>
      <c r="U1075" s="12">
        <f t="shared" si="223"/>
        <v>0.00207663103647993</v>
      </c>
      <c r="V1075" s="12">
        <f t="shared" si="224"/>
        <v>0.0588277872279392</v>
      </c>
      <c r="Y1075" s="30"/>
      <c r="Z1075" s="30"/>
    </row>
    <row r="1076" spans="1:26">
      <c r="A1076" s="14">
        <v>1959.12</v>
      </c>
      <c r="B1076" s="15">
        <v>59.06</v>
      </c>
      <c r="C1076" s="16">
        <v>1.83</v>
      </c>
      <c r="D1076" s="15">
        <v>3.39</v>
      </c>
      <c r="E1076" s="15">
        <v>29.4</v>
      </c>
      <c r="F1076" s="16">
        <f t="shared" si="229"/>
        <v>1959.95833333325</v>
      </c>
      <c r="G1076" s="10">
        <v>4.69</v>
      </c>
      <c r="H1076" s="16">
        <f t="shared" si="225"/>
        <v>634.169807482993</v>
      </c>
      <c r="I1076" s="16">
        <f t="shared" si="226"/>
        <v>19.6500295918367</v>
      </c>
      <c r="J1076" s="19">
        <f t="shared" si="230"/>
        <v>67921.3213320686</v>
      </c>
      <c r="K1076" s="16">
        <f t="shared" si="227"/>
        <v>36.4008744897959</v>
      </c>
      <c r="L1076" s="19">
        <f t="shared" si="228"/>
        <v>3898.63324273133</v>
      </c>
      <c r="M1076" s="27">
        <f t="shared" si="219"/>
        <v>18.6247289779001</v>
      </c>
      <c r="N1076" s="21"/>
      <c r="O1076" s="22">
        <f t="shared" si="220"/>
        <v>22.5883156915098</v>
      </c>
      <c r="P1076" s="22"/>
      <c r="Q1076" s="31">
        <f t="shared" si="221"/>
        <v>0.0290100768681577</v>
      </c>
      <c r="R1076" s="10">
        <f t="shared" si="231"/>
        <v>1.00153621667521</v>
      </c>
      <c r="S1076" s="10">
        <f t="shared" si="232"/>
        <v>10.2135199949429</v>
      </c>
      <c r="T1076" s="12">
        <f t="shared" si="222"/>
        <v>0.0512989000776598</v>
      </c>
      <c r="U1076" s="12">
        <f t="shared" si="223"/>
        <v>-0.000550153962840749</v>
      </c>
      <c r="V1076" s="12">
        <f t="shared" si="224"/>
        <v>0.0518490540405006</v>
      </c>
      <c r="Y1076" s="30"/>
      <c r="Z1076" s="30"/>
    </row>
    <row r="1077" spans="1:26">
      <c r="A1077" s="14">
        <v>1960.01</v>
      </c>
      <c r="B1077" s="15">
        <v>58.03</v>
      </c>
      <c r="C1077" s="16">
        <v>1.86667</v>
      </c>
      <c r="D1077" s="15">
        <v>3.39</v>
      </c>
      <c r="E1077" s="15">
        <v>29.3</v>
      </c>
      <c r="F1077" s="16">
        <f t="shared" si="229"/>
        <v>1960.04166666659</v>
      </c>
      <c r="G1077" s="10">
        <v>4.72</v>
      </c>
      <c r="H1077" s="16">
        <f t="shared" si="225"/>
        <v>625.236609897611</v>
      </c>
      <c r="I1077" s="16">
        <f t="shared" si="226"/>
        <v>20.1121906358362</v>
      </c>
      <c r="J1077" s="19">
        <f t="shared" si="230"/>
        <v>67144.0573180285</v>
      </c>
      <c r="K1077" s="16">
        <f t="shared" si="227"/>
        <v>36.525109556314</v>
      </c>
      <c r="L1077" s="19">
        <f t="shared" si="228"/>
        <v>3922.42554382417</v>
      </c>
      <c r="M1077" s="27">
        <f t="shared" si="219"/>
        <v>18.3382849943756</v>
      </c>
      <c r="N1077" s="21"/>
      <c r="O1077" s="22">
        <f t="shared" si="220"/>
        <v>22.2154412755459</v>
      </c>
      <c r="P1077" s="22"/>
      <c r="Q1077" s="31">
        <f t="shared" si="221"/>
        <v>0.029634527949424</v>
      </c>
      <c r="R1077" s="10">
        <f t="shared" si="231"/>
        <v>1.02231328817908</v>
      </c>
      <c r="S1077" s="10">
        <f t="shared" si="232"/>
        <v>10.26412215479</v>
      </c>
      <c r="T1077" s="12">
        <f t="shared" si="222"/>
        <v>0.0516096993662005</v>
      </c>
      <c r="U1077" s="12">
        <f t="shared" si="223"/>
        <v>-0.00163619313985053</v>
      </c>
      <c r="V1077" s="12">
        <f t="shared" si="224"/>
        <v>0.0532458925060511</v>
      </c>
      <c r="Y1077" s="30"/>
      <c r="Z1077" s="30"/>
    </row>
    <row r="1078" spans="1:26">
      <c r="A1078" s="14">
        <v>1960.02</v>
      </c>
      <c r="B1078" s="15">
        <v>55.78</v>
      </c>
      <c r="C1078" s="16">
        <v>1.90333</v>
      </c>
      <c r="D1078" s="15">
        <v>3.39</v>
      </c>
      <c r="E1078" s="15">
        <v>29.4</v>
      </c>
      <c r="F1078" s="16">
        <f t="shared" si="229"/>
        <v>1960.12499999992</v>
      </c>
      <c r="G1078" s="10">
        <v>4.49</v>
      </c>
      <c r="H1078" s="16">
        <f t="shared" si="225"/>
        <v>598.950082312925</v>
      </c>
      <c r="I1078" s="16">
        <f t="shared" si="226"/>
        <v>20.4374266792517</v>
      </c>
      <c r="J1078" s="19">
        <f t="shared" si="230"/>
        <v>64504.0490773995</v>
      </c>
      <c r="K1078" s="16">
        <f t="shared" si="227"/>
        <v>36.4008744897959</v>
      </c>
      <c r="L1078" s="19">
        <f t="shared" si="228"/>
        <v>3920.19946884877</v>
      </c>
      <c r="M1078" s="27">
        <f t="shared" si="219"/>
        <v>17.545275108946</v>
      </c>
      <c r="N1078" s="21"/>
      <c r="O1078" s="22">
        <f t="shared" si="220"/>
        <v>21.233856769802</v>
      </c>
      <c r="P1078" s="22"/>
      <c r="Q1078" s="31">
        <f t="shared" si="221"/>
        <v>0.0347475776181964</v>
      </c>
      <c r="R1078" s="10">
        <f t="shared" si="231"/>
        <v>1.02313490820238</v>
      </c>
      <c r="S1078" s="10">
        <f t="shared" si="232"/>
        <v>10.4574574891435</v>
      </c>
      <c r="T1078" s="12">
        <f t="shared" si="222"/>
        <v>0.0518574610393268</v>
      </c>
      <c r="U1078" s="12">
        <f t="shared" si="223"/>
        <v>0.00040165797472036</v>
      </c>
      <c r="V1078" s="12">
        <f t="shared" si="224"/>
        <v>0.0514558030646064</v>
      </c>
      <c r="Y1078" s="30"/>
      <c r="Z1078" s="30"/>
    </row>
    <row r="1079" spans="1:26">
      <c r="A1079" s="14">
        <v>1960.03</v>
      </c>
      <c r="B1079" s="15">
        <v>55.02</v>
      </c>
      <c r="C1079" s="16">
        <v>1.94</v>
      </c>
      <c r="D1079" s="15">
        <v>3.39</v>
      </c>
      <c r="E1079" s="15">
        <v>29.4</v>
      </c>
      <c r="F1079" s="16">
        <f t="shared" si="229"/>
        <v>1960.20833333325</v>
      </c>
      <c r="G1079" s="10">
        <v>4.25</v>
      </c>
      <c r="H1079" s="16">
        <f t="shared" si="225"/>
        <v>590.789414285714</v>
      </c>
      <c r="I1079" s="16">
        <f t="shared" si="226"/>
        <v>20.8311789115646</v>
      </c>
      <c r="J1079" s="19">
        <f t="shared" si="230"/>
        <v>63812.1357984827</v>
      </c>
      <c r="K1079" s="16">
        <f t="shared" si="227"/>
        <v>36.4008744897959</v>
      </c>
      <c r="L1079" s="19">
        <f t="shared" si="228"/>
        <v>3931.71829074621</v>
      </c>
      <c r="M1079" s="27">
        <f t="shared" si="219"/>
        <v>17.2860207205221</v>
      </c>
      <c r="N1079" s="21"/>
      <c r="O1079" s="22">
        <f t="shared" si="220"/>
        <v>20.901862083864</v>
      </c>
      <c r="P1079" s="22"/>
      <c r="Q1079" s="31">
        <f t="shared" si="221"/>
        <v>0.0375682345212508</v>
      </c>
      <c r="R1079" s="10">
        <f t="shared" si="231"/>
        <v>1.00112088041586</v>
      </c>
      <c r="S1079" s="10">
        <f t="shared" si="232"/>
        <v>10.6993898081851</v>
      </c>
      <c r="T1079" s="12">
        <f t="shared" si="222"/>
        <v>0.0545390317248742</v>
      </c>
      <c r="U1079" s="12">
        <f t="shared" si="223"/>
        <v>-0.000613864628477123</v>
      </c>
      <c r="V1079" s="12">
        <f t="shared" si="224"/>
        <v>0.0551528963533513</v>
      </c>
      <c r="Y1079" s="30"/>
      <c r="Z1079" s="30"/>
    </row>
    <row r="1080" spans="1:26">
      <c r="A1080" s="14">
        <v>1960.04</v>
      </c>
      <c r="B1080" s="15">
        <v>55.73</v>
      </c>
      <c r="C1080" s="16">
        <v>1.94333</v>
      </c>
      <c r="D1080" s="15">
        <v>3.34667</v>
      </c>
      <c r="E1080" s="15">
        <v>29.5</v>
      </c>
      <c r="F1080" s="16">
        <f t="shared" si="229"/>
        <v>1960.29166666659</v>
      </c>
      <c r="G1080" s="10">
        <v>4.28</v>
      </c>
      <c r="H1080" s="16">
        <f t="shared" si="225"/>
        <v>596.384676949153</v>
      </c>
      <c r="I1080" s="16">
        <f t="shared" si="226"/>
        <v>20.7962001481356</v>
      </c>
      <c r="J1080" s="19">
        <f t="shared" si="230"/>
        <v>64603.6752967572</v>
      </c>
      <c r="K1080" s="16">
        <f t="shared" si="227"/>
        <v>35.8137934111865</v>
      </c>
      <c r="L1080" s="19">
        <f t="shared" si="228"/>
        <v>3879.54749695673</v>
      </c>
      <c r="M1080" s="27">
        <f t="shared" si="219"/>
        <v>17.4297669475972</v>
      </c>
      <c r="N1080" s="21"/>
      <c r="O1080" s="22">
        <f t="shared" si="220"/>
        <v>21.057013645324</v>
      </c>
      <c r="P1080" s="22"/>
      <c r="Q1080" s="31">
        <f t="shared" si="221"/>
        <v>0.0371382962148633</v>
      </c>
      <c r="R1080" s="10">
        <f t="shared" si="231"/>
        <v>0.997936448322471</v>
      </c>
      <c r="S1080" s="10">
        <f t="shared" si="232"/>
        <v>10.6750727733448</v>
      </c>
      <c r="T1080" s="12">
        <f t="shared" si="222"/>
        <v>0.0494884347322755</v>
      </c>
      <c r="U1080" s="12">
        <f t="shared" si="223"/>
        <v>-0.00283412327496546</v>
      </c>
      <c r="V1080" s="12">
        <f t="shared" si="224"/>
        <v>0.0523225580072409</v>
      </c>
      <c r="Y1080" s="30"/>
      <c r="Z1080" s="30"/>
    </row>
    <row r="1081" spans="1:26">
      <c r="A1081" s="14">
        <v>1960.05</v>
      </c>
      <c r="B1081" s="15">
        <v>55.22</v>
      </c>
      <c r="C1081" s="16">
        <v>1.94667</v>
      </c>
      <c r="D1081" s="15">
        <v>3.30333</v>
      </c>
      <c r="E1081" s="15">
        <v>29.5</v>
      </c>
      <c r="F1081" s="16">
        <f t="shared" si="229"/>
        <v>1960.37499999992</v>
      </c>
      <c r="G1081" s="10">
        <v>4.35</v>
      </c>
      <c r="H1081" s="16">
        <f t="shared" si="225"/>
        <v>590.927002711865</v>
      </c>
      <c r="I1081" s="16">
        <f t="shared" si="226"/>
        <v>20.8319425637288</v>
      </c>
      <c r="J1081" s="19">
        <f t="shared" si="230"/>
        <v>64200.5225121615</v>
      </c>
      <c r="K1081" s="16">
        <f t="shared" si="227"/>
        <v>35.3499981142373</v>
      </c>
      <c r="L1081" s="19">
        <f t="shared" si="228"/>
        <v>3840.55617584387</v>
      </c>
      <c r="M1081" s="27">
        <f t="shared" si="219"/>
        <v>17.2561705787279</v>
      </c>
      <c r="N1081" s="21"/>
      <c r="O1081" s="22">
        <f t="shared" si="220"/>
        <v>20.8296179604862</v>
      </c>
      <c r="P1081" s="22"/>
      <c r="Q1081" s="31">
        <f t="shared" si="221"/>
        <v>0.0365831838569287</v>
      </c>
      <c r="R1081" s="10">
        <f t="shared" si="231"/>
        <v>1.01986121515037</v>
      </c>
      <c r="S1081" s="10">
        <f t="shared" si="232"/>
        <v>10.6530442090156</v>
      </c>
      <c r="T1081" s="12">
        <f t="shared" si="222"/>
        <v>0.0374777730182829</v>
      </c>
      <c r="U1081" s="12">
        <f t="shared" si="223"/>
        <v>-0.00586819260422733</v>
      </c>
      <c r="V1081" s="12">
        <f t="shared" si="224"/>
        <v>0.0433459656225103</v>
      </c>
      <c r="Y1081" s="30"/>
      <c r="Z1081" s="30"/>
    </row>
    <row r="1082" spans="1:26">
      <c r="A1082" s="14">
        <v>1960.06</v>
      </c>
      <c r="B1082" s="15">
        <v>57.26</v>
      </c>
      <c r="C1082" s="16">
        <v>1.95</v>
      </c>
      <c r="D1082" s="15">
        <v>3.26</v>
      </c>
      <c r="E1082" s="15">
        <v>29.6</v>
      </c>
      <c r="F1082" s="16">
        <f t="shared" si="229"/>
        <v>1960.45833333325</v>
      </c>
      <c r="G1082" s="10">
        <v>4.15</v>
      </c>
      <c r="H1082" s="16">
        <f t="shared" si="225"/>
        <v>610.687572297297</v>
      </c>
      <c r="I1082" s="16">
        <f t="shared" si="226"/>
        <v>20.7970793918919</v>
      </c>
      <c r="J1082" s="19">
        <f t="shared" si="230"/>
        <v>66535.6741747143</v>
      </c>
      <c r="K1082" s="16">
        <f t="shared" si="227"/>
        <v>34.7684506756757</v>
      </c>
      <c r="L1082" s="19">
        <f t="shared" si="228"/>
        <v>3788.09461770116</v>
      </c>
      <c r="M1082" s="27">
        <f t="shared" si="219"/>
        <v>17.8233638172647</v>
      </c>
      <c r="N1082" s="21"/>
      <c r="O1082" s="22">
        <f t="shared" si="220"/>
        <v>21.4940254760155</v>
      </c>
      <c r="P1082" s="22"/>
      <c r="Q1082" s="31">
        <f t="shared" si="221"/>
        <v>0.0366545617602495</v>
      </c>
      <c r="R1082" s="10">
        <f t="shared" si="231"/>
        <v>1.02399121832883</v>
      </c>
      <c r="S1082" s="10">
        <f t="shared" si="232"/>
        <v>10.827921792422</v>
      </c>
      <c r="T1082" s="12">
        <f t="shared" si="222"/>
        <v>0.0329648614534537</v>
      </c>
      <c r="U1082" s="12">
        <f t="shared" si="223"/>
        <v>-0.00687259651265981</v>
      </c>
      <c r="V1082" s="12">
        <f t="shared" si="224"/>
        <v>0.0398374579661135</v>
      </c>
      <c r="Y1082" s="30"/>
      <c r="Z1082" s="30"/>
    </row>
    <row r="1083" spans="1:26">
      <c r="A1083" s="14">
        <v>1960.07</v>
      </c>
      <c r="B1083" s="15">
        <v>55.84</v>
      </c>
      <c r="C1083" s="16">
        <v>1.95</v>
      </c>
      <c r="D1083" s="15">
        <v>3.26333</v>
      </c>
      <c r="E1083" s="15">
        <v>29.6</v>
      </c>
      <c r="F1083" s="16">
        <f t="shared" si="229"/>
        <v>1960.54166666659</v>
      </c>
      <c r="G1083" s="10">
        <v>3.9</v>
      </c>
      <c r="H1083" s="16">
        <f t="shared" si="225"/>
        <v>595.543032432433</v>
      </c>
      <c r="I1083" s="16">
        <f t="shared" si="226"/>
        <v>20.7970793918919</v>
      </c>
      <c r="J1083" s="19">
        <f t="shared" si="230"/>
        <v>65074.4689655857</v>
      </c>
      <c r="K1083" s="16">
        <f t="shared" si="227"/>
        <v>34.8039656881757</v>
      </c>
      <c r="L1083" s="19">
        <f t="shared" si="228"/>
        <v>3802.99904744743</v>
      </c>
      <c r="M1083" s="27">
        <f t="shared" si="219"/>
        <v>17.3768064728981</v>
      </c>
      <c r="N1083" s="21"/>
      <c r="O1083" s="22">
        <f t="shared" si="220"/>
        <v>20.9375492390498</v>
      </c>
      <c r="P1083" s="22"/>
      <c r="Q1083" s="31">
        <f t="shared" si="221"/>
        <v>0.0393169606014447</v>
      </c>
      <c r="R1083" s="10">
        <f t="shared" si="231"/>
        <v>1.01150160567739</v>
      </c>
      <c r="S1083" s="10">
        <f t="shared" si="232"/>
        <v>11.0876968281915</v>
      </c>
      <c r="T1083" s="12">
        <f t="shared" si="222"/>
        <v>0.0352688907579652</v>
      </c>
      <c r="U1083" s="12">
        <f t="shared" si="223"/>
        <v>-0.00650291634565603</v>
      </c>
      <c r="V1083" s="12">
        <f t="shared" si="224"/>
        <v>0.0417718071036213</v>
      </c>
      <c r="Y1083" s="30"/>
      <c r="Z1083" s="30"/>
    </row>
    <row r="1084" spans="1:26">
      <c r="A1084" s="14">
        <v>1960.08</v>
      </c>
      <c r="B1084" s="15">
        <v>56.51</v>
      </c>
      <c r="C1084" s="16">
        <v>1.95</v>
      </c>
      <c r="D1084" s="15">
        <v>3.26667</v>
      </c>
      <c r="E1084" s="15">
        <v>29.6</v>
      </c>
      <c r="F1084" s="16">
        <f t="shared" si="229"/>
        <v>1960.62499999992</v>
      </c>
      <c r="G1084" s="10">
        <v>3.8</v>
      </c>
      <c r="H1084" s="16">
        <f t="shared" si="225"/>
        <v>602.688695608108</v>
      </c>
      <c r="I1084" s="16">
        <f t="shared" si="226"/>
        <v>20.7970793918919</v>
      </c>
      <c r="J1084" s="19">
        <f t="shared" si="230"/>
        <v>66044.6425940572</v>
      </c>
      <c r="K1084" s="16">
        <f t="shared" si="227"/>
        <v>34.8395873523649</v>
      </c>
      <c r="L1084" s="19">
        <f t="shared" si="228"/>
        <v>3817.83848208687</v>
      </c>
      <c r="M1084" s="27">
        <f t="shared" si="219"/>
        <v>17.5821130395777</v>
      </c>
      <c r="N1084" s="21"/>
      <c r="O1084" s="22">
        <f t="shared" si="220"/>
        <v>21.1660318712012</v>
      </c>
      <c r="P1084" s="22"/>
      <c r="Q1084" s="31">
        <f t="shared" si="221"/>
        <v>0.0388017051247868</v>
      </c>
      <c r="R1084" s="10">
        <f t="shared" si="231"/>
        <v>1.00316666666667</v>
      </c>
      <c r="S1084" s="10">
        <f t="shared" si="232"/>
        <v>11.2152231449799</v>
      </c>
      <c r="T1084" s="12">
        <f t="shared" si="222"/>
        <v>0.0370556454559889</v>
      </c>
      <c r="U1084" s="12">
        <f t="shared" si="223"/>
        <v>-0.00750588691526821</v>
      </c>
      <c r="V1084" s="12">
        <f t="shared" si="224"/>
        <v>0.0445615323712572</v>
      </c>
      <c r="Y1084" s="30"/>
      <c r="Z1084" s="30"/>
    </row>
    <row r="1085" spans="1:26">
      <c r="A1085" s="14">
        <v>1960.09</v>
      </c>
      <c r="B1085" s="15">
        <v>54.81</v>
      </c>
      <c r="C1085" s="16">
        <v>1.95</v>
      </c>
      <c r="D1085" s="15">
        <v>3.27</v>
      </c>
      <c r="E1085" s="15">
        <v>29.6</v>
      </c>
      <c r="F1085" s="16">
        <f t="shared" si="229"/>
        <v>1960.70833333325</v>
      </c>
      <c r="G1085" s="10">
        <v>3.8</v>
      </c>
      <c r="H1085" s="16">
        <f t="shared" si="225"/>
        <v>584.557908445946</v>
      </c>
      <c r="I1085" s="16">
        <f t="shared" si="226"/>
        <v>20.7970793918919</v>
      </c>
      <c r="J1085" s="19">
        <f t="shared" si="230"/>
        <v>64247.728101253</v>
      </c>
      <c r="K1085" s="16">
        <f t="shared" si="227"/>
        <v>34.8751023648649</v>
      </c>
      <c r="L1085" s="19">
        <f t="shared" si="228"/>
        <v>3833.06095404301</v>
      </c>
      <c r="M1085" s="27">
        <f t="shared" si="219"/>
        <v>17.0520154678177</v>
      </c>
      <c r="N1085" s="21"/>
      <c r="O1085" s="22">
        <f t="shared" si="220"/>
        <v>20.511204667641</v>
      </c>
      <c r="P1085" s="22"/>
      <c r="Q1085" s="31">
        <f t="shared" si="221"/>
        <v>0.0401510388440626</v>
      </c>
      <c r="R1085" s="10">
        <f t="shared" si="231"/>
        <v>0.995771377505339</v>
      </c>
      <c r="S1085" s="10">
        <f t="shared" si="232"/>
        <v>11.2507380182723</v>
      </c>
      <c r="T1085" s="12">
        <f t="shared" si="222"/>
        <v>0.0457793660541415</v>
      </c>
      <c r="U1085" s="12">
        <f t="shared" si="223"/>
        <v>-0.00674231693229788</v>
      </c>
      <c r="V1085" s="12">
        <f t="shared" si="224"/>
        <v>0.0525216829864393</v>
      </c>
      <c r="Y1085" s="30"/>
      <c r="Z1085" s="30"/>
    </row>
    <row r="1086" spans="1:26">
      <c r="A1086" s="14">
        <v>1960.1</v>
      </c>
      <c r="B1086" s="15">
        <v>53.73</v>
      </c>
      <c r="C1086" s="16">
        <v>1.95</v>
      </c>
      <c r="D1086" s="15">
        <v>3.27</v>
      </c>
      <c r="E1086" s="15">
        <v>29.8</v>
      </c>
      <c r="F1086" s="16">
        <f t="shared" si="229"/>
        <v>1960.79166666659</v>
      </c>
      <c r="G1086" s="10">
        <v>3.89</v>
      </c>
      <c r="H1086" s="16">
        <f t="shared" si="225"/>
        <v>569.193623154363</v>
      </c>
      <c r="I1086" s="16">
        <f t="shared" si="226"/>
        <v>20.6575016778524</v>
      </c>
      <c r="J1086" s="19">
        <f t="shared" si="230"/>
        <v>62748.2690822259</v>
      </c>
      <c r="K1086" s="16">
        <f t="shared" si="227"/>
        <v>34.6410412751678</v>
      </c>
      <c r="L1086" s="19">
        <f t="shared" si="228"/>
        <v>3818.85054715948</v>
      </c>
      <c r="M1086" s="27">
        <f t="shared" si="219"/>
        <v>16.605104536251</v>
      </c>
      <c r="N1086" s="21"/>
      <c r="O1086" s="22">
        <f t="shared" si="220"/>
        <v>19.9582276294836</v>
      </c>
      <c r="P1086" s="22"/>
      <c r="Q1086" s="31">
        <f t="shared" si="221"/>
        <v>0.0406836845293837</v>
      </c>
      <c r="R1086" s="10">
        <f t="shared" si="231"/>
        <v>0.999960999859082</v>
      </c>
      <c r="S1086" s="10">
        <f t="shared" si="232"/>
        <v>11.1279738816925</v>
      </c>
      <c r="T1086" s="12">
        <f t="shared" si="222"/>
        <v>0.0502964133508956</v>
      </c>
      <c r="U1086" s="12">
        <f t="shared" si="223"/>
        <v>-0.00513121752577916</v>
      </c>
      <c r="V1086" s="12">
        <f t="shared" si="224"/>
        <v>0.0554276308766748</v>
      </c>
      <c r="Y1086" s="30"/>
      <c r="Z1086" s="30"/>
    </row>
    <row r="1087" spans="1:26">
      <c r="A1087" s="14">
        <v>1960.11</v>
      </c>
      <c r="B1087" s="15">
        <v>55.47</v>
      </c>
      <c r="C1087" s="16">
        <v>1.95</v>
      </c>
      <c r="D1087" s="15">
        <v>3.27</v>
      </c>
      <c r="E1087" s="15">
        <v>29.8</v>
      </c>
      <c r="F1087" s="16">
        <f t="shared" si="229"/>
        <v>1960.87499999992</v>
      </c>
      <c r="G1087" s="10">
        <v>3.93</v>
      </c>
      <c r="H1087" s="16">
        <f t="shared" si="225"/>
        <v>587.626470805369</v>
      </c>
      <c r="I1087" s="16">
        <f t="shared" si="226"/>
        <v>20.6575016778524</v>
      </c>
      <c r="J1087" s="19">
        <f t="shared" si="230"/>
        <v>64970.0926803821</v>
      </c>
      <c r="K1087" s="16">
        <f t="shared" si="227"/>
        <v>34.6410412751678</v>
      </c>
      <c r="L1087" s="19">
        <f t="shared" si="228"/>
        <v>3830.03791355417</v>
      </c>
      <c r="M1087" s="27">
        <f t="shared" si="219"/>
        <v>17.146088452419</v>
      </c>
      <c r="N1087" s="21"/>
      <c r="O1087" s="22">
        <f t="shared" si="220"/>
        <v>20.5909817516015</v>
      </c>
      <c r="P1087" s="22"/>
      <c r="Q1087" s="31">
        <f t="shared" si="221"/>
        <v>0.0379701285161348</v>
      </c>
      <c r="R1087" s="10">
        <f t="shared" si="231"/>
        <v>1.01068757556991</v>
      </c>
      <c r="S1087" s="10">
        <f t="shared" si="232"/>
        <v>11.127539889143</v>
      </c>
      <c r="T1087" s="12">
        <f t="shared" si="222"/>
        <v>0.0463327085172034</v>
      </c>
      <c r="U1087" s="12">
        <f t="shared" si="223"/>
        <v>-0.00159655330802111</v>
      </c>
      <c r="V1087" s="12">
        <f t="shared" si="224"/>
        <v>0.0479292618252245</v>
      </c>
      <c r="Y1087" s="30"/>
      <c r="Z1087" s="30"/>
    </row>
    <row r="1088" spans="1:26">
      <c r="A1088" s="14">
        <v>1960.12</v>
      </c>
      <c r="B1088" s="15">
        <v>56.8</v>
      </c>
      <c r="C1088" s="16">
        <v>1.95</v>
      </c>
      <c r="D1088" s="15">
        <v>3.27</v>
      </c>
      <c r="E1088" s="15">
        <v>29.8</v>
      </c>
      <c r="F1088" s="16">
        <f t="shared" si="229"/>
        <v>1960.95833333325</v>
      </c>
      <c r="G1088" s="10">
        <v>3.84</v>
      </c>
      <c r="H1088" s="16">
        <f t="shared" si="225"/>
        <v>601.715946308725</v>
      </c>
      <c r="I1088" s="16">
        <f t="shared" si="226"/>
        <v>20.6575016778524</v>
      </c>
      <c r="J1088" s="19">
        <f t="shared" si="230"/>
        <v>66718.2063152383</v>
      </c>
      <c r="K1088" s="16">
        <f t="shared" si="227"/>
        <v>34.6410412751678</v>
      </c>
      <c r="L1088" s="19">
        <f t="shared" si="228"/>
        <v>3840.99532835967</v>
      </c>
      <c r="M1088" s="27">
        <f t="shared" si="219"/>
        <v>17.5620908339571</v>
      </c>
      <c r="N1088" s="21"/>
      <c r="O1088" s="22">
        <f t="shared" si="220"/>
        <v>21.0712509479423</v>
      </c>
      <c r="P1088" s="22"/>
      <c r="Q1088" s="31">
        <f t="shared" si="221"/>
        <v>0.0362592261595422</v>
      </c>
      <c r="R1088" s="10">
        <f t="shared" si="231"/>
        <v>1.0032</v>
      </c>
      <c r="S1088" s="10">
        <f t="shared" si="232"/>
        <v>11.2464663126154</v>
      </c>
      <c r="T1088" s="12">
        <f t="shared" si="222"/>
        <v>0.050267335077437</v>
      </c>
      <c r="U1088" s="12">
        <f t="shared" si="223"/>
        <v>0.000631609240801634</v>
      </c>
      <c r="V1088" s="12">
        <f t="shared" si="224"/>
        <v>0.0496357258366353</v>
      </c>
      <c r="Y1088" s="30"/>
      <c r="Z1088" s="30"/>
    </row>
    <row r="1089" spans="1:26">
      <c r="A1089" s="14">
        <v>1961.01</v>
      </c>
      <c r="B1089" s="15">
        <v>59.72</v>
      </c>
      <c r="C1089" s="16">
        <v>1.94667</v>
      </c>
      <c r="D1089" s="15">
        <v>3.21</v>
      </c>
      <c r="E1089" s="15">
        <v>29.8</v>
      </c>
      <c r="F1089" s="16">
        <f t="shared" si="229"/>
        <v>1961.04166666658</v>
      </c>
      <c r="G1089" s="10">
        <v>3.84</v>
      </c>
      <c r="H1089" s="16">
        <f t="shared" si="225"/>
        <v>632.649230872483</v>
      </c>
      <c r="I1089" s="16">
        <f t="shared" si="226"/>
        <v>20.6222250211409</v>
      </c>
      <c r="J1089" s="19">
        <f t="shared" si="230"/>
        <v>70338.6351297536</v>
      </c>
      <c r="K1089" s="16">
        <f t="shared" si="227"/>
        <v>34.0054258389262</v>
      </c>
      <c r="L1089" s="19">
        <f t="shared" si="228"/>
        <v>3780.76052857517</v>
      </c>
      <c r="M1089" s="27">
        <f t="shared" ref="M1089:M1152" si="233">H1089/AVERAGE(K969:K1088)</f>
        <v>18.4704169864772</v>
      </c>
      <c r="N1089" s="21"/>
      <c r="O1089" s="22">
        <f t="shared" ref="O1089:O1152" si="234">J1089/AVERAGE(L969:L1088)</f>
        <v>22.1380239120723</v>
      </c>
      <c r="P1089" s="22"/>
      <c r="Q1089" s="31">
        <f t="shared" ref="Q1089:Q1152" si="235">1/M1089-(G1089/100-(((E1089/E969)^(1/10))-1))</f>
        <v>0.0318448486517559</v>
      </c>
      <c r="R1089" s="10">
        <f t="shared" si="231"/>
        <v>1.00815559559156</v>
      </c>
      <c r="S1089" s="10">
        <f t="shared" si="232"/>
        <v>11.2824550048158</v>
      </c>
      <c r="T1089" s="12">
        <f t="shared" si="222"/>
        <v>0.0489482021718561</v>
      </c>
      <c r="U1089" s="12">
        <f t="shared" si="223"/>
        <v>0.00194008464295337</v>
      </c>
      <c r="V1089" s="12">
        <f t="shared" si="224"/>
        <v>0.0470081175289028</v>
      </c>
      <c r="Y1089" s="30"/>
      <c r="Z1089" s="30"/>
    </row>
    <row r="1090" spans="1:26">
      <c r="A1090" s="14">
        <v>1961.02</v>
      </c>
      <c r="B1090" s="15">
        <v>62.17</v>
      </c>
      <c r="C1090" s="16">
        <v>1.94333</v>
      </c>
      <c r="D1090" s="15">
        <v>3.15</v>
      </c>
      <c r="E1090" s="15">
        <v>29.8</v>
      </c>
      <c r="F1090" s="16">
        <f t="shared" si="229"/>
        <v>1961.12499999992</v>
      </c>
      <c r="G1090" s="10">
        <v>3.78</v>
      </c>
      <c r="H1090" s="16">
        <f t="shared" si="225"/>
        <v>658.603527852349</v>
      </c>
      <c r="I1090" s="16">
        <f t="shared" si="226"/>
        <v>20.5868424285235</v>
      </c>
      <c r="J1090" s="19">
        <f t="shared" si="230"/>
        <v>73415.0013005248</v>
      </c>
      <c r="K1090" s="16">
        <f t="shared" si="227"/>
        <v>33.3698104026846</v>
      </c>
      <c r="L1090" s="19">
        <f t="shared" si="228"/>
        <v>3719.75637922878</v>
      </c>
      <c r="M1090" s="27">
        <f t="shared" si="233"/>
        <v>19.2340144982984</v>
      </c>
      <c r="N1090" s="21"/>
      <c r="O1090" s="22">
        <f t="shared" si="234"/>
        <v>23.0287432802901</v>
      </c>
      <c r="P1090" s="22"/>
      <c r="Q1090" s="31">
        <f t="shared" si="235"/>
        <v>0.0291030546893694</v>
      </c>
      <c r="R1090" s="10">
        <f t="shared" si="231"/>
        <v>1.00645991867804</v>
      </c>
      <c r="S1090" s="10">
        <f t="shared" si="232"/>
        <v>11.3744701451151</v>
      </c>
      <c r="T1090" s="12">
        <f t="shared" ref="T1090:T1153" si="236">(($J1210/$J1090)^(1/10)-1)</f>
        <v>0.0484602606051281</v>
      </c>
      <c r="U1090" s="12">
        <f t="shared" ref="U1090:U1153" si="237">(($S1210/$S1090)^(1/10)-1)</f>
        <v>0.00235192244261428</v>
      </c>
      <c r="V1090" s="12">
        <f t="shared" ref="V1090:V1153" si="238">T1090-U1090</f>
        <v>0.0461083381625138</v>
      </c>
      <c r="Y1090" s="30"/>
      <c r="Z1090" s="30"/>
    </row>
    <row r="1091" spans="1:26">
      <c r="A1091" s="14">
        <v>1961.03</v>
      </c>
      <c r="B1091" s="15">
        <v>64.12</v>
      </c>
      <c r="C1091" s="16">
        <v>1.94</v>
      </c>
      <c r="D1091" s="15">
        <v>3.09</v>
      </c>
      <c r="E1091" s="15">
        <v>29.8</v>
      </c>
      <c r="F1091" s="16">
        <f t="shared" si="229"/>
        <v>1961.20833333325</v>
      </c>
      <c r="G1091" s="10">
        <v>3.74</v>
      </c>
      <c r="H1091" s="16">
        <f t="shared" si="225"/>
        <v>679.261029530202</v>
      </c>
      <c r="I1091" s="16">
        <f t="shared" si="226"/>
        <v>20.5515657718121</v>
      </c>
      <c r="J1091" s="19">
        <f t="shared" si="230"/>
        <v>75908.6157621559</v>
      </c>
      <c r="K1091" s="16">
        <f t="shared" si="227"/>
        <v>32.734194966443</v>
      </c>
      <c r="L1091" s="19">
        <f t="shared" si="228"/>
        <v>3658.10390993546</v>
      </c>
      <c r="M1091" s="27">
        <f t="shared" si="233"/>
        <v>19.8442252727256</v>
      </c>
      <c r="N1091" s="21"/>
      <c r="O1091" s="22">
        <f t="shared" si="234"/>
        <v>23.7339781271826</v>
      </c>
      <c r="P1091" s="22"/>
      <c r="Q1091" s="31">
        <f t="shared" si="235"/>
        <v>0.0275102577726529</v>
      </c>
      <c r="R1091" s="10">
        <f t="shared" si="231"/>
        <v>0.999812936272291</v>
      </c>
      <c r="S1091" s="10">
        <f t="shared" si="232"/>
        <v>11.4479482972583</v>
      </c>
      <c r="T1091" s="12">
        <f t="shared" si="236"/>
        <v>0.0476230297217599</v>
      </c>
      <c r="U1091" s="12">
        <f t="shared" si="237"/>
        <v>0.0050133359248512</v>
      </c>
      <c r="V1091" s="12">
        <f t="shared" si="238"/>
        <v>0.0426096937969087</v>
      </c>
      <c r="Y1091" s="30"/>
      <c r="Z1091" s="30"/>
    </row>
    <row r="1092" spans="1:26">
      <c r="A1092" s="14">
        <v>1961.04</v>
      </c>
      <c r="B1092" s="15">
        <v>65.83</v>
      </c>
      <c r="C1092" s="16">
        <v>1.94</v>
      </c>
      <c r="D1092" s="15">
        <v>3.07</v>
      </c>
      <c r="E1092" s="15">
        <v>29.8</v>
      </c>
      <c r="F1092" s="16">
        <f t="shared" si="229"/>
        <v>1961.29166666658</v>
      </c>
      <c r="G1092" s="10">
        <v>3.78</v>
      </c>
      <c r="H1092" s="16">
        <f t="shared" si="225"/>
        <v>697.376069463087</v>
      </c>
      <c r="I1092" s="16">
        <f t="shared" si="226"/>
        <v>20.5515657718121</v>
      </c>
      <c r="J1092" s="19">
        <f t="shared" si="230"/>
        <v>78124.3928338159</v>
      </c>
      <c r="K1092" s="16">
        <f t="shared" si="227"/>
        <v>32.5223231543624</v>
      </c>
      <c r="L1092" s="19">
        <f t="shared" si="228"/>
        <v>3643.3523621421</v>
      </c>
      <c r="M1092" s="27">
        <f t="shared" si="233"/>
        <v>20.3828429757548</v>
      </c>
      <c r="N1092" s="21"/>
      <c r="O1092" s="22">
        <f t="shared" si="234"/>
        <v>24.3521002175228</v>
      </c>
      <c r="P1092" s="22"/>
      <c r="Q1092" s="31">
        <f t="shared" si="235"/>
        <v>0.0257786334590422</v>
      </c>
      <c r="R1092" s="10">
        <f t="shared" si="231"/>
        <v>1.00895049828155</v>
      </c>
      <c r="S1092" s="10">
        <f t="shared" si="232"/>
        <v>11.4458068013752</v>
      </c>
      <c r="T1092" s="12">
        <f t="shared" si="236"/>
        <v>0.0481268619524073</v>
      </c>
      <c r="U1092" s="12">
        <f t="shared" si="237"/>
        <v>0.00427539470498584</v>
      </c>
      <c r="V1092" s="12">
        <f t="shared" si="238"/>
        <v>0.0438514672474215</v>
      </c>
      <c r="Y1092" s="30"/>
      <c r="Z1092" s="30"/>
    </row>
    <row r="1093" spans="1:26">
      <c r="A1093" s="14">
        <v>1961.05</v>
      </c>
      <c r="B1093" s="15">
        <v>66.5</v>
      </c>
      <c r="C1093" s="16">
        <v>1.94</v>
      </c>
      <c r="D1093" s="15">
        <v>3.05</v>
      </c>
      <c r="E1093" s="15">
        <v>29.8</v>
      </c>
      <c r="F1093" s="16">
        <f t="shared" si="229"/>
        <v>1961.37499999992</v>
      </c>
      <c r="G1093" s="10">
        <v>3.71</v>
      </c>
      <c r="H1093" s="16">
        <f t="shared" si="225"/>
        <v>704.473775167785</v>
      </c>
      <c r="I1093" s="16">
        <f t="shared" si="226"/>
        <v>20.5515657718121</v>
      </c>
      <c r="J1093" s="19">
        <f t="shared" si="230"/>
        <v>79111.3813401725</v>
      </c>
      <c r="K1093" s="16">
        <f t="shared" si="227"/>
        <v>32.3104513422819</v>
      </c>
      <c r="L1093" s="19">
        <f t="shared" si="228"/>
        <v>3628.41673815829</v>
      </c>
      <c r="M1093" s="27">
        <f t="shared" si="233"/>
        <v>20.5986068432973</v>
      </c>
      <c r="N1093" s="21"/>
      <c r="O1093" s="22">
        <f t="shared" si="234"/>
        <v>24.5843982700641</v>
      </c>
      <c r="P1093" s="22"/>
      <c r="Q1093" s="31">
        <f t="shared" si="235"/>
        <v>0.025572348486321</v>
      </c>
      <c r="R1093" s="10">
        <f t="shared" si="231"/>
        <v>0.989116265183567</v>
      </c>
      <c r="S1093" s="10">
        <f t="shared" si="232"/>
        <v>11.5482524754818</v>
      </c>
      <c r="T1093" s="12">
        <f t="shared" si="236"/>
        <v>0.0451258875796443</v>
      </c>
      <c r="U1093" s="12">
        <f t="shared" si="237"/>
        <v>-0.000808794222476927</v>
      </c>
      <c r="V1093" s="12">
        <f t="shared" si="238"/>
        <v>0.0459346818021212</v>
      </c>
      <c r="Y1093" s="30"/>
      <c r="Z1093" s="30"/>
    </row>
    <row r="1094" spans="1:26">
      <c r="A1094" s="14">
        <v>1961.06</v>
      </c>
      <c r="B1094" s="15">
        <v>65.62</v>
      </c>
      <c r="C1094" s="16">
        <v>1.94</v>
      </c>
      <c r="D1094" s="15">
        <v>3.03</v>
      </c>
      <c r="E1094" s="15">
        <v>29.8</v>
      </c>
      <c r="F1094" s="16">
        <f t="shared" si="229"/>
        <v>1961.45833333325</v>
      </c>
      <c r="G1094" s="10">
        <v>3.88</v>
      </c>
      <c r="H1094" s="16">
        <f t="shared" si="225"/>
        <v>695.151415436242</v>
      </c>
      <c r="I1094" s="16">
        <f t="shared" si="226"/>
        <v>20.5515657718121</v>
      </c>
      <c r="J1094" s="19">
        <f t="shared" si="230"/>
        <v>78256.8198023877</v>
      </c>
      <c r="K1094" s="16">
        <f t="shared" si="227"/>
        <v>32.0985795302013</v>
      </c>
      <c r="L1094" s="19">
        <f t="shared" si="228"/>
        <v>3613.50448036017</v>
      </c>
      <c r="M1094" s="27">
        <f t="shared" si="233"/>
        <v>20.3324145515923</v>
      </c>
      <c r="N1094" s="21"/>
      <c r="O1094" s="22">
        <f t="shared" si="234"/>
        <v>24.2439648532698</v>
      </c>
      <c r="P1094" s="22"/>
      <c r="Q1094" s="31">
        <f t="shared" si="235"/>
        <v>0.0245079262153135</v>
      </c>
      <c r="R1094" s="10">
        <f t="shared" si="231"/>
        <v>0.999951135920928</v>
      </c>
      <c r="S1094" s="10">
        <f t="shared" si="232"/>
        <v>11.4225643579455</v>
      </c>
      <c r="T1094" s="12">
        <f t="shared" si="236"/>
        <v>0.0438050706320894</v>
      </c>
      <c r="U1094" s="12">
        <f t="shared" si="237"/>
        <v>-0.000871991785231008</v>
      </c>
      <c r="V1094" s="12">
        <f t="shared" si="238"/>
        <v>0.0446770624173204</v>
      </c>
      <c r="Y1094" s="30"/>
      <c r="Z1094" s="30"/>
    </row>
    <row r="1095" spans="1:26">
      <c r="A1095" s="14">
        <v>1961.07</v>
      </c>
      <c r="B1095" s="15">
        <v>65.44</v>
      </c>
      <c r="C1095" s="16">
        <v>1.94667</v>
      </c>
      <c r="D1095" s="15">
        <v>3.03667</v>
      </c>
      <c r="E1095" s="15">
        <v>30</v>
      </c>
      <c r="F1095" s="16">
        <f t="shared" si="229"/>
        <v>1961.54166666658</v>
      </c>
      <c r="G1095" s="10">
        <v>3.92</v>
      </c>
      <c r="H1095" s="16">
        <f t="shared" si="225"/>
        <v>688.622938666667</v>
      </c>
      <c r="I1095" s="16">
        <f t="shared" si="226"/>
        <v>20.484743521</v>
      </c>
      <c r="J1095" s="19">
        <f t="shared" si="230"/>
        <v>77714.0479953244</v>
      </c>
      <c r="K1095" s="16">
        <f t="shared" si="227"/>
        <v>31.9547771876667</v>
      </c>
      <c r="L1095" s="19">
        <f t="shared" si="228"/>
        <v>3606.23346769501</v>
      </c>
      <c r="M1095" s="27">
        <f t="shared" si="233"/>
        <v>20.1466437368273</v>
      </c>
      <c r="N1095" s="21"/>
      <c r="O1095" s="22">
        <f t="shared" si="234"/>
        <v>24.001732449097</v>
      </c>
      <c r="P1095" s="22"/>
      <c r="Q1095" s="31">
        <f t="shared" si="235"/>
        <v>0.0252400093104584</v>
      </c>
      <c r="R1095" s="10">
        <f t="shared" si="231"/>
        <v>0.993474980387101</v>
      </c>
      <c r="S1095" s="10">
        <f t="shared" si="232"/>
        <v>11.3458594968251</v>
      </c>
      <c r="T1095" s="12">
        <f t="shared" si="236"/>
        <v>0.0437901171458126</v>
      </c>
      <c r="U1095" s="12">
        <f t="shared" si="237"/>
        <v>-0.00142149641153688</v>
      </c>
      <c r="V1095" s="12">
        <f t="shared" si="238"/>
        <v>0.0452116135573495</v>
      </c>
      <c r="Y1095" s="30"/>
      <c r="Z1095" s="30"/>
    </row>
    <row r="1096" spans="1:26">
      <c r="A1096" s="14">
        <v>1961.08</v>
      </c>
      <c r="B1096" s="15">
        <v>67.79</v>
      </c>
      <c r="C1096" s="16">
        <v>1.95333</v>
      </c>
      <c r="D1096" s="15">
        <v>3.04333</v>
      </c>
      <c r="E1096" s="15">
        <v>29.9</v>
      </c>
      <c r="F1096" s="16">
        <f t="shared" si="229"/>
        <v>1961.62499999992</v>
      </c>
      <c r="G1096" s="10">
        <v>4.04</v>
      </c>
      <c r="H1096" s="16">
        <f t="shared" si="225"/>
        <v>715.737702675586</v>
      </c>
      <c r="I1096" s="16">
        <f t="shared" si="226"/>
        <v>20.6235717180602</v>
      </c>
      <c r="J1096" s="19">
        <f t="shared" si="230"/>
        <v>80968.0201126401</v>
      </c>
      <c r="K1096" s="16">
        <f t="shared" si="227"/>
        <v>32.1319667013378</v>
      </c>
      <c r="L1096" s="19">
        <f t="shared" si="228"/>
        <v>3634.93737497273</v>
      </c>
      <c r="M1096" s="27">
        <f t="shared" si="233"/>
        <v>20.9416884752152</v>
      </c>
      <c r="N1096" s="21"/>
      <c r="O1096" s="22">
        <f t="shared" si="234"/>
        <v>24.9273717886888</v>
      </c>
      <c r="P1096" s="22"/>
      <c r="Q1096" s="31">
        <f t="shared" si="235"/>
        <v>0.0218168151884077</v>
      </c>
      <c r="R1096" s="10">
        <f t="shared" si="231"/>
        <v>1.00827620962682</v>
      </c>
      <c r="S1096" s="10">
        <f t="shared" si="232"/>
        <v>11.3095259609529</v>
      </c>
      <c r="T1096" s="12">
        <f t="shared" si="236"/>
        <v>0.0376745334360102</v>
      </c>
      <c r="U1096" s="12">
        <f t="shared" si="237"/>
        <v>0.000290668455689147</v>
      </c>
      <c r="V1096" s="12">
        <f t="shared" si="238"/>
        <v>0.0373838649803211</v>
      </c>
      <c r="Y1096" s="30"/>
      <c r="Z1096" s="30"/>
    </row>
    <row r="1097" spans="1:26">
      <c r="A1097" s="14">
        <v>1961.09</v>
      </c>
      <c r="B1097" s="15">
        <v>67.26</v>
      </c>
      <c r="C1097" s="16">
        <v>1.96</v>
      </c>
      <c r="D1097" s="15">
        <v>3.05</v>
      </c>
      <c r="E1097" s="15">
        <v>30</v>
      </c>
      <c r="F1097" s="16">
        <f t="shared" si="229"/>
        <v>1961.70833333325</v>
      </c>
      <c r="G1097" s="10">
        <v>3.98</v>
      </c>
      <c r="H1097" s="16">
        <f t="shared" si="225"/>
        <v>707.774738</v>
      </c>
      <c r="I1097" s="16">
        <f t="shared" si="226"/>
        <v>20.6250146666667</v>
      </c>
      <c r="J1097" s="19">
        <f t="shared" si="230"/>
        <v>80261.6417863489</v>
      </c>
      <c r="K1097" s="16">
        <f t="shared" si="227"/>
        <v>32.0950483333333</v>
      </c>
      <c r="L1097" s="19">
        <f t="shared" si="228"/>
        <v>3639.57786869408</v>
      </c>
      <c r="M1097" s="27">
        <f t="shared" si="233"/>
        <v>20.7052430441472</v>
      </c>
      <c r="N1097" s="21"/>
      <c r="O1097" s="22">
        <f t="shared" si="234"/>
        <v>24.626812599567</v>
      </c>
      <c r="P1097" s="22"/>
      <c r="Q1097" s="31">
        <f t="shared" si="235"/>
        <v>0.0225205738094319</v>
      </c>
      <c r="R1097" s="10">
        <f t="shared" si="231"/>
        <v>1.00823996278528</v>
      </c>
      <c r="S1097" s="10">
        <f t="shared" si="232"/>
        <v>11.3651155486905</v>
      </c>
      <c r="T1097" s="12">
        <f t="shared" si="236"/>
        <v>0.0411377900502479</v>
      </c>
      <c r="U1097" s="12">
        <f t="shared" si="237"/>
        <v>0.00354610468721606</v>
      </c>
      <c r="V1097" s="12">
        <f t="shared" si="238"/>
        <v>0.0375916853630318</v>
      </c>
      <c r="Y1097" s="30"/>
      <c r="Z1097" s="30"/>
    </row>
    <row r="1098" spans="1:26">
      <c r="A1098" s="14">
        <v>1961.1</v>
      </c>
      <c r="B1098" s="15">
        <v>68</v>
      </c>
      <c r="C1098" s="16">
        <v>1.98</v>
      </c>
      <c r="D1098" s="15">
        <v>3.09667</v>
      </c>
      <c r="E1098" s="15">
        <v>30</v>
      </c>
      <c r="F1098" s="16">
        <f t="shared" si="229"/>
        <v>1961.79166666658</v>
      </c>
      <c r="G1098" s="10">
        <v>3.92</v>
      </c>
      <c r="H1098" s="16">
        <f t="shared" ref="H1098:H1161" si="239">B1098*$E$1858/E1098</f>
        <v>715.561733333334</v>
      </c>
      <c r="I1098" s="16">
        <f t="shared" ref="I1098:I1161" si="240">C1098*$E$1858/E1098</f>
        <v>20.835474</v>
      </c>
      <c r="J1098" s="19">
        <f t="shared" si="230"/>
        <v>81341.5821047646</v>
      </c>
      <c r="K1098" s="16">
        <f t="shared" ref="K1098:K1161" si="241">D1098*$E$1858/E1098</f>
        <v>32.5861551876667</v>
      </c>
      <c r="L1098" s="19">
        <f t="shared" ref="L1098:L1161" si="242">K1098*(J1098/H1098)</f>
        <v>3704.23583906414</v>
      </c>
      <c r="M1098" s="27">
        <f t="shared" si="233"/>
        <v>20.9241901410108</v>
      </c>
      <c r="N1098" s="21"/>
      <c r="O1098" s="22">
        <f t="shared" si="234"/>
        <v>24.8699166530282</v>
      </c>
      <c r="P1098" s="22"/>
      <c r="Q1098" s="31">
        <f t="shared" si="235"/>
        <v>0.0222275046650634</v>
      </c>
      <c r="R1098" s="10">
        <f t="shared" si="231"/>
        <v>1.00162709806957</v>
      </c>
      <c r="S1098" s="10">
        <f t="shared" si="232"/>
        <v>11.4587636778621</v>
      </c>
      <c r="T1098" s="12">
        <f t="shared" si="236"/>
        <v>0.0375383699755401</v>
      </c>
      <c r="U1098" s="12">
        <f t="shared" si="237"/>
        <v>0.00454658363660121</v>
      </c>
      <c r="V1098" s="12">
        <f t="shared" si="238"/>
        <v>0.0329917863389388</v>
      </c>
      <c r="Y1098" s="30"/>
      <c r="Z1098" s="30"/>
    </row>
    <row r="1099" spans="1:26">
      <c r="A1099" s="14">
        <v>1961.11</v>
      </c>
      <c r="B1099" s="15">
        <v>71.08</v>
      </c>
      <c r="C1099" s="16">
        <v>2</v>
      </c>
      <c r="D1099" s="15">
        <v>3.14333</v>
      </c>
      <c r="E1099" s="15">
        <v>30</v>
      </c>
      <c r="F1099" s="16">
        <f t="shared" ref="F1099:F1162" si="243">F1098+1/12</f>
        <v>1961.87499999992</v>
      </c>
      <c r="G1099" s="10">
        <v>3.94</v>
      </c>
      <c r="H1099" s="16">
        <f t="shared" si="239"/>
        <v>747.972470666667</v>
      </c>
      <c r="I1099" s="16">
        <f t="shared" si="240"/>
        <v>21.0459333333333</v>
      </c>
      <c r="J1099" s="19">
        <f t="shared" ref="J1099:J1162" si="244">J1098*((H1099+(I1099/12))/H1098)</f>
        <v>85225.2439170215</v>
      </c>
      <c r="K1099" s="16">
        <f t="shared" si="241"/>
        <v>33.0771568123333</v>
      </c>
      <c r="L1099" s="19">
        <f t="shared" si="242"/>
        <v>3768.86699439633</v>
      </c>
      <c r="M1099" s="27">
        <f t="shared" si="233"/>
        <v>21.8579577219597</v>
      </c>
      <c r="N1099" s="21"/>
      <c r="O1099" s="22">
        <f t="shared" si="234"/>
        <v>25.9600881103724</v>
      </c>
      <c r="P1099" s="22"/>
      <c r="Q1099" s="31">
        <f t="shared" si="235"/>
        <v>0.0192153216486475</v>
      </c>
      <c r="R1099" s="10">
        <f t="shared" ref="R1099:R1162" si="245">((G1099/G1100+G1099/1200+((1+G1100/1200)^(-119))*(1-G1099/G1100)))</f>
        <v>0.993500756643783</v>
      </c>
      <c r="S1099" s="10">
        <f t="shared" ref="S1099:S1162" si="246">S1098*R1098*E1098/E1099</f>
        <v>11.477408210122</v>
      </c>
      <c r="T1099" s="12">
        <f t="shared" si="236"/>
        <v>0.028104043479765</v>
      </c>
      <c r="U1099" s="12">
        <f t="shared" si="237"/>
        <v>0.00577774777951334</v>
      </c>
      <c r="V1099" s="12">
        <f t="shared" si="238"/>
        <v>0.0223262957002517</v>
      </c>
      <c r="Y1099" s="30"/>
      <c r="Z1099" s="30"/>
    </row>
    <row r="1100" spans="1:26">
      <c r="A1100" s="14">
        <v>1961.12</v>
      </c>
      <c r="B1100" s="15">
        <v>71.74</v>
      </c>
      <c r="C1100" s="16">
        <v>2.02</v>
      </c>
      <c r="D1100" s="15">
        <v>3.19</v>
      </c>
      <c r="E1100" s="15">
        <v>30</v>
      </c>
      <c r="F1100" s="16">
        <f t="shared" si="243"/>
        <v>1961.95833333325</v>
      </c>
      <c r="G1100" s="10">
        <v>4.06</v>
      </c>
      <c r="H1100" s="16">
        <f t="shared" si="239"/>
        <v>754.917628666667</v>
      </c>
      <c r="I1100" s="16">
        <f t="shared" si="240"/>
        <v>21.2563926666667</v>
      </c>
      <c r="J1100" s="19">
        <f t="shared" si="244"/>
        <v>86218.4193584669</v>
      </c>
      <c r="K1100" s="16">
        <f t="shared" si="241"/>
        <v>33.5682636666667</v>
      </c>
      <c r="L1100" s="19">
        <f t="shared" si="242"/>
        <v>3833.79924384596</v>
      </c>
      <c r="M1100" s="27">
        <f t="shared" si="233"/>
        <v>22.0414801983823</v>
      </c>
      <c r="N1100" s="21"/>
      <c r="O1100" s="22">
        <f t="shared" si="234"/>
        <v>26.1589674543886</v>
      </c>
      <c r="P1100" s="22"/>
      <c r="Q1100" s="31">
        <f t="shared" si="235"/>
        <v>0.0172515331809286</v>
      </c>
      <c r="R1100" s="10">
        <f t="shared" si="245"/>
        <v>1.00175442018633</v>
      </c>
      <c r="S1100" s="10">
        <f t="shared" si="246"/>
        <v>11.4028137410658</v>
      </c>
      <c r="T1100" s="12">
        <f t="shared" si="236"/>
        <v>0.0335381753213908</v>
      </c>
      <c r="U1100" s="12">
        <f t="shared" si="237"/>
        <v>0.0055258212275946</v>
      </c>
      <c r="V1100" s="12">
        <f t="shared" si="238"/>
        <v>0.0280123540937962</v>
      </c>
      <c r="Y1100" s="30"/>
      <c r="Z1100" s="30"/>
    </row>
    <row r="1101" spans="1:26">
      <c r="A1101" s="14">
        <v>1962.01</v>
      </c>
      <c r="B1101" s="15">
        <v>69.07</v>
      </c>
      <c r="C1101" s="16">
        <v>2.02667</v>
      </c>
      <c r="D1101" s="15">
        <v>3.25</v>
      </c>
      <c r="E1101" s="15">
        <v>30</v>
      </c>
      <c r="F1101" s="16">
        <f t="shared" si="243"/>
        <v>1962.04166666658</v>
      </c>
      <c r="G1101" s="10">
        <v>4.08</v>
      </c>
      <c r="H1101" s="16">
        <f t="shared" si="239"/>
        <v>726.821307666667</v>
      </c>
      <c r="I1101" s="16">
        <f t="shared" si="240"/>
        <v>21.3265808543333</v>
      </c>
      <c r="J1101" s="19">
        <f t="shared" si="244"/>
        <v>83212.5394770849</v>
      </c>
      <c r="K1101" s="16">
        <f t="shared" si="241"/>
        <v>34.1996416666667</v>
      </c>
      <c r="L1101" s="19">
        <f t="shared" si="242"/>
        <v>3915.45900246889</v>
      </c>
      <c r="M1101" s="27">
        <f t="shared" si="233"/>
        <v>21.1979314000152</v>
      </c>
      <c r="N1101" s="21"/>
      <c r="O1101" s="22">
        <f t="shared" si="234"/>
        <v>25.1424599160829</v>
      </c>
      <c r="P1101" s="22"/>
      <c r="Q1101" s="31">
        <f t="shared" si="235"/>
        <v>0.0188569437164826</v>
      </c>
      <c r="R1101" s="10">
        <f t="shared" si="245"/>
        <v>1.00666389542652</v>
      </c>
      <c r="S1101" s="10">
        <f t="shared" si="246"/>
        <v>11.422819067674</v>
      </c>
      <c r="T1101" s="12">
        <f t="shared" si="236"/>
        <v>0.04171058260243</v>
      </c>
      <c r="U1101" s="12">
        <f t="shared" si="237"/>
        <v>0.0056955120254536</v>
      </c>
      <c r="V1101" s="12">
        <f t="shared" si="238"/>
        <v>0.0360150705769764</v>
      </c>
      <c r="Y1101" s="30"/>
      <c r="Z1101" s="30"/>
    </row>
    <row r="1102" spans="1:26">
      <c r="A1102" s="14">
        <v>1962.02</v>
      </c>
      <c r="B1102" s="15">
        <v>70.22</v>
      </c>
      <c r="C1102" s="16">
        <v>2.03333</v>
      </c>
      <c r="D1102" s="15">
        <v>3.31</v>
      </c>
      <c r="E1102" s="15">
        <v>30.1</v>
      </c>
      <c r="F1102" s="16">
        <f t="shared" si="243"/>
        <v>1962.12499999992</v>
      </c>
      <c r="G1102" s="10">
        <v>4.04</v>
      </c>
      <c r="H1102" s="16">
        <f t="shared" si="239"/>
        <v>736.467826578073</v>
      </c>
      <c r="I1102" s="16">
        <f t="shared" si="240"/>
        <v>21.3255785504983</v>
      </c>
      <c r="J1102" s="19">
        <f t="shared" si="244"/>
        <v>84520.413853664</v>
      </c>
      <c r="K1102" s="16">
        <f t="shared" si="241"/>
        <v>34.7153019933555</v>
      </c>
      <c r="L1102" s="19">
        <f t="shared" si="242"/>
        <v>3984.08672537209</v>
      </c>
      <c r="M1102" s="27">
        <f t="shared" si="233"/>
        <v>21.4516877548734</v>
      </c>
      <c r="N1102" s="21"/>
      <c r="O1102" s="22">
        <f t="shared" si="234"/>
        <v>25.4270571207174</v>
      </c>
      <c r="P1102" s="22"/>
      <c r="Q1102" s="31">
        <f t="shared" si="235"/>
        <v>0.0198034789240561</v>
      </c>
      <c r="R1102" s="10">
        <f t="shared" si="245"/>
        <v>1.01238850038752</v>
      </c>
      <c r="S1102" s="10">
        <f t="shared" si="246"/>
        <v>11.4607370824755</v>
      </c>
      <c r="T1102" s="12">
        <f t="shared" si="236"/>
        <v>0.0417319828251386</v>
      </c>
      <c r="U1102" s="12">
        <f t="shared" si="237"/>
        <v>0.00440052636967514</v>
      </c>
      <c r="V1102" s="12">
        <f t="shared" si="238"/>
        <v>0.0373314564554634</v>
      </c>
      <c r="Y1102" s="30"/>
      <c r="Z1102" s="30"/>
    </row>
    <row r="1103" spans="1:26">
      <c r="A1103" s="14">
        <v>1962.03</v>
      </c>
      <c r="B1103" s="15">
        <v>70.29</v>
      </c>
      <c r="C1103" s="16">
        <v>2.04</v>
      </c>
      <c r="D1103" s="15">
        <v>3.37</v>
      </c>
      <c r="E1103" s="15">
        <v>30.1</v>
      </c>
      <c r="F1103" s="16">
        <f t="shared" si="243"/>
        <v>1962.20833333325</v>
      </c>
      <c r="G1103" s="10">
        <v>3.93</v>
      </c>
      <c r="H1103" s="16">
        <f t="shared" si="239"/>
        <v>737.20198704319</v>
      </c>
      <c r="I1103" s="16">
        <f t="shared" si="240"/>
        <v>21.3955335548173</v>
      </c>
      <c r="J1103" s="19">
        <f t="shared" si="244"/>
        <v>84809.290232543</v>
      </c>
      <c r="K1103" s="16">
        <f t="shared" si="241"/>
        <v>35.3445823920266</v>
      </c>
      <c r="L1103" s="19">
        <f t="shared" si="242"/>
        <v>4066.11620548684</v>
      </c>
      <c r="M1103" s="27">
        <f t="shared" si="233"/>
        <v>21.4431585685262</v>
      </c>
      <c r="N1103" s="21"/>
      <c r="O1103" s="22">
        <f t="shared" si="234"/>
        <v>25.4005938657596</v>
      </c>
      <c r="P1103" s="22"/>
      <c r="Q1103" s="31">
        <f t="shared" si="235"/>
        <v>0.0209220209583108</v>
      </c>
      <c r="R1103" s="10">
        <f t="shared" si="245"/>
        <v>1.01068757556991</v>
      </c>
      <c r="S1103" s="10">
        <f t="shared" si="246"/>
        <v>11.6027184282631</v>
      </c>
      <c r="T1103" s="12">
        <f t="shared" si="236"/>
        <v>0.0438205075226736</v>
      </c>
      <c r="U1103" s="12">
        <f t="shared" si="237"/>
        <v>0.00350327174608434</v>
      </c>
      <c r="V1103" s="12">
        <f t="shared" si="238"/>
        <v>0.0403172357765893</v>
      </c>
      <c r="Y1103" s="30"/>
      <c r="Z1103" s="30"/>
    </row>
    <row r="1104" spans="1:26">
      <c r="A1104" s="14">
        <v>1962.04</v>
      </c>
      <c r="B1104" s="15">
        <v>68.05</v>
      </c>
      <c r="C1104" s="16">
        <v>2.04667</v>
      </c>
      <c r="D1104" s="15">
        <v>3.40333</v>
      </c>
      <c r="E1104" s="15">
        <v>30.2</v>
      </c>
      <c r="F1104" s="16">
        <f t="shared" si="243"/>
        <v>1962.29166666658</v>
      </c>
      <c r="G1104" s="10">
        <v>3.84</v>
      </c>
      <c r="H1104" s="16">
        <f t="shared" si="239"/>
        <v>711.34557781457</v>
      </c>
      <c r="I1104" s="16">
        <f t="shared" si="240"/>
        <v>21.3944107824503</v>
      </c>
      <c r="J1104" s="19">
        <f t="shared" si="244"/>
        <v>82039.8186118185</v>
      </c>
      <c r="K1104" s="16">
        <f t="shared" si="241"/>
        <v>35.5759551115894</v>
      </c>
      <c r="L1104" s="19">
        <f t="shared" si="242"/>
        <v>4102.99156320588</v>
      </c>
      <c r="M1104" s="27">
        <f t="shared" si="233"/>
        <v>20.658336447649</v>
      </c>
      <c r="N1104" s="21"/>
      <c r="O1104" s="22">
        <f t="shared" si="234"/>
        <v>24.4573710489109</v>
      </c>
      <c r="P1104" s="22"/>
      <c r="Q1104" s="31">
        <f t="shared" si="235"/>
        <v>0.0235452279329793</v>
      </c>
      <c r="R1104" s="10">
        <f t="shared" si="245"/>
        <v>1.00073260099967</v>
      </c>
      <c r="S1104" s="10">
        <f t="shared" si="246"/>
        <v>11.6878931484858</v>
      </c>
      <c r="T1104" s="12">
        <f t="shared" si="236"/>
        <v>0.0483498633188741</v>
      </c>
      <c r="U1104" s="12">
        <f t="shared" si="237"/>
        <v>0.00214423481255044</v>
      </c>
      <c r="V1104" s="12">
        <f t="shared" si="238"/>
        <v>0.0462056285063237</v>
      </c>
      <c r="Y1104" s="30"/>
      <c r="Z1104" s="30"/>
    </row>
    <row r="1105" spans="1:26">
      <c r="A1105" s="14">
        <v>1962.05</v>
      </c>
      <c r="B1105" s="15">
        <v>62.99</v>
      </c>
      <c r="C1105" s="16">
        <v>2.05333</v>
      </c>
      <c r="D1105" s="15">
        <v>3.43667</v>
      </c>
      <c r="E1105" s="15">
        <v>30.2</v>
      </c>
      <c r="F1105" s="16">
        <f t="shared" si="243"/>
        <v>1962.37499999992</v>
      </c>
      <c r="G1105" s="10">
        <v>3.87</v>
      </c>
      <c r="H1105" s="16">
        <f t="shared" si="239"/>
        <v>658.451990397351</v>
      </c>
      <c r="I1105" s="16">
        <f t="shared" si="240"/>
        <v>21.4640296149007</v>
      </c>
      <c r="J1105" s="19">
        <f t="shared" si="244"/>
        <v>76145.8644538961</v>
      </c>
      <c r="K1105" s="16">
        <f t="shared" si="241"/>
        <v>35.9244674049669</v>
      </c>
      <c r="L1105" s="19">
        <f t="shared" si="242"/>
        <v>4154.44051425259</v>
      </c>
      <c r="M1105" s="27">
        <f t="shared" si="233"/>
        <v>19.0893674981166</v>
      </c>
      <c r="N1105" s="21"/>
      <c r="O1105" s="22">
        <f t="shared" si="234"/>
        <v>22.5927390119822</v>
      </c>
      <c r="P1105" s="22"/>
      <c r="Q1105" s="31">
        <f t="shared" si="235"/>
        <v>0.0272238021492557</v>
      </c>
      <c r="R1105" s="10">
        <f t="shared" si="245"/>
        <v>0.999941270990609</v>
      </c>
      <c r="S1105" s="10">
        <f t="shared" si="246"/>
        <v>11.6964557106905</v>
      </c>
      <c r="T1105" s="12">
        <f t="shared" si="236"/>
        <v>0.0551185985515312</v>
      </c>
      <c r="U1105" s="12">
        <f t="shared" si="237"/>
        <v>0.00278817533377129</v>
      </c>
      <c r="V1105" s="12">
        <f t="shared" si="238"/>
        <v>0.0523304232177599</v>
      </c>
      <c r="Y1105" s="30"/>
      <c r="Z1105" s="30"/>
    </row>
    <row r="1106" spans="1:26">
      <c r="A1106" s="14">
        <v>1962.06</v>
      </c>
      <c r="B1106" s="15">
        <v>55.63</v>
      </c>
      <c r="C1106" s="16">
        <v>2.06</v>
      </c>
      <c r="D1106" s="15">
        <v>3.47</v>
      </c>
      <c r="E1106" s="15">
        <v>30.2</v>
      </c>
      <c r="F1106" s="16">
        <f t="shared" si="243"/>
        <v>1962.45833333325</v>
      </c>
      <c r="G1106" s="10">
        <v>3.91</v>
      </c>
      <c r="H1106" s="16">
        <f t="shared" si="239"/>
        <v>581.515863245033</v>
      </c>
      <c r="I1106" s="16">
        <f t="shared" si="240"/>
        <v>21.5337529801325</v>
      </c>
      <c r="J1106" s="19">
        <f t="shared" si="244"/>
        <v>67456.2017193442</v>
      </c>
      <c r="K1106" s="16">
        <f t="shared" si="241"/>
        <v>36.2728751655629</v>
      </c>
      <c r="L1106" s="19">
        <f t="shared" si="242"/>
        <v>4207.67607345181</v>
      </c>
      <c r="M1106" s="27">
        <f t="shared" si="233"/>
        <v>16.8275712447925</v>
      </c>
      <c r="N1106" s="21"/>
      <c r="O1106" s="22">
        <f t="shared" si="234"/>
        <v>19.9172226410667</v>
      </c>
      <c r="P1106" s="22"/>
      <c r="Q1106" s="31">
        <f t="shared" si="235"/>
        <v>0.0334817835731625</v>
      </c>
      <c r="R1106" s="10">
        <f t="shared" si="245"/>
        <v>0.995087189337341</v>
      </c>
      <c r="S1106" s="10">
        <f t="shared" si="246"/>
        <v>11.6957687894332</v>
      </c>
      <c r="T1106" s="12">
        <f t="shared" si="236"/>
        <v>0.0682748649849383</v>
      </c>
      <c r="U1106" s="12">
        <f t="shared" si="237"/>
        <v>0.00321236254695378</v>
      </c>
      <c r="V1106" s="12">
        <f t="shared" si="238"/>
        <v>0.0650625024379845</v>
      </c>
      <c r="Y1106" s="30"/>
      <c r="Z1106" s="30"/>
    </row>
    <row r="1107" spans="1:26">
      <c r="A1107" s="14">
        <v>1962.07</v>
      </c>
      <c r="B1107" s="15">
        <v>56.97</v>
      </c>
      <c r="C1107" s="16">
        <v>2.06667</v>
      </c>
      <c r="D1107" s="15">
        <v>3.49</v>
      </c>
      <c r="E1107" s="15">
        <v>30.3</v>
      </c>
      <c r="F1107" s="16">
        <f t="shared" si="243"/>
        <v>1962.54166666658</v>
      </c>
      <c r="G1107" s="10">
        <v>4.01</v>
      </c>
      <c r="H1107" s="16">
        <f t="shared" si="239"/>
        <v>593.557832673268</v>
      </c>
      <c r="I1107" s="16">
        <f t="shared" si="240"/>
        <v>21.5321777435644</v>
      </c>
      <c r="J1107" s="19">
        <f t="shared" si="244"/>
        <v>69061.2231612094</v>
      </c>
      <c r="K1107" s="16">
        <f t="shared" si="241"/>
        <v>36.3615382838284</v>
      </c>
      <c r="L1107" s="19">
        <f t="shared" si="242"/>
        <v>4230.71210869968</v>
      </c>
      <c r="M1107" s="27">
        <f t="shared" si="233"/>
        <v>17.1413256613228</v>
      </c>
      <c r="N1107" s="21"/>
      <c r="O1107" s="22">
        <f t="shared" si="234"/>
        <v>20.2890716639021</v>
      </c>
      <c r="P1107" s="22"/>
      <c r="Q1107" s="31">
        <f t="shared" si="235"/>
        <v>0.0309672893216079</v>
      </c>
      <c r="R1107" s="10">
        <f t="shared" si="245"/>
        <v>1.00579643814675</v>
      </c>
      <c r="S1107" s="10">
        <f t="shared" si="246"/>
        <v>11.5998994288072</v>
      </c>
      <c r="T1107" s="12">
        <f t="shared" si="236"/>
        <v>0.0647182822451888</v>
      </c>
      <c r="U1107" s="12">
        <f t="shared" si="237"/>
        <v>0.00406794125230059</v>
      </c>
      <c r="V1107" s="12">
        <f t="shared" si="238"/>
        <v>0.0606503409928882</v>
      </c>
      <c r="Y1107" s="30"/>
      <c r="Z1107" s="30"/>
    </row>
    <row r="1108" spans="1:26">
      <c r="A1108" s="14">
        <v>1962.08</v>
      </c>
      <c r="B1108" s="15">
        <v>58.52</v>
      </c>
      <c r="C1108" s="16">
        <v>2.07333</v>
      </c>
      <c r="D1108" s="15">
        <v>3.51</v>
      </c>
      <c r="E1108" s="15">
        <v>30.3</v>
      </c>
      <c r="F1108" s="16">
        <f t="shared" si="243"/>
        <v>1962.62499999992</v>
      </c>
      <c r="G1108" s="10">
        <v>3.98</v>
      </c>
      <c r="H1108" s="16">
        <f t="shared" si="239"/>
        <v>609.706939933994</v>
      </c>
      <c r="I1108" s="16">
        <f t="shared" si="240"/>
        <v>21.6015668108911</v>
      </c>
      <c r="J1108" s="19">
        <f t="shared" si="244"/>
        <v>71149.640247125</v>
      </c>
      <c r="K1108" s="16">
        <f t="shared" si="241"/>
        <v>36.5699138613861</v>
      </c>
      <c r="L1108" s="19">
        <f t="shared" si="242"/>
        <v>4267.51943382448</v>
      </c>
      <c r="M1108" s="27">
        <f t="shared" si="233"/>
        <v>17.5712626310455</v>
      </c>
      <c r="N1108" s="21"/>
      <c r="O1108" s="22">
        <f t="shared" si="234"/>
        <v>20.7973714533483</v>
      </c>
      <c r="P1108" s="22"/>
      <c r="Q1108" s="31">
        <f t="shared" si="235"/>
        <v>0.0298398507919585</v>
      </c>
      <c r="R1108" s="10">
        <f t="shared" si="245"/>
        <v>1.00331666666667</v>
      </c>
      <c r="S1108" s="10">
        <f t="shared" si="246"/>
        <v>11.6671375283547</v>
      </c>
      <c r="T1108" s="12">
        <f t="shared" si="236"/>
        <v>0.0652470935552145</v>
      </c>
      <c r="U1108" s="12">
        <f t="shared" si="237"/>
        <v>0.00301774214817097</v>
      </c>
      <c r="V1108" s="12">
        <f t="shared" si="238"/>
        <v>0.0622293514070436</v>
      </c>
      <c r="Y1108" s="30"/>
      <c r="Z1108" s="30"/>
    </row>
    <row r="1109" spans="1:26">
      <c r="A1109" s="14">
        <v>1962.09</v>
      </c>
      <c r="B1109" s="15">
        <v>58</v>
      </c>
      <c r="C1109" s="16">
        <v>2.08</v>
      </c>
      <c r="D1109" s="15">
        <v>3.53</v>
      </c>
      <c r="E1109" s="15">
        <v>30.4</v>
      </c>
      <c r="F1109" s="16">
        <f t="shared" si="243"/>
        <v>1962.70833333325</v>
      </c>
      <c r="G1109" s="10">
        <v>3.98</v>
      </c>
      <c r="H1109" s="16">
        <f t="shared" si="239"/>
        <v>602.301381578947</v>
      </c>
      <c r="I1109" s="16">
        <f t="shared" si="240"/>
        <v>21.5997736842105</v>
      </c>
      <c r="J1109" s="19">
        <f t="shared" si="244"/>
        <v>70495.4984355749</v>
      </c>
      <c r="K1109" s="16">
        <f t="shared" si="241"/>
        <v>36.6573082236842</v>
      </c>
      <c r="L1109" s="19">
        <f t="shared" si="242"/>
        <v>4290.50188754448</v>
      </c>
      <c r="M1109" s="27">
        <f t="shared" si="233"/>
        <v>17.3214611474655</v>
      </c>
      <c r="N1109" s="21"/>
      <c r="O1109" s="22">
        <f t="shared" si="234"/>
        <v>20.5019253084559</v>
      </c>
      <c r="P1109" s="22"/>
      <c r="Q1109" s="31">
        <f t="shared" si="235"/>
        <v>0.0309943329762545</v>
      </c>
      <c r="R1109" s="10">
        <f t="shared" si="245"/>
        <v>1.00741750017615</v>
      </c>
      <c r="S1109" s="10">
        <f t="shared" si="246"/>
        <v>11.667327503127</v>
      </c>
      <c r="T1109" s="12">
        <f t="shared" si="236"/>
        <v>0.0646807842201798</v>
      </c>
      <c r="U1109" s="12">
        <f t="shared" si="237"/>
        <v>0.000797214579910221</v>
      </c>
      <c r="V1109" s="12">
        <f t="shared" si="238"/>
        <v>0.0638835696402695</v>
      </c>
      <c r="Y1109" s="30"/>
      <c r="Z1109" s="30"/>
    </row>
    <row r="1110" spans="1:26">
      <c r="A1110" s="14">
        <v>1962.1</v>
      </c>
      <c r="B1110" s="15">
        <v>56.17</v>
      </c>
      <c r="C1110" s="16">
        <v>2.09667</v>
      </c>
      <c r="D1110" s="15">
        <v>3.57667</v>
      </c>
      <c r="E1110" s="15">
        <v>30.4</v>
      </c>
      <c r="F1110" s="16">
        <f t="shared" si="243"/>
        <v>1962.79166666658</v>
      </c>
      <c r="G1110" s="10">
        <v>3.93</v>
      </c>
      <c r="H1110" s="16">
        <f t="shared" si="239"/>
        <v>583.297734539474</v>
      </c>
      <c r="I1110" s="16">
        <f t="shared" si="240"/>
        <v>21.7728834088816</v>
      </c>
      <c r="J1110" s="19">
        <f t="shared" si="244"/>
        <v>68483.6085664078</v>
      </c>
      <c r="K1110" s="16">
        <f t="shared" si="241"/>
        <v>37.1419531457237</v>
      </c>
      <c r="L1110" s="19">
        <f t="shared" si="242"/>
        <v>4360.74894518807</v>
      </c>
      <c r="M1110" s="27">
        <f t="shared" si="233"/>
        <v>16.7398209679013</v>
      </c>
      <c r="N1110" s="21"/>
      <c r="O1110" s="22">
        <f t="shared" si="234"/>
        <v>19.8162786713771</v>
      </c>
      <c r="P1110" s="22"/>
      <c r="Q1110" s="31">
        <f t="shared" si="235"/>
        <v>0.033500278187629</v>
      </c>
      <c r="R1110" s="10">
        <f t="shared" si="245"/>
        <v>1.0040955493531</v>
      </c>
      <c r="S1110" s="10">
        <f t="shared" si="246"/>
        <v>11.7538699069366</v>
      </c>
      <c r="T1110" s="12">
        <f t="shared" si="236"/>
        <v>0.0677086021527855</v>
      </c>
      <c r="U1110" s="12">
        <f t="shared" si="237"/>
        <v>0.000635575128119736</v>
      </c>
      <c r="V1110" s="12">
        <f t="shared" si="238"/>
        <v>0.0670730270246658</v>
      </c>
      <c r="Y1110" s="30"/>
      <c r="Z1110" s="30"/>
    </row>
    <row r="1111" spans="1:26">
      <c r="A1111" s="14">
        <v>1962.11</v>
      </c>
      <c r="B1111" s="15">
        <v>60.04</v>
      </c>
      <c r="C1111" s="16">
        <v>2.11333</v>
      </c>
      <c r="D1111" s="15">
        <v>3.62333</v>
      </c>
      <c r="E1111" s="15">
        <v>30.4</v>
      </c>
      <c r="F1111" s="16">
        <f t="shared" si="243"/>
        <v>1962.87499999992</v>
      </c>
      <c r="G1111" s="10">
        <v>3.92</v>
      </c>
      <c r="H1111" s="16">
        <f t="shared" si="239"/>
        <v>623.485775</v>
      </c>
      <c r="I1111" s="16">
        <f t="shared" si="240"/>
        <v>21.9458892884868</v>
      </c>
      <c r="J1111" s="19">
        <f t="shared" si="244"/>
        <v>73416.7093413109</v>
      </c>
      <c r="K1111" s="16">
        <f t="shared" si="241"/>
        <v>37.6264942226974</v>
      </c>
      <c r="L1111" s="19">
        <f t="shared" si="242"/>
        <v>4430.59569383164</v>
      </c>
      <c r="M1111" s="27">
        <f t="shared" si="233"/>
        <v>17.8543864894971</v>
      </c>
      <c r="N1111" s="21"/>
      <c r="O1111" s="22">
        <f t="shared" si="234"/>
        <v>21.1346348680911</v>
      </c>
      <c r="P1111" s="22"/>
      <c r="Q1111" s="31">
        <f t="shared" si="235"/>
        <v>0.0298711280918092</v>
      </c>
      <c r="R1111" s="10">
        <f t="shared" si="245"/>
        <v>1.00820376952069</v>
      </c>
      <c r="S1111" s="10">
        <f t="shared" si="246"/>
        <v>11.8020084612304</v>
      </c>
      <c r="T1111" s="12">
        <f t="shared" si="236"/>
        <v>0.0655014461569863</v>
      </c>
      <c r="U1111" s="12">
        <f t="shared" si="237"/>
        <v>0.00198596539607299</v>
      </c>
      <c r="V1111" s="12">
        <f t="shared" si="238"/>
        <v>0.0635154807609133</v>
      </c>
      <c r="Y1111" s="30"/>
      <c r="Z1111" s="30"/>
    </row>
    <row r="1112" spans="1:26">
      <c r="A1112" s="14">
        <v>1962.12</v>
      </c>
      <c r="B1112" s="15">
        <v>62.64</v>
      </c>
      <c r="C1112" s="16">
        <v>2.13</v>
      </c>
      <c r="D1112" s="15">
        <v>3.67</v>
      </c>
      <c r="E1112" s="15">
        <v>30.4</v>
      </c>
      <c r="F1112" s="16">
        <f t="shared" si="243"/>
        <v>1962.95833333325</v>
      </c>
      <c r="G1112" s="10">
        <v>3.86</v>
      </c>
      <c r="H1112" s="16">
        <f t="shared" si="239"/>
        <v>650.485492105263</v>
      </c>
      <c r="I1112" s="16">
        <f t="shared" si="240"/>
        <v>22.1189990131579</v>
      </c>
      <c r="J1112" s="19">
        <f t="shared" si="244"/>
        <v>76813.0269661525</v>
      </c>
      <c r="K1112" s="16">
        <f t="shared" si="241"/>
        <v>38.1111391447369</v>
      </c>
      <c r="L1112" s="19">
        <f t="shared" si="242"/>
        <v>4500.38009204629</v>
      </c>
      <c r="M1112" s="27">
        <f t="shared" si="233"/>
        <v>18.5858361184399</v>
      </c>
      <c r="N1112" s="21"/>
      <c r="O1112" s="22">
        <f t="shared" si="234"/>
        <v>21.9969284481504</v>
      </c>
      <c r="P1112" s="22"/>
      <c r="Q1112" s="31">
        <f t="shared" si="235"/>
        <v>0.028266895655685</v>
      </c>
      <c r="R1112" s="10">
        <f t="shared" si="245"/>
        <v>1.00568867986069</v>
      </c>
      <c r="S1112" s="10">
        <f t="shared" si="246"/>
        <v>11.8988294185275</v>
      </c>
      <c r="T1112" s="12">
        <f t="shared" si="236"/>
        <v>0.0628718597966837</v>
      </c>
      <c r="U1112" s="12">
        <f t="shared" si="237"/>
        <v>0.000867795910415525</v>
      </c>
      <c r="V1112" s="12">
        <f t="shared" si="238"/>
        <v>0.0620040638862682</v>
      </c>
      <c r="Y1112" s="30"/>
      <c r="Z1112" s="30"/>
    </row>
    <row r="1113" spans="1:26">
      <c r="A1113" s="14">
        <v>1963.01</v>
      </c>
      <c r="B1113" s="15">
        <v>65.06</v>
      </c>
      <c r="C1113" s="16">
        <v>2.13667</v>
      </c>
      <c r="D1113" s="15">
        <v>3.68333</v>
      </c>
      <c r="E1113" s="15">
        <v>30.4</v>
      </c>
      <c r="F1113" s="16">
        <f t="shared" si="243"/>
        <v>1963.04166666658</v>
      </c>
      <c r="G1113" s="10">
        <v>3.83</v>
      </c>
      <c r="H1113" s="16">
        <f t="shared" si="239"/>
        <v>675.615998026316</v>
      </c>
      <c r="I1113" s="16">
        <f t="shared" si="240"/>
        <v>22.1882636720395</v>
      </c>
      <c r="J1113" s="19">
        <f t="shared" si="244"/>
        <v>79998.9230834162</v>
      </c>
      <c r="K1113" s="16">
        <f t="shared" si="241"/>
        <v>38.2495646174342</v>
      </c>
      <c r="L1113" s="19">
        <f t="shared" si="242"/>
        <v>4529.08750938887</v>
      </c>
      <c r="M1113" s="27">
        <f t="shared" si="233"/>
        <v>19.2592316932541</v>
      </c>
      <c r="N1113" s="21"/>
      <c r="O1113" s="22">
        <f t="shared" si="234"/>
        <v>22.7877753960637</v>
      </c>
      <c r="P1113" s="22"/>
      <c r="Q1113" s="31">
        <f t="shared" si="235"/>
        <v>0.0270658418209621</v>
      </c>
      <c r="R1113" s="10">
        <f t="shared" si="245"/>
        <v>0.995806722488754</v>
      </c>
      <c r="S1113" s="10">
        <f t="shared" si="246"/>
        <v>11.9665180498065</v>
      </c>
      <c r="T1113" s="12">
        <f t="shared" si="236"/>
        <v>0.0593553936842162</v>
      </c>
      <c r="U1113" s="12">
        <f t="shared" si="237"/>
        <v>-0.000135892805841253</v>
      </c>
      <c r="V1113" s="12">
        <f t="shared" si="238"/>
        <v>0.0594912864900574</v>
      </c>
      <c r="Y1113" s="30"/>
      <c r="Z1113" s="30"/>
    </row>
    <row r="1114" spans="1:26">
      <c r="A1114" s="14">
        <v>1963.02</v>
      </c>
      <c r="B1114" s="15">
        <v>65.92</v>
      </c>
      <c r="C1114" s="16">
        <v>2.14333</v>
      </c>
      <c r="D1114" s="15">
        <v>3.69667</v>
      </c>
      <c r="E1114" s="15">
        <v>30.4</v>
      </c>
      <c r="F1114" s="16">
        <f t="shared" si="243"/>
        <v>1963.12499999992</v>
      </c>
      <c r="G1114" s="10">
        <v>3.92</v>
      </c>
      <c r="H1114" s="16">
        <f t="shared" si="239"/>
        <v>684.546673684211</v>
      </c>
      <c r="I1114" s="16">
        <f t="shared" si="240"/>
        <v>22.2574244858553</v>
      </c>
      <c r="J1114" s="19">
        <f t="shared" si="244"/>
        <v>81276.017275999</v>
      </c>
      <c r="K1114" s="16">
        <f t="shared" si="241"/>
        <v>38.3880939351974</v>
      </c>
      <c r="L1114" s="19">
        <f t="shared" si="242"/>
        <v>4557.80665630563</v>
      </c>
      <c r="M1114" s="27">
        <f t="shared" si="233"/>
        <v>19.4691913096714</v>
      </c>
      <c r="N1114" s="21"/>
      <c r="O1114" s="22">
        <f t="shared" si="234"/>
        <v>23.0293975022102</v>
      </c>
      <c r="P1114" s="22"/>
      <c r="Q1114" s="31">
        <f t="shared" si="235"/>
        <v>0.0259876756110333</v>
      </c>
      <c r="R1114" s="10">
        <f t="shared" si="245"/>
        <v>1.00244649996477</v>
      </c>
      <c r="S1114" s="10">
        <f t="shared" si="246"/>
        <v>11.9163391187803</v>
      </c>
      <c r="T1114" s="12">
        <f t="shared" si="236"/>
        <v>0.0533693062376708</v>
      </c>
      <c r="U1114" s="12">
        <f t="shared" si="237"/>
        <v>-0.0011864075961453</v>
      </c>
      <c r="V1114" s="12">
        <f t="shared" si="238"/>
        <v>0.0545557138338161</v>
      </c>
      <c r="Y1114" s="30"/>
      <c r="Z1114" s="30"/>
    </row>
    <row r="1115" spans="1:26">
      <c r="A1115" s="14">
        <v>1963.03</v>
      </c>
      <c r="B1115" s="15">
        <v>65.67</v>
      </c>
      <c r="C1115" s="16">
        <v>2.15</v>
      </c>
      <c r="D1115" s="15">
        <v>3.71</v>
      </c>
      <c r="E1115" s="15">
        <v>30.5</v>
      </c>
      <c r="F1115" s="16">
        <f t="shared" si="243"/>
        <v>1963.20833333325</v>
      </c>
      <c r="G1115" s="10">
        <v>3.93</v>
      </c>
      <c r="H1115" s="16">
        <f t="shared" si="239"/>
        <v>679.714643606558</v>
      </c>
      <c r="I1115" s="16">
        <f t="shared" si="240"/>
        <v>22.2534868852459</v>
      </c>
      <c r="J1115" s="19">
        <f t="shared" si="244"/>
        <v>80922.4909633874</v>
      </c>
      <c r="K1115" s="16">
        <f t="shared" si="241"/>
        <v>38.4002029508197</v>
      </c>
      <c r="L1115" s="19">
        <f t="shared" si="242"/>
        <v>4571.683287257</v>
      </c>
      <c r="M1115" s="27">
        <f t="shared" si="233"/>
        <v>19.2880646066048</v>
      </c>
      <c r="N1115" s="21"/>
      <c r="O1115" s="22">
        <f t="shared" si="234"/>
        <v>22.8088753979348</v>
      </c>
      <c r="P1115" s="22"/>
      <c r="Q1115" s="31">
        <f t="shared" si="235"/>
        <v>0.0263211009520383</v>
      </c>
      <c r="R1115" s="10">
        <f t="shared" si="245"/>
        <v>1.00000044570483</v>
      </c>
      <c r="S1115" s="10">
        <f t="shared" si="246"/>
        <v>11.9063268930244</v>
      </c>
      <c r="T1115" s="12">
        <f t="shared" si="236"/>
        <v>0.0514264223292693</v>
      </c>
      <c r="U1115" s="12">
        <f t="shared" si="237"/>
        <v>-0.00198179133133858</v>
      </c>
      <c r="V1115" s="12">
        <f t="shared" si="238"/>
        <v>0.0534082136606079</v>
      </c>
      <c r="Y1115" s="30"/>
      <c r="Z1115" s="30"/>
    </row>
    <row r="1116" spans="1:26">
      <c r="A1116" s="14">
        <v>1963.04</v>
      </c>
      <c r="B1116" s="15">
        <v>68.76</v>
      </c>
      <c r="C1116" s="16">
        <v>2.16667</v>
      </c>
      <c r="D1116" s="15">
        <v>3.75333</v>
      </c>
      <c r="E1116" s="15">
        <v>30.5</v>
      </c>
      <c r="F1116" s="16">
        <f t="shared" si="243"/>
        <v>1963.29166666658</v>
      </c>
      <c r="G1116" s="10">
        <v>3.97</v>
      </c>
      <c r="H1116" s="16">
        <f t="shared" si="239"/>
        <v>711.697561967213</v>
      </c>
      <c r="I1116" s="16">
        <f t="shared" si="240"/>
        <v>22.4260290370492</v>
      </c>
      <c r="J1116" s="19">
        <f t="shared" si="244"/>
        <v>84952.6649373203</v>
      </c>
      <c r="K1116" s="16">
        <f t="shared" si="241"/>
        <v>38.84868834</v>
      </c>
      <c r="L1116" s="19">
        <f t="shared" si="242"/>
        <v>4637.22201700396</v>
      </c>
      <c r="M1116" s="27">
        <f t="shared" si="233"/>
        <v>20.150077238227</v>
      </c>
      <c r="N1116" s="21"/>
      <c r="O1116" s="22">
        <f t="shared" si="234"/>
        <v>23.8196564016447</v>
      </c>
      <c r="P1116" s="22"/>
      <c r="Q1116" s="31">
        <f t="shared" si="235"/>
        <v>0.02370316876971</v>
      </c>
      <c r="R1116" s="10">
        <f t="shared" si="245"/>
        <v>1.00658900014092</v>
      </c>
      <c r="S1116" s="10">
        <f t="shared" si="246"/>
        <v>11.9063321997318</v>
      </c>
      <c r="T1116" s="12">
        <f t="shared" si="236"/>
        <v>0.0438872787977969</v>
      </c>
      <c r="U1116" s="12">
        <f t="shared" si="237"/>
        <v>-0.00182737392014243</v>
      </c>
      <c r="V1116" s="12">
        <f t="shared" si="238"/>
        <v>0.0457146527179393</v>
      </c>
      <c r="Y1116" s="30"/>
      <c r="Z1116" s="30"/>
    </row>
    <row r="1117" spans="1:26">
      <c r="A1117" s="14">
        <v>1963.05</v>
      </c>
      <c r="B1117" s="15">
        <v>70.14</v>
      </c>
      <c r="C1117" s="16">
        <v>2.18333</v>
      </c>
      <c r="D1117" s="15">
        <v>3.79667</v>
      </c>
      <c r="E1117" s="15">
        <v>30.5</v>
      </c>
      <c r="F1117" s="16">
        <f t="shared" si="243"/>
        <v>1963.37499999992</v>
      </c>
      <c r="G1117" s="10">
        <v>3.93</v>
      </c>
      <c r="H1117" s="16">
        <f t="shared" si="239"/>
        <v>725.981195409836</v>
      </c>
      <c r="I1117" s="16">
        <f t="shared" si="240"/>
        <v>22.5984676842623</v>
      </c>
      <c r="J1117" s="19">
        <f t="shared" si="244"/>
        <v>86882.4397983098</v>
      </c>
      <c r="K1117" s="16">
        <f t="shared" si="241"/>
        <v>39.2972772337705</v>
      </c>
      <c r="L1117" s="19">
        <f t="shared" si="242"/>
        <v>4702.93630893996</v>
      </c>
      <c r="M1117" s="27">
        <f t="shared" si="233"/>
        <v>20.5075858649526</v>
      </c>
      <c r="N1117" s="21"/>
      <c r="O1117" s="22">
        <f t="shared" si="234"/>
        <v>24.2324473499641</v>
      </c>
      <c r="P1117" s="22"/>
      <c r="Q1117" s="31">
        <f t="shared" si="235"/>
        <v>0.022857678405551</v>
      </c>
      <c r="R1117" s="10">
        <f t="shared" si="245"/>
        <v>0.998367744040837</v>
      </c>
      <c r="S1117" s="10">
        <f t="shared" si="246"/>
        <v>11.9847830242736</v>
      </c>
      <c r="T1117" s="12">
        <f t="shared" si="236"/>
        <v>0.0381264124453937</v>
      </c>
      <c r="U1117" s="12">
        <f t="shared" si="237"/>
        <v>-0.00390372081834101</v>
      </c>
      <c r="V1117" s="12">
        <f t="shared" si="238"/>
        <v>0.0420301332637347</v>
      </c>
      <c r="Y1117" s="30"/>
      <c r="Z1117" s="30"/>
    </row>
    <row r="1118" spans="1:26">
      <c r="A1118" s="14">
        <v>1963.06</v>
      </c>
      <c r="B1118" s="15">
        <v>70.11</v>
      </c>
      <c r="C1118" s="16">
        <v>2.2</v>
      </c>
      <c r="D1118" s="15">
        <v>3.84</v>
      </c>
      <c r="E1118" s="15">
        <v>30.6</v>
      </c>
      <c r="F1118" s="16">
        <f t="shared" si="243"/>
        <v>1963.45833333325</v>
      </c>
      <c r="G1118" s="10">
        <v>3.99</v>
      </c>
      <c r="H1118" s="16">
        <f t="shared" si="239"/>
        <v>723.29920882353</v>
      </c>
      <c r="I1118" s="16">
        <f t="shared" si="240"/>
        <v>22.6965947712418</v>
      </c>
      <c r="J1118" s="19">
        <f t="shared" si="244"/>
        <v>86787.8236046364</v>
      </c>
      <c r="K1118" s="16">
        <f t="shared" si="241"/>
        <v>39.6158745098039</v>
      </c>
      <c r="L1118" s="19">
        <f t="shared" si="242"/>
        <v>4753.46231125095</v>
      </c>
      <c r="M1118" s="27">
        <f t="shared" si="233"/>
        <v>20.384149993841</v>
      </c>
      <c r="N1118" s="21"/>
      <c r="O1118" s="22">
        <f t="shared" si="234"/>
        <v>24.0771531733932</v>
      </c>
      <c r="P1118" s="22"/>
      <c r="Q1118" s="31">
        <f t="shared" si="235"/>
        <v>0.0225058370926698</v>
      </c>
      <c r="R1118" s="10">
        <f t="shared" si="245"/>
        <v>1.00087479808259</v>
      </c>
      <c r="S1118" s="10">
        <f t="shared" si="246"/>
        <v>11.926118762035</v>
      </c>
      <c r="T1118" s="12">
        <f t="shared" si="236"/>
        <v>0.0354508587126443</v>
      </c>
      <c r="U1118" s="12">
        <f t="shared" si="237"/>
        <v>-0.00388191725657339</v>
      </c>
      <c r="V1118" s="12">
        <f t="shared" si="238"/>
        <v>0.0393327759692177</v>
      </c>
      <c r="Y1118" s="30"/>
      <c r="Z1118" s="30"/>
    </row>
    <row r="1119" spans="1:26">
      <c r="A1119" s="14">
        <v>1963.07</v>
      </c>
      <c r="B1119" s="15">
        <v>69.07</v>
      </c>
      <c r="C1119" s="16">
        <v>2.20333</v>
      </c>
      <c r="D1119" s="15">
        <v>3.88</v>
      </c>
      <c r="E1119" s="15">
        <v>30.7</v>
      </c>
      <c r="F1119" s="16">
        <f t="shared" si="243"/>
        <v>1963.54166666658</v>
      </c>
      <c r="G1119" s="10">
        <v>4.02</v>
      </c>
      <c r="H1119" s="16">
        <f t="shared" si="239"/>
        <v>710.24883485342</v>
      </c>
      <c r="I1119" s="16">
        <f t="shared" si="240"/>
        <v>22.6569069827362</v>
      </c>
      <c r="J1119" s="19">
        <f t="shared" si="244"/>
        <v>85448.4725149064</v>
      </c>
      <c r="K1119" s="16">
        <f t="shared" si="241"/>
        <v>39.8981537459284</v>
      </c>
      <c r="L1119" s="19">
        <f t="shared" si="242"/>
        <v>4800.05897434251</v>
      </c>
      <c r="M1119" s="27">
        <f t="shared" si="233"/>
        <v>19.9692318859496</v>
      </c>
      <c r="N1119" s="21"/>
      <c r="O1119" s="22">
        <f t="shared" si="234"/>
        <v>23.5788265120483</v>
      </c>
      <c r="P1119" s="22"/>
      <c r="Q1119" s="31">
        <f t="shared" si="235"/>
        <v>0.0235558256296666</v>
      </c>
      <c r="R1119" s="10">
        <f t="shared" si="245"/>
        <v>1.00498499014623</v>
      </c>
      <c r="S1119" s="10">
        <f t="shared" si="246"/>
        <v>11.8976704319394</v>
      </c>
      <c r="T1119" s="12">
        <f t="shared" si="236"/>
        <v>0.0380775797658754</v>
      </c>
      <c r="U1119" s="12">
        <f t="shared" si="237"/>
        <v>-0.00492693797628996</v>
      </c>
      <c r="V1119" s="12">
        <f t="shared" si="238"/>
        <v>0.0430045177421654</v>
      </c>
      <c r="Y1119" s="30"/>
      <c r="Z1119" s="30"/>
    </row>
    <row r="1120" spans="1:26">
      <c r="A1120" s="14">
        <v>1963.08</v>
      </c>
      <c r="B1120" s="15">
        <v>70.98</v>
      </c>
      <c r="C1120" s="16">
        <v>2.20667</v>
      </c>
      <c r="D1120" s="15">
        <v>3.92</v>
      </c>
      <c r="E1120" s="15">
        <v>30.7</v>
      </c>
      <c r="F1120" s="16">
        <f t="shared" si="243"/>
        <v>1963.62499999992</v>
      </c>
      <c r="G1120" s="10">
        <v>4</v>
      </c>
      <c r="H1120" s="16">
        <f t="shared" si="239"/>
        <v>729.889420846906</v>
      </c>
      <c r="I1120" s="16">
        <f t="shared" si="240"/>
        <v>22.6912523006515</v>
      </c>
      <c r="J1120" s="19">
        <f t="shared" si="244"/>
        <v>88038.8826916427</v>
      </c>
      <c r="K1120" s="16">
        <f t="shared" si="241"/>
        <v>40.3094749185668</v>
      </c>
      <c r="L1120" s="19">
        <f t="shared" si="242"/>
        <v>4862.10791985404</v>
      </c>
      <c r="M1120" s="27">
        <f t="shared" si="233"/>
        <v>20.4726379005277</v>
      </c>
      <c r="N1120" s="21"/>
      <c r="O1120" s="22">
        <f t="shared" si="234"/>
        <v>24.1632142310572</v>
      </c>
      <c r="P1120" s="22"/>
      <c r="Q1120" s="31">
        <f t="shared" si="235"/>
        <v>0.022147006613098</v>
      </c>
      <c r="R1120" s="10">
        <f t="shared" si="245"/>
        <v>0.996817680745307</v>
      </c>
      <c r="S1120" s="10">
        <f t="shared" si="246"/>
        <v>11.9569802018056</v>
      </c>
      <c r="T1120" s="12">
        <f t="shared" si="236"/>
        <v>0.031430477529298</v>
      </c>
      <c r="U1120" s="12">
        <f t="shared" si="237"/>
        <v>-0.00849727649272025</v>
      </c>
      <c r="V1120" s="12">
        <f t="shared" si="238"/>
        <v>0.0399277540220182</v>
      </c>
      <c r="Y1120" s="30"/>
      <c r="Z1120" s="30"/>
    </row>
    <row r="1121" spans="1:26">
      <c r="A1121" s="14">
        <v>1963.09</v>
      </c>
      <c r="B1121" s="15">
        <v>72.85</v>
      </c>
      <c r="C1121" s="16">
        <v>2.21</v>
      </c>
      <c r="D1121" s="15">
        <v>3.96</v>
      </c>
      <c r="E1121" s="15">
        <v>30.7</v>
      </c>
      <c r="F1121" s="16">
        <f t="shared" si="243"/>
        <v>1963.70833333325</v>
      </c>
      <c r="G1121" s="10">
        <v>4.08</v>
      </c>
      <c r="H1121" s="16">
        <f t="shared" si="239"/>
        <v>749.118685667753</v>
      </c>
      <c r="I1121" s="16">
        <f t="shared" si="240"/>
        <v>22.7254947882736</v>
      </c>
      <c r="J1121" s="19">
        <f t="shared" si="244"/>
        <v>90586.7347372295</v>
      </c>
      <c r="K1121" s="16">
        <f t="shared" si="241"/>
        <v>40.7207960912052</v>
      </c>
      <c r="L1121" s="19">
        <f t="shared" si="242"/>
        <v>4924.13822319051</v>
      </c>
      <c r="M1121" s="27">
        <f t="shared" si="233"/>
        <v>20.9603600907051</v>
      </c>
      <c r="N1121" s="21"/>
      <c r="O1121" s="22">
        <f t="shared" si="234"/>
        <v>24.7271368169503</v>
      </c>
      <c r="P1121" s="22"/>
      <c r="Q1121" s="31">
        <f t="shared" si="235"/>
        <v>0.0202104267145887</v>
      </c>
      <c r="R1121" s="10">
        <f t="shared" si="245"/>
        <v>1.00096003644384</v>
      </c>
      <c r="S1121" s="10">
        <f t="shared" si="246"/>
        <v>11.9189292734814</v>
      </c>
      <c r="T1121" s="12">
        <f t="shared" si="236"/>
        <v>0.0302991558658354</v>
      </c>
      <c r="U1121" s="12">
        <f t="shared" si="237"/>
        <v>-0.00563940296868271</v>
      </c>
      <c r="V1121" s="12">
        <f t="shared" si="238"/>
        <v>0.0359385588345181</v>
      </c>
      <c r="Y1121" s="30"/>
      <c r="Z1121" s="30"/>
    </row>
    <row r="1122" spans="1:26">
      <c r="A1122" s="14">
        <v>1963.1</v>
      </c>
      <c r="B1122" s="15">
        <v>73.03</v>
      </c>
      <c r="C1122" s="16">
        <v>2.23333</v>
      </c>
      <c r="D1122" s="15">
        <v>3.98</v>
      </c>
      <c r="E1122" s="15">
        <v>30.8</v>
      </c>
      <c r="F1122" s="16">
        <f t="shared" si="243"/>
        <v>1963.79166666658</v>
      </c>
      <c r="G1122" s="10">
        <v>4.11</v>
      </c>
      <c r="H1122" s="16">
        <f t="shared" si="239"/>
        <v>748.531417857143</v>
      </c>
      <c r="I1122" s="16">
        <f t="shared" si="240"/>
        <v>22.8908348821429</v>
      </c>
      <c r="J1122" s="19">
        <f t="shared" si="244"/>
        <v>90746.3914483186</v>
      </c>
      <c r="K1122" s="16">
        <f t="shared" si="241"/>
        <v>40.7935785714286</v>
      </c>
      <c r="L1122" s="19">
        <f t="shared" si="242"/>
        <v>4945.51058420249</v>
      </c>
      <c r="M1122" s="27">
        <f t="shared" si="233"/>
        <v>20.8913445954115</v>
      </c>
      <c r="N1122" s="21"/>
      <c r="O1122" s="22">
        <f t="shared" si="234"/>
        <v>24.6345542065668</v>
      </c>
      <c r="P1122" s="22"/>
      <c r="Q1122" s="31">
        <f t="shared" si="235"/>
        <v>0.0200215726228756</v>
      </c>
      <c r="R1122" s="10">
        <f t="shared" si="245"/>
        <v>1.00261205678796</v>
      </c>
      <c r="S1122" s="10">
        <f t="shared" si="246"/>
        <v>11.8916369063193</v>
      </c>
      <c r="T1122" s="12">
        <f t="shared" si="236"/>
        <v>0.0334915360195571</v>
      </c>
      <c r="U1122" s="12">
        <f t="shared" si="237"/>
        <v>-0.00358641335766152</v>
      </c>
      <c r="V1122" s="12">
        <f t="shared" si="238"/>
        <v>0.0370779493772186</v>
      </c>
      <c r="Y1122" s="30"/>
      <c r="Z1122" s="30"/>
    </row>
    <row r="1123" spans="1:26">
      <c r="A1123" s="14">
        <v>1963.11</v>
      </c>
      <c r="B1123" s="15">
        <v>72.62</v>
      </c>
      <c r="C1123" s="16">
        <v>2.25667</v>
      </c>
      <c r="D1123" s="15">
        <v>4</v>
      </c>
      <c r="E1123" s="15">
        <v>30.8</v>
      </c>
      <c r="F1123" s="16">
        <f t="shared" si="243"/>
        <v>1963.87499999992</v>
      </c>
      <c r="G1123" s="10">
        <v>4.12</v>
      </c>
      <c r="H1123" s="16">
        <f t="shared" si="239"/>
        <v>744.329064285714</v>
      </c>
      <c r="I1123" s="16">
        <f t="shared" si="240"/>
        <v>23.1300615464286</v>
      </c>
      <c r="J1123" s="19">
        <f t="shared" si="244"/>
        <v>90470.6057133056</v>
      </c>
      <c r="K1123" s="16">
        <f t="shared" si="241"/>
        <v>40.9985714285714</v>
      </c>
      <c r="L1123" s="19">
        <f t="shared" si="242"/>
        <v>4983.23358376786</v>
      </c>
      <c r="M1123" s="27">
        <f t="shared" si="233"/>
        <v>20.7203993353397</v>
      </c>
      <c r="N1123" s="21"/>
      <c r="O1123" s="22">
        <f t="shared" si="234"/>
        <v>24.4237017916345</v>
      </c>
      <c r="P1123" s="22"/>
      <c r="Q1123" s="31">
        <f t="shared" si="235"/>
        <v>0.0206925235710104</v>
      </c>
      <c r="R1123" s="10">
        <f t="shared" si="245"/>
        <v>1.00262076785027</v>
      </c>
      <c r="S1123" s="10">
        <f t="shared" si="246"/>
        <v>11.9226985372204</v>
      </c>
      <c r="T1123" s="12">
        <f t="shared" si="236"/>
        <v>0.0258233365244942</v>
      </c>
      <c r="U1123" s="12">
        <f t="shared" si="237"/>
        <v>-0.0035091369210144</v>
      </c>
      <c r="V1123" s="12">
        <f t="shared" si="238"/>
        <v>0.0293324734455086</v>
      </c>
      <c r="Y1123" s="30"/>
      <c r="Z1123" s="30"/>
    </row>
    <row r="1124" spans="1:26">
      <c r="A1124" s="14">
        <v>1963.12</v>
      </c>
      <c r="B1124" s="15">
        <v>74.17</v>
      </c>
      <c r="C1124" s="16">
        <v>2.28</v>
      </c>
      <c r="D1124" s="15">
        <v>4.02</v>
      </c>
      <c r="E1124" s="15">
        <v>30.9</v>
      </c>
      <c r="F1124" s="16">
        <f t="shared" si="243"/>
        <v>1963.95833333325</v>
      </c>
      <c r="G1124" s="10">
        <v>4.13</v>
      </c>
      <c r="H1124" s="16">
        <f t="shared" si="239"/>
        <v>757.755764724919</v>
      </c>
      <c r="I1124" s="16">
        <f t="shared" si="240"/>
        <v>23.2935572815534</v>
      </c>
      <c r="J1124" s="19">
        <f t="shared" si="244"/>
        <v>92338.5119587422</v>
      </c>
      <c r="K1124" s="16">
        <f t="shared" si="241"/>
        <v>41.0702194174757</v>
      </c>
      <c r="L1124" s="19">
        <f t="shared" si="242"/>
        <v>5004.72991875615</v>
      </c>
      <c r="M1124" s="27">
        <f t="shared" si="233"/>
        <v>21.0385993767371</v>
      </c>
      <c r="N1124" s="21"/>
      <c r="O1124" s="22">
        <f t="shared" si="234"/>
        <v>24.7890685536293</v>
      </c>
      <c r="P1124" s="22"/>
      <c r="Q1124" s="31">
        <f t="shared" si="235"/>
        <v>0.020191207824954</v>
      </c>
      <c r="R1124" s="10">
        <f t="shared" si="245"/>
        <v>1.00019743863749</v>
      </c>
      <c r="S1124" s="10">
        <f t="shared" si="246"/>
        <v>11.9152592555613</v>
      </c>
      <c r="T1124" s="12">
        <f t="shared" si="236"/>
        <v>0.0158805221746099</v>
      </c>
      <c r="U1124" s="12">
        <f t="shared" si="237"/>
        <v>-0.00361036627001088</v>
      </c>
      <c r="V1124" s="12">
        <f t="shared" si="238"/>
        <v>0.0194908884446208</v>
      </c>
      <c r="Y1124" s="30"/>
      <c r="Z1124" s="30"/>
    </row>
    <row r="1125" spans="1:26">
      <c r="A1125" s="14">
        <v>1964.01</v>
      </c>
      <c r="B1125" s="15">
        <v>76.45</v>
      </c>
      <c r="C1125" s="16">
        <v>2.29667</v>
      </c>
      <c r="D1125" s="15">
        <v>4.07333</v>
      </c>
      <c r="E1125" s="15">
        <v>30.9</v>
      </c>
      <c r="F1125" s="16">
        <f t="shared" si="243"/>
        <v>1964.04166666658</v>
      </c>
      <c r="G1125" s="10">
        <v>4.17</v>
      </c>
      <c r="H1125" s="16">
        <f t="shared" si="239"/>
        <v>781.049322006473</v>
      </c>
      <c r="I1125" s="16">
        <f t="shared" si="240"/>
        <v>23.4638658779935</v>
      </c>
      <c r="J1125" s="19">
        <f t="shared" si="244"/>
        <v>95415.2869098134</v>
      </c>
      <c r="K1125" s="16">
        <f t="shared" si="241"/>
        <v>41.6150638954693</v>
      </c>
      <c r="L1125" s="19">
        <f t="shared" si="242"/>
        <v>5083.81884405952</v>
      </c>
      <c r="M1125" s="27">
        <f t="shared" si="233"/>
        <v>21.6272161969809</v>
      </c>
      <c r="N1125" s="21"/>
      <c r="O1125" s="22">
        <f t="shared" si="234"/>
        <v>25.4718385790723</v>
      </c>
      <c r="P1125" s="22"/>
      <c r="Q1125" s="31">
        <f t="shared" si="235"/>
        <v>0.0184975625015437</v>
      </c>
      <c r="R1125" s="10">
        <f t="shared" si="245"/>
        <v>1.00509862151504</v>
      </c>
      <c r="S1125" s="10">
        <f t="shared" si="246"/>
        <v>11.9176117881141</v>
      </c>
      <c r="T1125" s="12">
        <f t="shared" si="236"/>
        <v>0.0133926730124199</v>
      </c>
      <c r="U1125" s="12">
        <f t="shared" si="237"/>
        <v>-0.00571292742445062</v>
      </c>
      <c r="V1125" s="12">
        <f t="shared" si="238"/>
        <v>0.0191056004368705</v>
      </c>
      <c r="Y1125" s="30"/>
      <c r="Z1125" s="30"/>
    </row>
    <row r="1126" spans="1:26">
      <c r="A1126" s="14">
        <v>1964.02</v>
      </c>
      <c r="B1126" s="15">
        <v>77.39</v>
      </c>
      <c r="C1126" s="16">
        <v>2.31333</v>
      </c>
      <c r="D1126" s="15">
        <v>4.12667</v>
      </c>
      <c r="E1126" s="15">
        <v>30.9</v>
      </c>
      <c r="F1126" s="16">
        <f t="shared" si="243"/>
        <v>1964.12499999992</v>
      </c>
      <c r="G1126" s="10">
        <v>4.15</v>
      </c>
      <c r="H1126" s="16">
        <f t="shared" si="239"/>
        <v>790.652806148868</v>
      </c>
      <c r="I1126" s="16">
        <f t="shared" si="240"/>
        <v>23.6340723097087</v>
      </c>
      <c r="J1126" s="19">
        <f t="shared" si="244"/>
        <v>96829.0774940839</v>
      </c>
      <c r="K1126" s="16">
        <f t="shared" si="241"/>
        <v>42.1600105381877</v>
      </c>
      <c r="L1126" s="19">
        <f t="shared" si="242"/>
        <v>5163.22069030251</v>
      </c>
      <c r="M1126" s="27">
        <f t="shared" si="233"/>
        <v>21.8326708267103</v>
      </c>
      <c r="N1126" s="21"/>
      <c r="O1126" s="22">
        <f t="shared" si="234"/>
        <v>25.7024724786952</v>
      </c>
      <c r="P1126" s="22"/>
      <c r="Q1126" s="31">
        <f t="shared" si="235"/>
        <v>0.0182624431049849</v>
      </c>
      <c r="R1126" s="10">
        <f t="shared" si="245"/>
        <v>0.997794095108531</v>
      </c>
      <c r="S1126" s="10">
        <f t="shared" si="246"/>
        <v>11.9783751799848</v>
      </c>
      <c r="T1126" s="12">
        <f t="shared" si="236"/>
        <v>0.00808392390920165</v>
      </c>
      <c r="U1126" s="12">
        <f t="shared" si="237"/>
        <v>-0.00670086804774828</v>
      </c>
      <c r="V1126" s="12">
        <f t="shared" si="238"/>
        <v>0.0147847919569499</v>
      </c>
      <c r="Y1126" s="30"/>
      <c r="Z1126" s="30"/>
    </row>
    <row r="1127" spans="1:26">
      <c r="A1127" s="14">
        <v>1964.03</v>
      </c>
      <c r="B1127" s="15">
        <v>78.8</v>
      </c>
      <c r="C1127" s="16">
        <v>2.33</v>
      </c>
      <c r="D1127" s="15">
        <v>4.18</v>
      </c>
      <c r="E1127" s="15">
        <v>30.9</v>
      </c>
      <c r="F1127" s="16">
        <f t="shared" si="243"/>
        <v>1964.20833333325</v>
      </c>
      <c r="G1127" s="10">
        <v>4.22</v>
      </c>
      <c r="H1127" s="16">
        <f t="shared" si="239"/>
        <v>805.05803236246</v>
      </c>
      <c r="I1127" s="16">
        <f t="shared" si="240"/>
        <v>23.8043809061489</v>
      </c>
      <c r="J1127" s="19">
        <f t="shared" si="244"/>
        <v>98836.1840773646</v>
      </c>
      <c r="K1127" s="16">
        <f t="shared" si="241"/>
        <v>42.7048550161812</v>
      </c>
      <c r="L1127" s="19">
        <f t="shared" si="242"/>
        <v>5242.83311476376</v>
      </c>
      <c r="M1127" s="27">
        <f t="shared" si="233"/>
        <v>22.1672455859826</v>
      </c>
      <c r="N1127" s="21"/>
      <c r="O1127" s="22">
        <f t="shared" si="234"/>
        <v>26.0839914102524</v>
      </c>
      <c r="P1127" s="22"/>
      <c r="Q1127" s="31">
        <f t="shared" si="235"/>
        <v>0.0168711303426405</v>
      </c>
      <c r="R1127" s="10">
        <f t="shared" si="245"/>
        <v>1.0027078650726</v>
      </c>
      <c r="S1127" s="10">
        <f t="shared" si="246"/>
        <v>11.9519520235834</v>
      </c>
      <c r="T1127" s="12">
        <f t="shared" si="236"/>
        <v>0.00925395438851306</v>
      </c>
      <c r="U1127" s="12">
        <f t="shared" si="237"/>
        <v>-0.00892037453455363</v>
      </c>
      <c r="V1127" s="12">
        <f t="shared" si="238"/>
        <v>0.0181743289230667</v>
      </c>
      <c r="Y1127" s="30"/>
      <c r="Z1127" s="30"/>
    </row>
    <row r="1128" spans="1:26">
      <c r="A1128" s="14">
        <v>1964.04</v>
      </c>
      <c r="B1128" s="15">
        <v>79.94</v>
      </c>
      <c r="C1128" s="16">
        <v>2.34667</v>
      </c>
      <c r="D1128" s="15">
        <v>4.23</v>
      </c>
      <c r="E1128" s="15">
        <v>30.9</v>
      </c>
      <c r="F1128" s="16">
        <f t="shared" si="243"/>
        <v>1964.29166666658</v>
      </c>
      <c r="G1128" s="10">
        <v>4.23</v>
      </c>
      <c r="H1128" s="16">
        <f t="shared" si="239"/>
        <v>816.704811003237</v>
      </c>
      <c r="I1128" s="16">
        <f t="shared" si="240"/>
        <v>23.974689502589</v>
      </c>
      <c r="J1128" s="19">
        <f t="shared" si="244"/>
        <v>100511.326744737</v>
      </c>
      <c r="K1128" s="16">
        <f t="shared" si="241"/>
        <v>43.2156786407767</v>
      </c>
      <c r="L1128" s="19">
        <f t="shared" si="242"/>
        <v>5318.52529559966</v>
      </c>
      <c r="M1128" s="27">
        <f t="shared" si="233"/>
        <v>22.4221921697372</v>
      </c>
      <c r="N1128" s="21"/>
      <c r="O1128" s="22">
        <f t="shared" si="234"/>
        <v>26.3708884034475</v>
      </c>
      <c r="P1128" s="22"/>
      <c r="Q1128" s="31">
        <f t="shared" si="235"/>
        <v>0.0166359081419299</v>
      </c>
      <c r="R1128" s="10">
        <f t="shared" si="245"/>
        <v>1.00595478462254</v>
      </c>
      <c r="S1128" s="10">
        <f t="shared" si="246"/>
        <v>11.9843162970175</v>
      </c>
      <c r="T1128" s="12">
        <f t="shared" si="236"/>
        <v>0.00218086399417383</v>
      </c>
      <c r="U1128" s="12">
        <f t="shared" si="237"/>
        <v>-0.0110901872130239</v>
      </c>
      <c r="V1128" s="12">
        <f t="shared" si="238"/>
        <v>0.0132710512071977</v>
      </c>
      <c r="Y1128" s="30"/>
      <c r="Z1128" s="30"/>
    </row>
    <row r="1129" spans="1:26">
      <c r="A1129" s="14">
        <v>1964.05</v>
      </c>
      <c r="B1129" s="15">
        <v>80.72</v>
      </c>
      <c r="C1129" s="16">
        <v>2.36333</v>
      </c>
      <c r="D1129" s="15">
        <v>4.28</v>
      </c>
      <c r="E1129" s="15">
        <v>30.9</v>
      </c>
      <c r="F1129" s="16">
        <f t="shared" si="243"/>
        <v>1964.37499999992</v>
      </c>
      <c r="G1129" s="10">
        <v>4.2</v>
      </c>
      <c r="H1129" s="16">
        <f t="shared" si="239"/>
        <v>824.673659546926</v>
      </c>
      <c r="I1129" s="16">
        <f t="shared" si="240"/>
        <v>24.1448959343042</v>
      </c>
      <c r="J1129" s="19">
        <f t="shared" si="244"/>
        <v>101739.672433343</v>
      </c>
      <c r="K1129" s="16">
        <f t="shared" si="241"/>
        <v>43.7265022653722</v>
      </c>
      <c r="L1129" s="19">
        <f t="shared" si="242"/>
        <v>5394.52177917132</v>
      </c>
      <c r="M1129" s="27">
        <f t="shared" si="233"/>
        <v>22.5743307695638</v>
      </c>
      <c r="N1129" s="21"/>
      <c r="O1129" s="22">
        <f t="shared" si="234"/>
        <v>26.5361129093941</v>
      </c>
      <c r="P1129" s="22"/>
      <c r="Q1129" s="31">
        <f t="shared" si="235"/>
        <v>0.0162576282415979</v>
      </c>
      <c r="R1129" s="10">
        <f t="shared" si="245"/>
        <v>1.00593317102188</v>
      </c>
      <c r="S1129" s="10">
        <f t="shared" si="246"/>
        <v>12.0556803194147</v>
      </c>
      <c r="T1129" s="12">
        <f t="shared" si="236"/>
        <v>-0.00301499699164332</v>
      </c>
      <c r="U1129" s="12">
        <f t="shared" si="237"/>
        <v>-0.0127671324616797</v>
      </c>
      <c r="V1129" s="12">
        <f t="shared" si="238"/>
        <v>0.00975213547003639</v>
      </c>
      <c r="Y1129" s="30"/>
      <c r="Z1129" s="30"/>
    </row>
    <row r="1130" spans="1:26">
      <c r="A1130" s="14">
        <v>1964.06</v>
      </c>
      <c r="B1130" s="15">
        <v>80.24</v>
      </c>
      <c r="C1130" s="16">
        <v>2.38</v>
      </c>
      <c r="D1130" s="15">
        <v>4.33</v>
      </c>
      <c r="E1130" s="15">
        <v>31</v>
      </c>
      <c r="F1130" s="16">
        <f t="shared" si="243"/>
        <v>1964.45833333325</v>
      </c>
      <c r="G1130" s="10">
        <v>4.17</v>
      </c>
      <c r="H1130" s="16">
        <f t="shared" si="239"/>
        <v>817.125334193548</v>
      </c>
      <c r="I1130" s="16">
        <f t="shared" si="240"/>
        <v>24.2367683870968</v>
      </c>
      <c r="J1130" s="19">
        <f t="shared" si="244"/>
        <v>101057.611835616</v>
      </c>
      <c r="K1130" s="16">
        <f t="shared" si="241"/>
        <v>44.0946248387097</v>
      </c>
      <c r="L1130" s="19">
        <f t="shared" si="242"/>
        <v>5453.38309132872</v>
      </c>
      <c r="M1130" s="27">
        <f t="shared" si="233"/>
        <v>22.3002880360828</v>
      </c>
      <c r="N1130" s="21"/>
      <c r="O1130" s="22">
        <f t="shared" si="234"/>
        <v>26.2011517953562</v>
      </c>
      <c r="P1130" s="22"/>
      <c r="Q1130" s="31">
        <f t="shared" si="235"/>
        <v>0.0174296620172814</v>
      </c>
      <c r="R1130" s="10">
        <f t="shared" si="245"/>
        <v>1.00185439153812</v>
      </c>
      <c r="S1130" s="10">
        <f t="shared" si="246"/>
        <v>12.0880887043654</v>
      </c>
      <c r="T1130" s="12">
        <f t="shared" si="236"/>
        <v>-0.00270486794236691</v>
      </c>
      <c r="U1130" s="12">
        <f t="shared" si="237"/>
        <v>-0.0129466352054081</v>
      </c>
      <c r="V1130" s="12">
        <f t="shared" si="238"/>
        <v>0.0102417672630412</v>
      </c>
      <c r="Y1130" s="30"/>
      <c r="Z1130" s="30"/>
    </row>
    <row r="1131" spans="1:26">
      <c r="A1131" s="14">
        <v>1964.07</v>
      </c>
      <c r="B1131" s="15">
        <v>83.22</v>
      </c>
      <c r="C1131" s="16">
        <v>2.4</v>
      </c>
      <c r="D1131" s="15">
        <v>4.37667</v>
      </c>
      <c r="E1131" s="15">
        <v>31.1</v>
      </c>
      <c r="F1131" s="16">
        <f t="shared" si="243"/>
        <v>1964.54166666658</v>
      </c>
      <c r="G1131" s="10">
        <v>4.19</v>
      </c>
      <c r="H1131" s="16">
        <f t="shared" si="239"/>
        <v>844.747221221865</v>
      </c>
      <c r="I1131" s="16">
        <f t="shared" si="240"/>
        <v>24.3618520900322</v>
      </c>
      <c r="J1131" s="19">
        <f t="shared" si="244"/>
        <v>104724.814847715</v>
      </c>
      <c r="K1131" s="16">
        <f t="shared" si="241"/>
        <v>44.4265779945338</v>
      </c>
      <c r="L1131" s="19">
        <f t="shared" si="242"/>
        <v>5507.6418577211</v>
      </c>
      <c r="M1131" s="27">
        <f t="shared" si="233"/>
        <v>22.9843518457384</v>
      </c>
      <c r="N1131" s="21"/>
      <c r="O1131" s="22">
        <f t="shared" si="234"/>
        <v>26.9897151533315</v>
      </c>
      <c r="P1131" s="22"/>
      <c r="Q1131" s="31">
        <f t="shared" si="235"/>
        <v>0.0162217689668262</v>
      </c>
      <c r="R1131" s="10">
        <f t="shared" si="245"/>
        <v>1.00349166666667</v>
      </c>
      <c r="S1131" s="10">
        <f t="shared" si="246"/>
        <v>12.0715642240159</v>
      </c>
      <c r="T1131" s="12">
        <f t="shared" si="236"/>
        <v>-0.018945039250054</v>
      </c>
      <c r="U1131" s="12">
        <f t="shared" si="237"/>
        <v>-0.0148351505901706</v>
      </c>
      <c r="V1131" s="12">
        <f t="shared" si="238"/>
        <v>-0.00410988865988338</v>
      </c>
      <c r="Y1131" s="30"/>
      <c r="Z1131" s="30"/>
    </row>
    <row r="1132" spans="1:26">
      <c r="A1132" s="14">
        <v>1964.08</v>
      </c>
      <c r="B1132" s="15">
        <v>82</v>
      </c>
      <c r="C1132" s="16">
        <v>2.42</v>
      </c>
      <c r="D1132" s="15">
        <v>4.42333</v>
      </c>
      <c r="E1132" s="15">
        <v>31</v>
      </c>
      <c r="F1132" s="16">
        <f t="shared" si="243"/>
        <v>1964.62499999991</v>
      </c>
      <c r="G1132" s="10">
        <v>4.19</v>
      </c>
      <c r="H1132" s="16">
        <f t="shared" si="239"/>
        <v>835.048322580645</v>
      </c>
      <c r="I1132" s="16">
        <f t="shared" si="240"/>
        <v>24.6441090322581</v>
      </c>
      <c r="J1132" s="19">
        <f t="shared" si="244"/>
        <v>103777.022974174</v>
      </c>
      <c r="K1132" s="16">
        <f t="shared" si="241"/>
        <v>45.0450523990323</v>
      </c>
      <c r="L1132" s="19">
        <f t="shared" si="242"/>
        <v>5598.04901258965</v>
      </c>
      <c r="M1132" s="27">
        <f t="shared" si="233"/>
        <v>22.6504072929388</v>
      </c>
      <c r="N1132" s="21"/>
      <c r="O1132" s="22">
        <f t="shared" si="234"/>
        <v>26.5843222762942</v>
      </c>
      <c r="P1132" s="22"/>
      <c r="Q1132" s="31">
        <f t="shared" si="235"/>
        <v>0.0165365083749596</v>
      </c>
      <c r="R1132" s="10">
        <f t="shared" si="245"/>
        <v>1.00268173845915</v>
      </c>
      <c r="S1132" s="10">
        <f t="shared" si="246"/>
        <v>12.1527905995361</v>
      </c>
      <c r="T1132" s="12">
        <f t="shared" si="236"/>
        <v>-0.0229906801013305</v>
      </c>
      <c r="U1132" s="12">
        <f t="shared" si="237"/>
        <v>-0.017589435600864</v>
      </c>
      <c r="V1132" s="12">
        <f t="shared" si="238"/>
        <v>-0.00540124450046653</v>
      </c>
      <c r="Y1132" s="30"/>
      <c r="Z1132" s="30"/>
    </row>
    <row r="1133" spans="1:26">
      <c r="A1133" s="14">
        <v>1964.09</v>
      </c>
      <c r="B1133" s="15">
        <v>83.41</v>
      </c>
      <c r="C1133" s="16">
        <v>2.44</v>
      </c>
      <c r="D1133" s="15">
        <v>4.47</v>
      </c>
      <c r="E1133" s="15">
        <v>31.1</v>
      </c>
      <c r="F1133" s="16">
        <f t="shared" si="243"/>
        <v>1964.70833333325</v>
      </c>
      <c r="G1133" s="10">
        <v>4.2</v>
      </c>
      <c r="H1133" s="16">
        <f t="shared" si="239"/>
        <v>846.675867845659</v>
      </c>
      <c r="I1133" s="16">
        <f t="shared" si="240"/>
        <v>24.7678829581994</v>
      </c>
      <c r="J1133" s="19">
        <f t="shared" si="244"/>
        <v>105478.561384479</v>
      </c>
      <c r="K1133" s="16">
        <f t="shared" si="241"/>
        <v>45.3739495176849</v>
      </c>
      <c r="L1133" s="19">
        <f t="shared" si="242"/>
        <v>5652.66957665292</v>
      </c>
      <c r="M1133" s="27">
        <f t="shared" si="233"/>
        <v>22.8922219842317</v>
      </c>
      <c r="N1133" s="21"/>
      <c r="O1133" s="22">
        <f t="shared" si="234"/>
        <v>26.8540446177039</v>
      </c>
      <c r="P1133" s="22"/>
      <c r="Q1133" s="31">
        <f t="shared" si="235"/>
        <v>0.016674819662363</v>
      </c>
      <c r="R1133" s="10">
        <f t="shared" si="245"/>
        <v>1.00431030423094</v>
      </c>
      <c r="S1133" s="10">
        <f t="shared" si="246"/>
        <v>12.1461999154231</v>
      </c>
      <c r="T1133" s="12">
        <f t="shared" si="236"/>
        <v>-0.0359631492826034</v>
      </c>
      <c r="U1133" s="12">
        <f t="shared" si="237"/>
        <v>-0.0180518898642591</v>
      </c>
      <c r="V1133" s="12">
        <f t="shared" si="238"/>
        <v>-0.0179112594183443</v>
      </c>
      <c r="Y1133" s="30"/>
      <c r="Z1133" s="30"/>
    </row>
    <row r="1134" spans="1:26">
      <c r="A1134" s="14">
        <v>1964.1</v>
      </c>
      <c r="B1134" s="15">
        <v>84.85</v>
      </c>
      <c r="C1134" s="16">
        <v>2.46</v>
      </c>
      <c r="D1134" s="15">
        <v>4.49667</v>
      </c>
      <c r="E1134" s="15">
        <v>31.1</v>
      </c>
      <c r="F1134" s="16">
        <f t="shared" si="243"/>
        <v>1964.79166666658</v>
      </c>
      <c r="G1134" s="10">
        <v>4.19</v>
      </c>
      <c r="H1134" s="16">
        <f t="shared" si="239"/>
        <v>861.292979099679</v>
      </c>
      <c r="I1134" s="16">
        <f t="shared" si="240"/>
        <v>24.970898392283</v>
      </c>
      <c r="J1134" s="19">
        <f t="shared" si="244"/>
        <v>107558.79437186</v>
      </c>
      <c r="K1134" s="16">
        <f t="shared" si="241"/>
        <v>45.6446705990354</v>
      </c>
      <c r="L1134" s="19">
        <f t="shared" si="242"/>
        <v>5700.13440056702</v>
      </c>
      <c r="M1134" s="27">
        <f t="shared" si="233"/>
        <v>23.2121546806753</v>
      </c>
      <c r="N1134" s="21"/>
      <c r="O1134" s="22">
        <f t="shared" si="234"/>
        <v>27.2145407097143</v>
      </c>
      <c r="P1134" s="22"/>
      <c r="Q1134" s="31">
        <f t="shared" si="235"/>
        <v>0.0161727382471456</v>
      </c>
      <c r="R1134" s="10">
        <f t="shared" si="245"/>
        <v>1.00673890969674</v>
      </c>
      <c r="S1134" s="10">
        <f t="shared" si="246"/>
        <v>12.1985537323084</v>
      </c>
      <c r="T1134" s="12">
        <f t="shared" si="236"/>
        <v>-0.0365286421433367</v>
      </c>
      <c r="U1134" s="12">
        <f t="shared" si="237"/>
        <v>-0.0178516201730303</v>
      </c>
      <c r="V1134" s="12">
        <f t="shared" si="238"/>
        <v>-0.0186770219703064</v>
      </c>
      <c r="Y1134" s="30"/>
      <c r="Z1134" s="30"/>
    </row>
    <row r="1135" spans="1:26">
      <c r="A1135" s="14">
        <v>1964.11</v>
      </c>
      <c r="B1135" s="15">
        <v>85.44</v>
      </c>
      <c r="C1135" s="16">
        <v>2.48</v>
      </c>
      <c r="D1135" s="15">
        <v>4.52333</v>
      </c>
      <c r="E1135" s="15">
        <v>31.2</v>
      </c>
      <c r="F1135" s="16">
        <f t="shared" si="243"/>
        <v>1964.87499999991</v>
      </c>
      <c r="G1135" s="10">
        <v>4.15</v>
      </c>
      <c r="H1135" s="16">
        <f t="shared" si="239"/>
        <v>864.502184615385</v>
      </c>
      <c r="I1135" s="16">
        <f t="shared" si="240"/>
        <v>25.0932282051282</v>
      </c>
      <c r="J1135" s="19">
        <f t="shared" si="244"/>
        <v>108220.700062159</v>
      </c>
      <c r="K1135" s="16">
        <f t="shared" si="241"/>
        <v>45.7681257810898</v>
      </c>
      <c r="L1135" s="19">
        <f t="shared" si="242"/>
        <v>5729.37662935589</v>
      </c>
      <c r="M1135" s="27">
        <f t="shared" si="233"/>
        <v>23.2250197930958</v>
      </c>
      <c r="N1135" s="21"/>
      <c r="O1135" s="22">
        <f t="shared" si="234"/>
        <v>27.2146095650604</v>
      </c>
      <c r="P1135" s="22"/>
      <c r="Q1135" s="31">
        <f t="shared" si="235"/>
        <v>0.0168747669841811</v>
      </c>
      <c r="R1135" s="10">
        <f t="shared" si="245"/>
        <v>1.00102629184091</v>
      </c>
      <c r="S1135" s="10">
        <f t="shared" si="246"/>
        <v>12.2413972783017</v>
      </c>
      <c r="T1135" s="12">
        <f t="shared" si="236"/>
        <v>-0.0343272727812612</v>
      </c>
      <c r="U1135" s="12">
        <f t="shared" si="237"/>
        <v>-0.0168411208527636</v>
      </c>
      <c r="V1135" s="12">
        <f t="shared" si="238"/>
        <v>-0.0174861519284977</v>
      </c>
      <c r="Y1135" s="30"/>
      <c r="Z1135" s="30"/>
    </row>
    <row r="1136" spans="1:26">
      <c r="A1136" s="14">
        <v>1964.12</v>
      </c>
      <c r="B1136" s="15">
        <v>83.96</v>
      </c>
      <c r="C1136" s="16">
        <v>2.5</v>
      </c>
      <c r="D1136" s="15">
        <v>4.55</v>
      </c>
      <c r="E1136" s="15">
        <v>31.2</v>
      </c>
      <c r="F1136" s="16">
        <f t="shared" si="243"/>
        <v>1964.95833333325</v>
      </c>
      <c r="G1136" s="10">
        <v>4.18</v>
      </c>
      <c r="H1136" s="16">
        <f t="shared" si="239"/>
        <v>849.527193589744</v>
      </c>
      <c r="I1136" s="16">
        <f t="shared" si="240"/>
        <v>25.295592948718</v>
      </c>
      <c r="J1136" s="19">
        <f t="shared" si="244"/>
        <v>106609.971399795</v>
      </c>
      <c r="K1136" s="16">
        <f t="shared" si="241"/>
        <v>46.0379791666667</v>
      </c>
      <c r="L1136" s="19">
        <f t="shared" si="242"/>
        <v>5777.45795461016</v>
      </c>
      <c r="M1136" s="27">
        <f t="shared" si="233"/>
        <v>22.7529847727873</v>
      </c>
      <c r="N1136" s="21"/>
      <c r="O1136" s="22">
        <f t="shared" si="234"/>
        <v>26.6483070341138</v>
      </c>
      <c r="P1136" s="22"/>
      <c r="Q1136" s="31">
        <f t="shared" si="235"/>
        <v>0.0178476602539032</v>
      </c>
      <c r="R1136" s="10">
        <f t="shared" si="245"/>
        <v>1.00267302910239</v>
      </c>
      <c r="S1136" s="10">
        <f t="shared" si="246"/>
        <v>12.2539605244498</v>
      </c>
      <c r="T1136" s="12">
        <f t="shared" si="236"/>
        <v>-0.0396805567614091</v>
      </c>
      <c r="U1136" s="12">
        <f t="shared" si="237"/>
        <v>-0.0153788854250289</v>
      </c>
      <c r="V1136" s="12">
        <f t="shared" si="238"/>
        <v>-0.0243016713363803</v>
      </c>
      <c r="Y1136" s="30"/>
      <c r="Z1136" s="30"/>
    </row>
    <row r="1137" spans="1:26">
      <c r="A1137" s="14">
        <v>1965.01</v>
      </c>
      <c r="B1137" s="15">
        <v>86.12</v>
      </c>
      <c r="C1137" s="16">
        <v>2.51667</v>
      </c>
      <c r="D1137" s="15">
        <v>4.59333</v>
      </c>
      <c r="E1137" s="15">
        <v>31.2</v>
      </c>
      <c r="F1137" s="16">
        <f t="shared" si="243"/>
        <v>1965.04166666658</v>
      </c>
      <c r="G1137" s="10">
        <v>4.19</v>
      </c>
      <c r="H1137" s="16">
        <f t="shared" si="239"/>
        <v>871.382585897436</v>
      </c>
      <c r="I1137" s="16">
        <f t="shared" si="240"/>
        <v>25.4642639625</v>
      </c>
      <c r="J1137" s="19">
        <f t="shared" si="244"/>
        <v>109618.976258662</v>
      </c>
      <c r="K1137" s="16">
        <f t="shared" si="241"/>
        <v>46.4764023836539</v>
      </c>
      <c r="L1137" s="19">
        <f t="shared" si="242"/>
        <v>5846.68058776359</v>
      </c>
      <c r="M1137" s="27">
        <f t="shared" si="233"/>
        <v>23.2693350819225</v>
      </c>
      <c r="N1137" s="21"/>
      <c r="O1137" s="22">
        <f t="shared" si="234"/>
        <v>27.2378702227791</v>
      </c>
      <c r="P1137" s="22"/>
      <c r="Q1137" s="31">
        <f t="shared" si="235"/>
        <v>0.0167723964823475</v>
      </c>
      <c r="R1137" s="10">
        <f t="shared" si="245"/>
        <v>1.00187256181264</v>
      </c>
      <c r="S1137" s="10">
        <f t="shared" si="246"/>
        <v>12.2867157175512</v>
      </c>
      <c r="T1137" s="12">
        <f t="shared" si="236"/>
        <v>-0.0347559375579608</v>
      </c>
      <c r="U1137" s="12">
        <f t="shared" si="237"/>
        <v>-0.0158918834076737</v>
      </c>
      <c r="V1137" s="12">
        <f t="shared" si="238"/>
        <v>-0.0188640541502871</v>
      </c>
      <c r="Y1137" s="30"/>
      <c r="Z1137" s="30"/>
    </row>
    <row r="1138" spans="1:26">
      <c r="A1138" s="14">
        <v>1965.02</v>
      </c>
      <c r="B1138" s="15">
        <v>86.75</v>
      </c>
      <c r="C1138" s="16">
        <v>2.53333</v>
      </c>
      <c r="D1138" s="15">
        <v>4.63667</v>
      </c>
      <c r="E1138" s="15">
        <v>31.2</v>
      </c>
      <c r="F1138" s="16">
        <f t="shared" si="243"/>
        <v>1965.12499999991</v>
      </c>
      <c r="G1138" s="10">
        <v>4.21</v>
      </c>
      <c r="H1138" s="16">
        <f t="shared" si="239"/>
        <v>877.757075320513</v>
      </c>
      <c r="I1138" s="16">
        <f t="shared" si="240"/>
        <v>25.6328337939103</v>
      </c>
      <c r="J1138" s="19">
        <f t="shared" si="244"/>
        <v>110689.595260869</v>
      </c>
      <c r="K1138" s="16">
        <f t="shared" si="241"/>
        <v>46.9149267830128</v>
      </c>
      <c r="L1138" s="19">
        <f t="shared" si="242"/>
        <v>5916.20894130507</v>
      </c>
      <c r="M1138" s="27">
        <f t="shared" si="233"/>
        <v>23.3720682727513</v>
      </c>
      <c r="N1138" s="21"/>
      <c r="O1138" s="22">
        <f t="shared" si="234"/>
        <v>27.3421321278151</v>
      </c>
      <c r="P1138" s="22"/>
      <c r="Q1138" s="31">
        <f t="shared" si="235"/>
        <v>0.0163834974829707</v>
      </c>
      <c r="R1138" s="10">
        <f t="shared" si="245"/>
        <v>1.00350833333333</v>
      </c>
      <c r="S1138" s="10">
        <f t="shared" si="246"/>
        <v>12.3097233522067</v>
      </c>
      <c r="T1138" s="12">
        <f t="shared" si="236"/>
        <v>-0.0264890220948198</v>
      </c>
      <c r="U1138" s="12">
        <f t="shared" si="237"/>
        <v>-0.0154636660179664</v>
      </c>
      <c r="V1138" s="12">
        <f t="shared" si="238"/>
        <v>-0.0110253560768534</v>
      </c>
      <c r="Y1138" s="30"/>
      <c r="Z1138" s="30"/>
    </row>
    <row r="1139" spans="1:26">
      <c r="A1139" s="14">
        <v>1965.03</v>
      </c>
      <c r="B1139" s="15">
        <v>86.83</v>
      </c>
      <c r="C1139" s="16">
        <v>2.55</v>
      </c>
      <c r="D1139" s="15">
        <v>4.68</v>
      </c>
      <c r="E1139" s="15">
        <v>31.3</v>
      </c>
      <c r="F1139" s="16">
        <f t="shared" si="243"/>
        <v>1965.20833333325</v>
      </c>
      <c r="G1139" s="10">
        <v>4.21</v>
      </c>
      <c r="H1139" s="16">
        <f t="shared" si="239"/>
        <v>875.759612460064</v>
      </c>
      <c r="I1139" s="16">
        <f t="shared" si="240"/>
        <v>25.719071884984</v>
      </c>
      <c r="J1139" s="19">
        <f t="shared" si="244"/>
        <v>110707.980510048</v>
      </c>
      <c r="K1139" s="16">
        <f t="shared" si="241"/>
        <v>47.202061341853</v>
      </c>
      <c r="L1139" s="19">
        <f t="shared" si="242"/>
        <v>5966.98547491676</v>
      </c>
      <c r="M1139" s="27">
        <f t="shared" si="233"/>
        <v>23.2535282000348</v>
      </c>
      <c r="N1139" s="21"/>
      <c r="O1139" s="22">
        <f t="shared" si="234"/>
        <v>27.1872238820614</v>
      </c>
      <c r="P1139" s="22"/>
      <c r="Q1139" s="31">
        <f t="shared" si="235"/>
        <v>0.0169266847444027</v>
      </c>
      <c r="R1139" s="10">
        <f t="shared" si="245"/>
        <v>1.00431826154085</v>
      </c>
      <c r="S1139" s="10">
        <f t="shared" si="246"/>
        <v>12.3134437989451</v>
      </c>
      <c r="T1139" s="12">
        <f t="shared" si="236"/>
        <v>-0.0221380649323538</v>
      </c>
      <c r="U1139" s="12">
        <f t="shared" si="237"/>
        <v>-0.0175876572866177</v>
      </c>
      <c r="V1139" s="12">
        <f t="shared" si="238"/>
        <v>-0.00455040764573611</v>
      </c>
      <c r="Y1139" s="30"/>
      <c r="Z1139" s="30"/>
    </row>
    <row r="1140" spans="1:26">
      <c r="A1140" s="14">
        <v>1965.04</v>
      </c>
      <c r="B1140" s="15">
        <v>87.97</v>
      </c>
      <c r="C1140" s="16">
        <v>2.57</v>
      </c>
      <c r="D1140" s="15">
        <v>4.73333</v>
      </c>
      <c r="E1140" s="15">
        <v>31.4</v>
      </c>
      <c r="F1140" s="16">
        <f t="shared" si="243"/>
        <v>1965.29166666658</v>
      </c>
      <c r="G1140" s="10">
        <v>4.2</v>
      </c>
      <c r="H1140" s="16">
        <f t="shared" si="239"/>
        <v>884.431889490446</v>
      </c>
      <c r="I1140" s="16">
        <f t="shared" si="240"/>
        <v>25.8382398089172</v>
      </c>
      <c r="J1140" s="19">
        <f t="shared" si="244"/>
        <v>112076.467027547</v>
      </c>
      <c r="K1140" s="16">
        <f t="shared" si="241"/>
        <v>47.5879049162421</v>
      </c>
      <c r="L1140" s="19">
        <f t="shared" si="242"/>
        <v>6030.40699869841</v>
      </c>
      <c r="M1140" s="27">
        <f t="shared" si="233"/>
        <v>23.4205519547713</v>
      </c>
      <c r="N1140" s="21"/>
      <c r="O1140" s="22">
        <f t="shared" si="234"/>
        <v>27.3652699838709</v>
      </c>
      <c r="P1140" s="22"/>
      <c r="Q1140" s="31">
        <f t="shared" si="235"/>
        <v>0.0170441420063457</v>
      </c>
      <c r="R1140" s="10">
        <f t="shared" si="245"/>
        <v>1.00269044757299</v>
      </c>
      <c r="S1140" s="10">
        <f t="shared" si="246"/>
        <v>12.3272323408529</v>
      </c>
      <c r="T1140" s="12">
        <f t="shared" si="236"/>
        <v>-0.022265125296574</v>
      </c>
      <c r="U1140" s="12">
        <f t="shared" si="237"/>
        <v>-0.0207914079645328</v>
      </c>
      <c r="V1140" s="12">
        <f t="shared" si="238"/>
        <v>-0.00147371733204116</v>
      </c>
      <c r="Y1140" s="30"/>
      <c r="Z1140" s="30"/>
    </row>
    <row r="1141" spans="1:26">
      <c r="A1141" s="14">
        <v>1965.05</v>
      </c>
      <c r="B1141" s="15">
        <v>89.28</v>
      </c>
      <c r="C1141" s="16">
        <v>2.59</v>
      </c>
      <c r="D1141" s="15">
        <v>4.78667</v>
      </c>
      <c r="E1141" s="15">
        <v>31.4</v>
      </c>
      <c r="F1141" s="16">
        <f t="shared" si="243"/>
        <v>1965.37499999991</v>
      </c>
      <c r="G1141" s="10">
        <v>4.21</v>
      </c>
      <c r="H1141" s="16">
        <f t="shared" si="239"/>
        <v>897.602354140128</v>
      </c>
      <c r="I1141" s="16">
        <f t="shared" si="240"/>
        <v>26.0393156050955</v>
      </c>
      <c r="J1141" s="19">
        <f t="shared" si="244"/>
        <v>114020.425300514</v>
      </c>
      <c r="K1141" s="16">
        <f t="shared" si="241"/>
        <v>48.1241740646497</v>
      </c>
      <c r="L1141" s="19">
        <f t="shared" si="242"/>
        <v>6113.10650955656</v>
      </c>
      <c r="M1141" s="27">
        <f t="shared" si="233"/>
        <v>23.708808308862</v>
      </c>
      <c r="N1141" s="21"/>
      <c r="O1141" s="22">
        <f t="shared" si="234"/>
        <v>27.6832233044136</v>
      </c>
      <c r="P1141" s="22"/>
      <c r="Q1141" s="31">
        <f t="shared" si="235"/>
        <v>0.0164250168940264</v>
      </c>
      <c r="R1141" s="10">
        <f t="shared" si="245"/>
        <v>1.00350833333333</v>
      </c>
      <c r="S1141" s="10">
        <f t="shared" si="246"/>
        <v>12.360398113186</v>
      </c>
      <c r="T1141" s="12">
        <f t="shared" si="236"/>
        <v>-0.0181372001150913</v>
      </c>
      <c r="U1141" s="12">
        <f t="shared" si="237"/>
        <v>-0.0198184779262205</v>
      </c>
      <c r="V1141" s="12">
        <f t="shared" si="238"/>
        <v>0.00168127781112914</v>
      </c>
      <c r="Y1141" s="30"/>
      <c r="Z1141" s="30"/>
    </row>
    <row r="1142" spans="1:26">
      <c r="A1142" s="14">
        <v>1965.06</v>
      </c>
      <c r="B1142" s="15">
        <v>85.04</v>
      </c>
      <c r="C1142" s="16">
        <v>2.61</v>
      </c>
      <c r="D1142" s="15">
        <v>4.84</v>
      </c>
      <c r="E1142" s="15">
        <v>31.6</v>
      </c>
      <c r="F1142" s="16">
        <f t="shared" si="243"/>
        <v>1965.45833333325</v>
      </c>
      <c r="G1142" s="10">
        <v>4.21</v>
      </c>
      <c r="H1142" s="16">
        <f t="shared" si="239"/>
        <v>849.563055696203</v>
      </c>
      <c r="I1142" s="16">
        <f t="shared" si="240"/>
        <v>26.0743129746835</v>
      </c>
      <c r="J1142" s="19">
        <f t="shared" si="244"/>
        <v>108194.113837507</v>
      </c>
      <c r="K1142" s="16">
        <f t="shared" si="241"/>
        <v>48.3523658227848</v>
      </c>
      <c r="L1142" s="19">
        <f t="shared" si="242"/>
        <v>6157.80233976402</v>
      </c>
      <c r="M1142" s="27">
        <f t="shared" si="233"/>
        <v>22.3853429864578</v>
      </c>
      <c r="N1142" s="21"/>
      <c r="O1142" s="22">
        <f t="shared" si="234"/>
        <v>26.1227383770423</v>
      </c>
      <c r="P1142" s="22"/>
      <c r="Q1142" s="31">
        <f t="shared" si="235"/>
        <v>0.019564194009379</v>
      </c>
      <c r="R1142" s="10">
        <f t="shared" si="245"/>
        <v>1.00431826154085</v>
      </c>
      <c r="S1142" s="10">
        <f t="shared" si="246"/>
        <v>12.3252576838878</v>
      </c>
      <c r="T1142" s="12">
        <f t="shared" si="236"/>
        <v>-0.0108932144798305</v>
      </c>
      <c r="U1142" s="12">
        <f t="shared" si="237"/>
        <v>-0.0182870818908956</v>
      </c>
      <c r="V1142" s="12">
        <f t="shared" si="238"/>
        <v>0.00739386741106507</v>
      </c>
      <c r="Y1142" s="30"/>
      <c r="Z1142" s="30"/>
    </row>
    <row r="1143" spans="1:26">
      <c r="A1143" s="14">
        <v>1965.07</v>
      </c>
      <c r="B1143" s="15">
        <v>84.91</v>
      </c>
      <c r="C1143" s="16">
        <v>2.62667</v>
      </c>
      <c r="D1143" s="15">
        <v>4.88667</v>
      </c>
      <c r="E1143" s="15">
        <v>31.6</v>
      </c>
      <c r="F1143" s="16">
        <f t="shared" si="243"/>
        <v>1965.54166666658</v>
      </c>
      <c r="G1143" s="10">
        <v>4.2</v>
      </c>
      <c r="H1143" s="16">
        <f t="shared" si="239"/>
        <v>848.264335126582</v>
      </c>
      <c r="I1143" s="16">
        <f t="shared" si="240"/>
        <v>26.2408489123418</v>
      </c>
      <c r="J1143" s="19">
        <f t="shared" si="244"/>
        <v>108307.205142978</v>
      </c>
      <c r="K1143" s="16">
        <f t="shared" si="241"/>
        <v>48.8186065072785</v>
      </c>
      <c r="L1143" s="19">
        <f t="shared" si="242"/>
        <v>6233.20657350176</v>
      </c>
      <c r="M1143" s="27">
        <f t="shared" si="233"/>
        <v>22.3007817121744</v>
      </c>
      <c r="N1143" s="21"/>
      <c r="O1143" s="22">
        <f t="shared" si="234"/>
        <v>26.0086898401447</v>
      </c>
      <c r="P1143" s="22"/>
      <c r="Q1143" s="31">
        <f t="shared" si="235"/>
        <v>0.01945347062065</v>
      </c>
      <c r="R1143" s="10">
        <f t="shared" si="245"/>
        <v>0.999459741346727</v>
      </c>
      <c r="S1143" s="10">
        <f t="shared" si="246"/>
        <v>12.3784813701251</v>
      </c>
      <c r="T1143" s="12">
        <f t="shared" si="236"/>
        <v>-0.0116709277278282</v>
      </c>
      <c r="U1143" s="12">
        <f t="shared" si="237"/>
        <v>-0.0204976065169344</v>
      </c>
      <c r="V1143" s="12">
        <f t="shared" si="238"/>
        <v>0.00882667878910626</v>
      </c>
      <c r="Y1143" s="30"/>
      <c r="Z1143" s="30"/>
    </row>
    <row r="1144" spans="1:26">
      <c r="A1144" s="14">
        <v>1965.08</v>
      </c>
      <c r="B1144" s="15">
        <v>86.49</v>
      </c>
      <c r="C1144" s="16">
        <v>2.64333</v>
      </c>
      <c r="D1144" s="15">
        <v>4.93333</v>
      </c>
      <c r="E1144" s="15">
        <v>31.6</v>
      </c>
      <c r="F1144" s="16">
        <f t="shared" si="243"/>
        <v>1965.62499999991</v>
      </c>
      <c r="G1144" s="10">
        <v>4.25</v>
      </c>
      <c r="H1144" s="16">
        <f t="shared" si="239"/>
        <v>864.048785126582</v>
      </c>
      <c r="I1144" s="16">
        <f t="shared" si="240"/>
        <v>26.4072849484177</v>
      </c>
      <c r="J1144" s="19">
        <f t="shared" si="244"/>
        <v>110603.55450709</v>
      </c>
      <c r="K1144" s="16">
        <f t="shared" si="241"/>
        <v>49.2847472901899</v>
      </c>
      <c r="L1144" s="19">
        <f t="shared" si="242"/>
        <v>6308.75053250622</v>
      </c>
      <c r="M1144" s="27">
        <f t="shared" si="233"/>
        <v>22.6659718459644</v>
      </c>
      <c r="N1144" s="21"/>
      <c r="O1144" s="22">
        <f t="shared" si="234"/>
        <v>26.4173866398845</v>
      </c>
      <c r="P1144" s="22"/>
      <c r="Q1144" s="31">
        <f t="shared" si="235"/>
        <v>0.0182309926586958</v>
      </c>
      <c r="R1144" s="10">
        <f t="shared" si="245"/>
        <v>1.00031544703994</v>
      </c>
      <c r="S1144" s="10">
        <f t="shared" si="246"/>
        <v>12.3717937884505</v>
      </c>
      <c r="T1144" s="12">
        <f t="shared" si="236"/>
        <v>-0.0210502768674981</v>
      </c>
      <c r="U1144" s="12">
        <f t="shared" si="237"/>
        <v>-0.0222147108310548</v>
      </c>
      <c r="V1144" s="12">
        <f t="shared" si="238"/>
        <v>0.0011644339635567</v>
      </c>
      <c r="Y1144" s="30"/>
      <c r="Z1144" s="30"/>
    </row>
    <row r="1145" spans="1:26">
      <c r="A1145" s="14">
        <v>1965.09</v>
      </c>
      <c r="B1145" s="15">
        <v>89.38</v>
      </c>
      <c r="C1145" s="16">
        <v>2.66</v>
      </c>
      <c r="D1145" s="15">
        <v>4.98</v>
      </c>
      <c r="E1145" s="15">
        <v>31.6</v>
      </c>
      <c r="F1145" s="16">
        <f t="shared" si="243"/>
        <v>1965.70833333325</v>
      </c>
      <c r="G1145" s="10">
        <v>4.29</v>
      </c>
      <c r="H1145" s="16">
        <f t="shared" si="239"/>
        <v>892.920342405063</v>
      </c>
      <c r="I1145" s="16">
        <f t="shared" si="240"/>
        <v>26.573820886076</v>
      </c>
      <c r="J1145" s="19">
        <f t="shared" si="244"/>
        <v>114582.758967427</v>
      </c>
      <c r="K1145" s="16">
        <f t="shared" si="241"/>
        <v>49.7509879746836</v>
      </c>
      <c r="L1145" s="19">
        <f t="shared" si="242"/>
        <v>6384.22622127756</v>
      </c>
      <c r="M1145" s="27">
        <f t="shared" si="233"/>
        <v>23.3741468316486</v>
      </c>
      <c r="N1145" s="21"/>
      <c r="O1145" s="22">
        <f t="shared" si="234"/>
        <v>27.2222929417535</v>
      </c>
      <c r="P1145" s="22"/>
      <c r="Q1145" s="31">
        <f t="shared" si="235"/>
        <v>0.0161157469856558</v>
      </c>
      <c r="R1145" s="10">
        <f t="shared" si="245"/>
        <v>0.998749098562118</v>
      </c>
      <c r="S1145" s="10">
        <f t="shared" si="246"/>
        <v>12.3756964341798</v>
      </c>
      <c r="T1145" s="12">
        <f t="shared" si="236"/>
        <v>-0.0258761315240096</v>
      </c>
      <c r="U1145" s="12">
        <f t="shared" si="237"/>
        <v>-0.0222977334930992</v>
      </c>
      <c r="V1145" s="12">
        <f t="shared" si="238"/>
        <v>-0.00357839803091042</v>
      </c>
      <c r="Y1145" s="30"/>
      <c r="Z1145" s="30"/>
    </row>
    <row r="1146" spans="1:26">
      <c r="A1146" s="14">
        <v>1965.1</v>
      </c>
      <c r="B1146" s="15">
        <v>91.39</v>
      </c>
      <c r="C1146" s="16">
        <v>2.68</v>
      </c>
      <c r="D1146" s="15">
        <v>5.05</v>
      </c>
      <c r="E1146" s="15">
        <v>31.7</v>
      </c>
      <c r="F1146" s="16">
        <f t="shared" si="243"/>
        <v>1965.79166666658</v>
      </c>
      <c r="G1146" s="10">
        <v>4.35</v>
      </c>
      <c r="H1146" s="16">
        <f t="shared" si="239"/>
        <v>910.120432492114</v>
      </c>
      <c r="I1146" s="16">
        <f t="shared" si="240"/>
        <v>26.6891646687697</v>
      </c>
      <c r="J1146" s="19">
        <f t="shared" si="244"/>
        <v>117075.340721724</v>
      </c>
      <c r="K1146" s="16">
        <f t="shared" si="241"/>
        <v>50.2911498422713</v>
      </c>
      <c r="L1146" s="19">
        <f t="shared" si="242"/>
        <v>6469.31251389329</v>
      </c>
      <c r="M1146" s="27">
        <f t="shared" si="233"/>
        <v>23.7757455233127</v>
      </c>
      <c r="N1146" s="21"/>
      <c r="O1146" s="22">
        <f t="shared" si="234"/>
        <v>27.667414224244</v>
      </c>
      <c r="P1146" s="22"/>
      <c r="Q1146" s="31">
        <f t="shared" si="235"/>
        <v>0.0151142421636239</v>
      </c>
      <c r="R1146" s="10">
        <f t="shared" si="245"/>
        <v>0.99561893894703</v>
      </c>
      <c r="S1146" s="10">
        <f t="shared" si="246"/>
        <v>12.3212244411296</v>
      </c>
      <c r="T1146" s="12">
        <f t="shared" si="236"/>
        <v>-0.023778803201157</v>
      </c>
      <c r="U1146" s="12">
        <f t="shared" si="237"/>
        <v>-0.0198213685844187</v>
      </c>
      <c r="V1146" s="12">
        <f t="shared" si="238"/>
        <v>-0.00395743461673825</v>
      </c>
      <c r="Y1146" s="30"/>
      <c r="Z1146" s="30"/>
    </row>
    <row r="1147" spans="1:26">
      <c r="A1147" s="14">
        <v>1965.11</v>
      </c>
      <c r="B1147" s="15">
        <v>92.15</v>
      </c>
      <c r="C1147" s="16">
        <v>2.7</v>
      </c>
      <c r="D1147" s="15">
        <v>5.12</v>
      </c>
      <c r="E1147" s="15">
        <v>31.7</v>
      </c>
      <c r="F1147" s="16">
        <f t="shared" si="243"/>
        <v>1965.87499999991</v>
      </c>
      <c r="G1147" s="10">
        <v>4.45</v>
      </c>
      <c r="H1147" s="16">
        <f t="shared" si="239"/>
        <v>917.689001577287</v>
      </c>
      <c r="I1147" s="16">
        <f t="shared" si="240"/>
        <v>26.8883375394322</v>
      </c>
      <c r="J1147" s="19">
        <f t="shared" si="244"/>
        <v>118337.176924929</v>
      </c>
      <c r="K1147" s="16">
        <f t="shared" si="241"/>
        <v>50.9882548895899</v>
      </c>
      <c r="L1147" s="19">
        <f t="shared" si="242"/>
        <v>6575.0010402131</v>
      </c>
      <c r="M1147" s="27">
        <f t="shared" si="233"/>
        <v>23.9254611566737</v>
      </c>
      <c r="N1147" s="21"/>
      <c r="O1147" s="22">
        <f t="shared" si="234"/>
        <v>27.8180713692987</v>
      </c>
      <c r="P1147" s="22"/>
      <c r="Q1147" s="31">
        <f t="shared" si="235"/>
        <v>0.0138510501597456</v>
      </c>
      <c r="R1147" s="10">
        <f t="shared" si="245"/>
        <v>0.990204342964329</v>
      </c>
      <c r="S1147" s="10">
        <f t="shared" si="246"/>
        <v>12.2672444046057</v>
      </c>
      <c r="T1147" s="12">
        <f t="shared" si="236"/>
        <v>-0.0235618366991487</v>
      </c>
      <c r="U1147" s="12">
        <f t="shared" si="237"/>
        <v>-0.0188440077244042</v>
      </c>
      <c r="V1147" s="12">
        <f t="shared" si="238"/>
        <v>-0.00471782897474449</v>
      </c>
      <c r="Y1147" s="30"/>
      <c r="Z1147" s="30"/>
    </row>
    <row r="1148" spans="1:26">
      <c r="A1148" s="14">
        <v>1965.12</v>
      </c>
      <c r="B1148" s="15">
        <v>91.73</v>
      </c>
      <c r="C1148" s="16">
        <v>2.72</v>
      </c>
      <c r="D1148" s="15">
        <v>5.19</v>
      </c>
      <c r="E1148" s="15">
        <v>31.8</v>
      </c>
      <c r="F1148" s="16">
        <f t="shared" si="243"/>
        <v>1965.95833333325</v>
      </c>
      <c r="G1148" s="10">
        <v>4.62</v>
      </c>
      <c r="H1148" s="16">
        <f t="shared" si="239"/>
        <v>910.633709748428</v>
      </c>
      <c r="I1148" s="16">
        <f t="shared" si="240"/>
        <v>27.0023295597484</v>
      </c>
      <c r="J1148" s="19">
        <f t="shared" si="244"/>
        <v>117717.55339718</v>
      </c>
      <c r="K1148" s="16">
        <f t="shared" si="241"/>
        <v>51.5228273584906</v>
      </c>
      <c r="L1148" s="19">
        <f t="shared" si="242"/>
        <v>6660.3521435884</v>
      </c>
      <c r="M1148" s="27">
        <f t="shared" si="233"/>
        <v>23.6941115491063</v>
      </c>
      <c r="N1148" s="21"/>
      <c r="O1148" s="22">
        <f t="shared" si="234"/>
        <v>27.5256119121098</v>
      </c>
      <c r="P1148" s="22"/>
      <c r="Q1148" s="31">
        <f t="shared" si="235"/>
        <v>0.0132581721519262</v>
      </c>
      <c r="R1148" s="10">
        <f t="shared" si="245"/>
        <v>1.00464471834902</v>
      </c>
      <c r="S1148" s="10">
        <f t="shared" si="246"/>
        <v>12.1088803249988</v>
      </c>
      <c r="T1148" s="12">
        <f t="shared" si="236"/>
        <v>-0.0245608214208239</v>
      </c>
      <c r="U1148" s="12">
        <f t="shared" si="237"/>
        <v>-0.0169331795341379</v>
      </c>
      <c r="V1148" s="12">
        <f t="shared" si="238"/>
        <v>-0.00762764188668608</v>
      </c>
      <c r="Y1148" s="30"/>
      <c r="Z1148" s="30"/>
    </row>
    <row r="1149" spans="1:26">
      <c r="A1149" s="14">
        <v>1966.01</v>
      </c>
      <c r="B1149" s="15">
        <v>93.32</v>
      </c>
      <c r="C1149" s="16">
        <v>2.74</v>
      </c>
      <c r="D1149" s="15">
        <v>5.24</v>
      </c>
      <c r="E1149" s="15">
        <v>31.8</v>
      </c>
      <c r="F1149" s="16">
        <f t="shared" si="243"/>
        <v>1966.04166666658</v>
      </c>
      <c r="G1149" s="10">
        <v>4.61</v>
      </c>
      <c r="H1149" s="16">
        <f t="shared" si="239"/>
        <v>926.418159748428</v>
      </c>
      <c r="I1149" s="16">
        <f t="shared" si="240"/>
        <v>27.2008761006289</v>
      </c>
      <c r="J1149" s="19">
        <f t="shared" si="244"/>
        <v>120051.029372984</v>
      </c>
      <c r="K1149" s="16">
        <f t="shared" si="241"/>
        <v>52.0191937106918</v>
      </c>
      <c r="L1149" s="19">
        <f t="shared" si="242"/>
        <v>6740.97078776723</v>
      </c>
      <c r="M1149" s="27">
        <f t="shared" si="233"/>
        <v>24.0584833884218</v>
      </c>
      <c r="N1149" s="21"/>
      <c r="O1149" s="22">
        <f t="shared" si="234"/>
        <v>27.9234382746052</v>
      </c>
      <c r="P1149" s="22"/>
      <c r="Q1149" s="31">
        <f t="shared" si="235"/>
        <v>0.01271897308905</v>
      </c>
      <c r="R1149" s="10">
        <f t="shared" si="245"/>
        <v>0.986533803844446</v>
      </c>
      <c r="S1149" s="10">
        <f t="shared" si="246"/>
        <v>12.1651226636304</v>
      </c>
      <c r="T1149" s="12">
        <f t="shared" si="236"/>
        <v>-0.0177341607901369</v>
      </c>
      <c r="U1149" s="12">
        <f t="shared" si="237"/>
        <v>-0.0151723253423415</v>
      </c>
      <c r="V1149" s="12">
        <f t="shared" si="238"/>
        <v>-0.00256183544779542</v>
      </c>
      <c r="Y1149" s="30"/>
      <c r="Z1149" s="30"/>
    </row>
    <row r="1150" spans="1:26">
      <c r="A1150" s="14">
        <v>1966.02</v>
      </c>
      <c r="B1150" s="15">
        <v>92.69</v>
      </c>
      <c r="C1150" s="16">
        <v>2.76</v>
      </c>
      <c r="D1150" s="15">
        <v>5.29</v>
      </c>
      <c r="E1150" s="15">
        <v>32</v>
      </c>
      <c r="F1150" s="16">
        <f t="shared" si="243"/>
        <v>1966.12499999991</v>
      </c>
      <c r="G1150" s="10">
        <v>4.83</v>
      </c>
      <c r="H1150" s="16">
        <f t="shared" si="239"/>
        <v>914.4129190625</v>
      </c>
      <c r="I1150" s="16">
        <f t="shared" si="240"/>
        <v>27.22817625</v>
      </c>
      <c r="J1150" s="19">
        <f t="shared" si="244"/>
        <v>118789.34862869</v>
      </c>
      <c r="K1150" s="16">
        <f t="shared" si="241"/>
        <v>52.1873378125</v>
      </c>
      <c r="L1150" s="19">
        <f t="shared" si="242"/>
        <v>6779.54098873417</v>
      </c>
      <c r="M1150" s="27">
        <f t="shared" si="233"/>
        <v>23.7000271455794</v>
      </c>
      <c r="N1150" s="21"/>
      <c r="O1150" s="22">
        <f t="shared" si="234"/>
        <v>27.4829944034608</v>
      </c>
      <c r="P1150" s="22"/>
      <c r="Q1150" s="31">
        <f t="shared" si="235"/>
        <v>0.0117856163746189</v>
      </c>
      <c r="R1150" s="10">
        <f t="shared" si="245"/>
        <v>1.00088388364156</v>
      </c>
      <c r="S1150" s="10">
        <f t="shared" si="246"/>
        <v>11.9262965809882</v>
      </c>
      <c r="T1150" s="12">
        <f t="shared" si="236"/>
        <v>-0.0130168977055534</v>
      </c>
      <c r="U1150" s="12">
        <f t="shared" si="237"/>
        <v>-0.013276141473607</v>
      </c>
      <c r="V1150" s="12">
        <f t="shared" si="238"/>
        <v>0.000259243768053641</v>
      </c>
      <c r="Y1150" s="30"/>
      <c r="Z1150" s="30"/>
    </row>
    <row r="1151" spans="1:26">
      <c r="A1151" s="14">
        <v>1966.03</v>
      </c>
      <c r="B1151" s="15">
        <v>88.88</v>
      </c>
      <c r="C1151" s="16">
        <v>2.78</v>
      </c>
      <c r="D1151" s="15">
        <v>5.34</v>
      </c>
      <c r="E1151" s="15">
        <v>32.1</v>
      </c>
      <c r="F1151" s="16">
        <f t="shared" si="243"/>
        <v>1966.20833333325</v>
      </c>
      <c r="G1151" s="10">
        <v>4.87</v>
      </c>
      <c r="H1151" s="16">
        <f t="shared" si="239"/>
        <v>874.094651713396</v>
      </c>
      <c r="I1151" s="16">
        <f t="shared" si="240"/>
        <v>27.3400442367601</v>
      </c>
      <c r="J1151" s="19">
        <f t="shared" si="244"/>
        <v>113847.665881753</v>
      </c>
      <c r="K1151" s="16">
        <f t="shared" si="241"/>
        <v>52.5164878504673</v>
      </c>
      <c r="L1151" s="19">
        <f t="shared" si="242"/>
        <v>6840.08253609994</v>
      </c>
      <c r="M1151" s="27">
        <f t="shared" si="233"/>
        <v>22.61111258229</v>
      </c>
      <c r="N1151" s="21"/>
      <c r="O1151" s="22">
        <f t="shared" si="234"/>
        <v>26.2003007597452</v>
      </c>
      <c r="P1151" s="22"/>
      <c r="Q1151" s="31">
        <f t="shared" si="235"/>
        <v>0.0137352579083526</v>
      </c>
      <c r="R1151" s="10">
        <f t="shared" si="245"/>
        <v>1.01353372619349</v>
      </c>
      <c r="S1151" s="10">
        <f t="shared" si="246"/>
        <v>11.8996516281026</v>
      </c>
      <c r="T1151" s="12">
        <f t="shared" si="236"/>
        <v>-0.00819908869336972</v>
      </c>
      <c r="U1151" s="12">
        <f t="shared" si="237"/>
        <v>-0.0121873419480564</v>
      </c>
      <c r="V1151" s="12">
        <f t="shared" si="238"/>
        <v>0.00398825325468666</v>
      </c>
      <c r="Y1151" s="30"/>
      <c r="Z1151" s="30"/>
    </row>
    <row r="1152" spans="1:26">
      <c r="A1152" s="14">
        <v>1966.04</v>
      </c>
      <c r="B1152" s="15">
        <v>91.6</v>
      </c>
      <c r="C1152" s="16">
        <v>2.79667</v>
      </c>
      <c r="D1152" s="15">
        <v>5.38</v>
      </c>
      <c r="E1152" s="15">
        <v>32.3</v>
      </c>
      <c r="F1152" s="16">
        <f t="shared" si="243"/>
        <v>1966.29166666658</v>
      </c>
      <c r="G1152" s="10">
        <v>4.75</v>
      </c>
      <c r="H1152" s="16">
        <f t="shared" si="239"/>
        <v>895.266637770898</v>
      </c>
      <c r="I1152" s="16">
        <f t="shared" si="240"/>
        <v>27.3336828368421</v>
      </c>
      <c r="J1152" s="19">
        <f t="shared" si="244"/>
        <v>116901.916572726</v>
      </c>
      <c r="K1152" s="16">
        <f t="shared" si="241"/>
        <v>52.5822544891641</v>
      </c>
      <c r="L1152" s="19">
        <f t="shared" si="242"/>
        <v>6866.07326595271</v>
      </c>
      <c r="M1152" s="27">
        <f t="shared" si="233"/>
        <v>23.1136964626158</v>
      </c>
      <c r="N1152" s="21"/>
      <c r="O1152" s="22">
        <f t="shared" si="234"/>
        <v>26.7604089483114</v>
      </c>
      <c r="P1152" s="22"/>
      <c r="Q1152" s="31">
        <f t="shared" si="235"/>
        <v>0.0142268473638457</v>
      </c>
      <c r="R1152" s="10">
        <f t="shared" si="245"/>
        <v>1.0015927472648</v>
      </c>
      <c r="S1152" s="10">
        <f t="shared" si="246"/>
        <v>11.986019008874</v>
      </c>
      <c r="T1152" s="12">
        <f t="shared" si="236"/>
        <v>-0.0100947336423591</v>
      </c>
      <c r="U1152" s="12">
        <f t="shared" si="237"/>
        <v>-0.0114649867189276</v>
      </c>
      <c r="V1152" s="12">
        <f t="shared" si="238"/>
        <v>0.00137025307656846</v>
      </c>
      <c r="Y1152" s="30"/>
      <c r="Z1152" s="30"/>
    </row>
    <row r="1153" spans="1:26">
      <c r="A1153" s="14">
        <v>1966.05</v>
      </c>
      <c r="B1153" s="15">
        <v>86.78</v>
      </c>
      <c r="C1153" s="16">
        <v>2.81333</v>
      </c>
      <c r="D1153" s="15">
        <v>5.42</v>
      </c>
      <c r="E1153" s="15">
        <v>32.3</v>
      </c>
      <c r="F1153" s="16">
        <f t="shared" si="243"/>
        <v>1966.37499999991</v>
      </c>
      <c r="G1153" s="10">
        <v>4.78</v>
      </c>
      <c r="H1153" s="16">
        <f t="shared" si="239"/>
        <v>848.157629102167</v>
      </c>
      <c r="I1153" s="16">
        <f t="shared" si="240"/>
        <v>27.4965119</v>
      </c>
      <c r="J1153" s="19">
        <f t="shared" si="244"/>
        <v>111049.730268492</v>
      </c>
      <c r="K1153" s="16">
        <f t="shared" si="241"/>
        <v>52.9732006191951</v>
      </c>
      <c r="L1153" s="19">
        <f t="shared" si="242"/>
        <v>6935.80938067786</v>
      </c>
      <c r="M1153" s="27">
        <f t="shared" ref="M1153:M1216" si="247">H1153/AVERAGE(K1033:K1152)</f>
        <v>21.8521779767631</v>
      </c>
      <c r="N1153" s="21"/>
      <c r="O1153" s="22">
        <f t="shared" ref="O1153:O1216" si="248">J1153/AVERAGE(L1033:L1152)</f>
        <v>25.2836016102721</v>
      </c>
      <c r="P1153" s="22"/>
      <c r="Q1153" s="31">
        <f t="shared" ref="Q1153:Q1216" si="249">1/M1153-(G1153/100-(((E1153/E1033)^(1/10))-1))</f>
        <v>0.016046646835389</v>
      </c>
      <c r="R1153" s="10">
        <f t="shared" si="245"/>
        <v>1.00162100312871</v>
      </c>
      <c r="S1153" s="10">
        <f t="shared" si="246"/>
        <v>12.0051097078663</v>
      </c>
      <c r="T1153" s="12">
        <f t="shared" si="236"/>
        <v>-0.0060843084754334</v>
      </c>
      <c r="U1153" s="12">
        <f t="shared" si="237"/>
        <v>-0.0140189001375954</v>
      </c>
      <c r="V1153" s="12">
        <f t="shared" si="238"/>
        <v>0.00793459166216204</v>
      </c>
      <c r="Y1153" s="30"/>
      <c r="Z1153" s="30"/>
    </row>
    <row r="1154" spans="1:26">
      <c r="A1154" s="14">
        <v>1966.06</v>
      </c>
      <c r="B1154" s="15">
        <v>86.06</v>
      </c>
      <c r="C1154" s="16">
        <v>2.83</v>
      </c>
      <c r="D1154" s="15">
        <v>5.46</v>
      </c>
      <c r="E1154" s="15">
        <v>32.4</v>
      </c>
      <c r="F1154" s="16">
        <f t="shared" si="243"/>
        <v>1966.45833333325</v>
      </c>
      <c r="G1154" s="10">
        <v>4.81</v>
      </c>
      <c r="H1154" s="16">
        <f t="shared" si="239"/>
        <v>838.524547530864</v>
      </c>
      <c r="I1154" s="16">
        <f t="shared" si="240"/>
        <v>27.5740700617284</v>
      </c>
      <c r="J1154" s="19">
        <f t="shared" si="244"/>
        <v>110089.32307298</v>
      </c>
      <c r="K1154" s="16">
        <f t="shared" si="241"/>
        <v>53.1994425925926</v>
      </c>
      <c r="L1154" s="19">
        <f t="shared" si="242"/>
        <v>6984.51898650328</v>
      </c>
      <c r="M1154" s="27">
        <f t="shared" si="247"/>
        <v>21.5552533832263</v>
      </c>
      <c r="N1154" s="21"/>
      <c r="O1154" s="22">
        <f t="shared" si="248"/>
        <v>24.9254885708724</v>
      </c>
      <c r="P1154" s="22"/>
      <c r="Q1154" s="31">
        <f t="shared" si="249"/>
        <v>0.0159404666727736</v>
      </c>
      <c r="R1154" s="10">
        <f t="shared" si="245"/>
        <v>0.987630336015512</v>
      </c>
      <c r="S1154" s="10">
        <f t="shared" si="246"/>
        <v>11.9874571578057</v>
      </c>
      <c r="T1154" s="12">
        <f t="shared" ref="T1154:T1217" si="250">(($J1274/$J1154)^(1/10)-1)</f>
        <v>-0.00485358437553807</v>
      </c>
      <c r="U1154" s="12">
        <f t="shared" ref="U1154:U1217" si="251">(($S1274/$S1154)^(1/10)-1)</f>
        <v>-0.0134799289320997</v>
      </c>
      <c r="V1154" s="12">
        <f t="shared" ref="V1154:V1217" si="252">T1154-U1154</f>
        <v>0.00862634455656164</v>
      </c>
      <c r="Y1154" s="30"/>
      <c r="Z1154" s="30"/>
    </row>
    <row r="1155" spans="1:26">
      <c r="A1155" s="14">
        <v>1966.07</v>
      </c>
      <c r="B1155" s="15">
        <v>85.84</v>
      </c>
      <c r="C1155" s="16">
        <v>2.85</v>
      </c>
      <c r="D1155" s="15">
        <v>5.47667</v>
      </c>
      <c r="E1155" s="15">
        <v>32.5</v>
      </c>
      <c r="F1155" s="16">
        <f t="shared" si="243"/>
        <v>1966.54166666658</v>
      </c>
      <c r="G1155" s="10">
        <v>5.02</v>
      </c>
      <c r="H1155" s="16">
        <f t="shared" si="239"/>
        <v>833.807500307693</v>
      </c>
      <c r="I1155" s="16">
        <f t="shared" si="240"/>
        <v>27.6834969230769</v>
      </c>
      <c r="J1155" s="19">
        <f t="shared" si="244"/>
        <v>109772.904092239</v>
      </c>
      <c r="K1155" s="16">
        <f t="shared" si="241"/>
        <v>53.1976761732308</v>
      </c>
      <c r="L1155" s="19">
        <f t="shared" si="242"/>
        <v>7003.61102813191</v>
      </c>
      <c r="M1155" s="27">
        <f t="shared" si="247"/>
        <v>21.3817020074334</v>
      </c>
      <c r="N1155" s="21"/>
      <c r="O1155" s="22">
        <f t="shared" si="248"/>
        <v>24.7117933451028</v>
      </c>
      <c r="P1155" s="22"/>
      <c r="Q1155" s="31">
        <f t="shared" si="249"/>
        <v>0.0137851891438652</v>
      </c>
      <c r="R1155" s="10">
        <f t="shared" si="245"/>
        <v>0.988726961275129</v>
      </c>
      <c r="S1155" s="10">
        <f t="shared" si="246"/>
        <v>11.8027481058407</v>
      </c>
      <c r="T1155" s="12">
        <f t="shared" si="250"/>
        <v>-0.00246844755481301</v>
      </c>
      <c r="U1155" s="12">
        <f t="shared" si="251"/>
        <v>-0.0116197503561316</v>
      </c>
      <c r="V1155" s="12">
        <f t="shared" si="252"/>
        <v>0.00915130280131859</v>
      </c>
      <c r="Y1155" s="30"/>
      <c r="Z1155" s="30"/>
    </row>
    <row r="1156" spans="1:26">
      <c r="A1156" s="14">
        <v>1966.08</v>
      </c>
      <c r="B1156" s="15">
        <v>80.65</v>
      </c>
      <c r="C1156" s="16">
        <v>2.87</v>
      </c>
      <c r="D1156" s="15">
        <v>5.49333</v>
      </c>
      <c r="E1156" s="15">
        <v>32.7</v>
      </c>
      <c r="F1156" s="16">
        <f t="shared" si="243"/>
        <v>1966.62499999991</v>
      </c>
      <c r="G1156" s="10">
        <v>5.22</v>
      </c>
      <c r="H1156" s="16">
        <f t="shared" si="239"/>
        <v>778.60299235474</v>
      </c>
      <c r="I1156" s="16">
        <f t="shared" si="240"/>
        <v>27.7072608562691</v>
      </c>
      <c r="J1156" s="19">
        <f t="shared" si="244"/>
        <v>102809.066179072</v>
      </c>
      <c r="K1156" s="16">
        <f t="shared" si="241"/>
        <v>53.033145393578</v>
      </c>
      <c r="L1156" s="19">
        <f t="shared" si="242"/>
        <v>7002.65502186586</v>
      </c>
      <c r="M1156" s="27">
        <f t="shared" si="247"/>
        <v>19.9139038640098</v>
      </c>
      <c r="N1156" s="21"/>
      <c r="O1156" s="22">
        <f t="shared" si="248"/>
        <v>23.0088666656322</v>
      </c>
      <c r="P1156" s="22"/>
      <c r="Q1156" s="31">
        <f t="shared" si="249"/>
        <v>0.0162288731249066</v>
      </c>
      <c r="R1156" s="10">
        <f t="shared" si="245"/>
        <v>1.00744691423544</v>
      </c>
      <c r="S1156" s="10">
        <f t="shared" si="246"/>
        <v>11.5983209863904</v>
      </c>
      <c r="T1156" s="12">
        <f t="shared" si="250"/>
        <v>0.00300321573258922</v>
      </c>
      <c r="U1156" s="12">
        <f t="shared" si="251"/>
        <v>-0.00935970950528786</v>
      </c>
      <c r="V1156" s="12">
        <f t="shared" si="252"/>
        <v>0.0123629252378771</v>
      </c>
      <c r="Y1156" s="30"/>
      <c r="Z1156" s="30"/>
    </row>
    <row r="1157" spans="1:26">
      <c r="A1157" s="14">
        <v>1966.09</v>
      </c>
      <c r="B1157" s="15">
        <v>77.81</v>
      </c>
      <c r="C1157" s="16">
        <v>2.89</v>
      </c>
      <c r="D1157" s="15">
        <v>5.51</v>
      </c>
      <c r="E1157" s="15">
        <v>32.7</v>
      </c>
      <c r="F1157" s="16">
        <f t="shared" si="243"/>
        <v>1966.70833333325</v>
      </c>
      <c r="G1157" s="10">
        <v>5.18</v>
      </c>
      <c r="H1157" s="16">
        <f t="shared" si="239"/>
        <v>751.185354434251</v>
      </c>
      <c r="I1157" s="16">
        <f t="shared" si="240"/>
        <v>27.9003428134557</v>
      </c>
      <c r="J1157" s="19">
        <f t="shared" si="244"/>
        <v>99495.7630439973</v>
      </c>
      <c r="K1157" s="16">
        <f t="shared" si="241"/>
        <v>53.194079204893</v>
      </c>
      <c r="L1157" s="19">
        <f t="shared" si="242"/>
        <v>7045.64521748394</v>
      </c>
      <c r="M1157" s="27">
        <f t="shared" si="247"/>
        <v>19.161676250615</v>
      </c>
      <c r="N1157" s="21"/>
      <c r="O1157" s="22">
        <f t="shared" si="248"/>
        <v>22.1369985006881</v>
      </c>
      <c r="P1157" s="22"/>
      <c r="Q1157" s="31">
        <f t="shared" si="249"/>
        <v>0.0182279810908122</v>
      </c>
      <c r="R1157" s="10">
        <f t="shared" si="245"/>
        <v>1.01758110918732</v>
      </c>
      <c r="S1157" s="10">
        <f t="shared" si="246"/>
        <v>11.6846926880512</v>
      </c>
      <c r="T1157" s="12">
        <f t="shared" si="250"/>
        <v>0.00837259612159325</v>
      </c>
      <c r="U1157" s="12">
        <f t="shared" si="251"/>
        <v>-0.00857522952768197</v>
      </c>
      <c r="V1157" s="12">
        <f t="shared" si="252"/>
        <v>0.0169478256492752</v>
      </c>
      <c r="Y1157" s="30"/>
      <c r="Z1157" s="30"/>
    </row>
    <row r="1158" spans="1:26">
      <c r="A1158" s="14">
        <v>1966.1</v>
      </c>
      <c r="B1158" s="15">
        <v>77.13</v>
      </c>
      <c r="C1158" s="16">
        <v>2.88333</v>
      </c>
      <c r="D1158" s="15">
        <v>5.52333</v>
      </c>
      <c r="E1158" s="15">
        <v>32.9</v>
      </c>
      <c r="F1158" s="16">
        <f t="shared" si="243"/>
        <v>1966.79166666658</v>
      </c>
      <c r="G1158" s="10">
        <v>5.01</v>
      </c>
      <c r="H1158" s="16">
        <f t="shared" si="239"/>
        <v>740.093999088146</v>
      </c>
      <c r="I1158" s="16">
        <f t="shared" si="240"/>
        <v>27.6667344793313</v>
      </c>
      <c r="J1158" s="19">
        <f t="shared" si="244"/>
        <v>98332.0698400546</v>
      </c>
      <c r="K1158" s="16">
        <f t="shared" si="241"/>
        <v>52.9986177620061</v>
      </c>
      <c r="L1158" s="19">
        <f t="shared" si="242"/>
        <v>7041.62415804056</v>
      </c>
      <c r="M1158" s="27">
        <f t="shared" si="247"/>
        <v>18.8254093713157</v>
      </c>
      <c r="N1158" s="21"/>
      <c r="O1158" s="22">
        <f t="shared" si="248"/>
        <v>21.7469315665799</v>
      </c>
      <c r="P1158" s="22"/>
      <c r="Q1158" s="31">
        <f t="shared" si="249"/>
        <v>0.021110043424481</v>
      </c>
      <c r="R1158" s="10">
        <f t="shared" si="245"/>
        <v>0.992550976626327</v>
      </c>
      <c r="S1158" s="10">
        <f t="shared" si="246"/>
        <v>11.8178421658011</v>
      </c>
      <c r="T1158" s="12">
        <f t="shared" si="250"/>
        <v>0.00585973462479461</v>
      </c>
      <c r="U1158" s="12">
        <f t="shared" si="251"/>
        <v>-0.00835337518485435</v>
      </c>
      <c r="V1158" s="12">
        <f t="shared" si="252"/>
        <v>0.014213109809649</v>
      </c>
      <c r="Y1158" s="30"/>
      <c r="Z1158" s="30"/>
    </row>
    <row r="1159" spans="1:26">
      <c r="A1159" s="14">
        <v>1966.11</v>
      </c>
      <c r="B1159" s="15">
        <v>80.99</v>
      </c>
      <c r="C1159" s="16">
        <v>2.87667</v>
      </c>
      <c r="D1159" s="15">
        <v>5.53667</v>
      </c>
      <c r="E1159" s="15">
        <v>32.9</v>
      </c>
      <c r="F1159" s="16">
        <f t="shared" si="243"/>
        <v>1966.87499999991</v>
      </c>
      <c r="G1159" s="10">
        <v>5.16</v>
      </c>
      <c r="H1159" s="16">
        <f t="shared" si="239"/>
        <v>777.132282978724</v>
      </c>
      <c r="I1159" s="16">
        <f t="shared" si="240"/>
        <v>27.6028290465046</v>
      </c>
      <c r="J1159" s="19">
        <f t="shared" si="244"/>
        <v>103558.754647456</v>
      </c>
      <c r="K1159" s="16">
        <f t="shared" si="241"/>
        <v>53.1266205358663</v>
      </c>
      <c r="L1159" s="19">
        <f t="shared" si="242"/>
        <v>7079.52401647028</v>
      </c>
      <c r="M1159" s="27">
        <f t="shared" si="247"/>
        <v>19.711251211929</v>
      </c>
      <c r="N1159" s="21"/>
      <c r="O1159" s="22">
        <f t="shared" si="248"/>
        <v>22.7657191802914</v>
      </c>
      <c r="P1159" s="22"/>
      <c r="Q1159" s="31">
        <f t="shared" si="249"/>
        <v>0.017222795263778</v>
      </c>
      <c r="R1159" s="10">
        <f t="shared" si="245"/>
        <v>1.02946352649982</v>
      </c>
      <c r="S1159" s="10">
        <f t="shared" si="246"/>
        <v>11.7298107832817</v>
      </c>
      <c r="T1159" s="12">
        <f t="shared" si="250"/>
        <v>0.000129340791830801</v>
      </c>
      <c r="U1159" s="12">
        <f t="shared" si="251"/>
        <v>-0.00634079836233326</v>
      </c>
      <c r="V1159" s="12">
        <f t="shared" si="252"/>
        <v>0.00647013915416406</v>
      </c>
      <c r="Y1159" s="30"/>
      <c r="Z1159" s="30"/>
    </row>
    <row r="1160" spans="1:26">
      <c r="A1160" s="14">
        <v>1966.12</v>
      </c>
      <c r="B1160" s="15">
        <v>81.33</v>
      </c>
      <c r="C1160" s="16">
        <v>2.87</v>
      </c>
      <c r="D1160" s="15">
        <v>5.55</v>
      </c>
      <c r="E1160" s="15">
        <v>32.9</v>
      </c>
      <c r="F1160" s="16">
        <f t="shared" si="243"/>
        <v>1966.95833333325</v>
      </c>
      <c r="G1160" s="10">
        <v>4.84</v>
      </c>
      <c r="H1160" s="16">
        <f t="shared" si="239"/>
        <v>780.394722492401</v>
      </c>
      <c r="I1160" s="16">
        <f t="shared" si="240"/>
        <v>27.5388276595745</v>
      </c>
      <c r="J1160" s="19">
        <f t="shared" si="244"/>
        <v>104299.312478463</v>
      </c>
      <c r="K1160" s="16">
        <f t="shared" si="241"/>
        <v>53.2545273556231</v>
      </c>
      <c r="L1160" s="19">
        <f t="shared" si="242"/>
        <v>7117.43740631344</v>
      </c>
      <c r="M1160" s="27">
        <f t="shared" si="247"/>
        <v>19.736473752792</v>
      </c>
      <c r="N1160" s="21"/>
      <c r="O1160" s="22">
        <f t="shared" si="248"/>
        <v>22.7902190811351</v>
      </c>
      <c r="P1160" s="22"/>
      <c r="Q1160" s="31">
        <f t="shared" si="249"/>
        <v>0.0199884848035661</v>
      </c>
      <c r="R1160" s="10">
        <f t="shared" si="245"/>
        <v>1.02472459318729</v>
      </c>
      <c r="S1160" s="10">
        <f t="shared" si="246"/>
        <v>12.0754123741327</v>
      </c>
      <c r="T1160" s="12">
        <f t="shared" si="250"/>
        <v>0.00279830914476076</v>
      </c>
      <c r="U1160" s="12">
        <f t="shared" si="251"/>
        <v>-0.00603302762158242</v>
      </c>
      <c r="V1160" s="12">
        <f t="shared" si="252"/>
        <v>0.00883133676634318</v>
      </c>
      <c r="Y1160" s="30"/>
      <c r="Z1160" s="30"/>
    </row>
    <row r="1161" spans="1:26">
      <c r="A1161" s="14">
        <v>1967.01</v>
      </c>
      <c r="B1161" s="15">
        <v>84.45</v>
      </c>
      <c r="C1161" s="16">
        <v>2.88</v>
      </c>
      <c r="D1161" s="15">
        <v>5.51667</v>
      </c>
      <c r="E1161" s="15">
        <v>32.9</v>
      </c>
      <c r="F1161" s="16">
        <f t="shared" si="243"/>
        <v>1967.04166666658</v>
      </c>
      <c r="G1161" s="10">
        <v>4.58</v>
      </c>
      <c r="H1161" s="16">
        <f t="shared" si="239"/>
        <v>810.332402735563</v>
      </c>
      <c r="I1161" s="16">
        <f t="shared" si="240"/>
        <v>27.6347817629179</v>
      </c>
      <c r="J1161" s="19">
        <f t="shared" si="244"/>
        <v>108608.24755688</v>
      </c>
      <c r="K1161" s="16">
        <f t="shared" si="241"/>
        <v>52.9347123291793</v>
      </c>
      <c r="L1161" s="19">
        <f t="shared" si="242"/>
        <v>7094.80001242883</v>
      </c>
      <c r="M1161" s="27">
        <f t="shared" si="247"/>
        <v>20.4322421253843</v>
      </c>
      <c r="N1161" s="21"/>
      <c r="O1161" s="22">
        <f t="shared" si="248"/>
        <v>23.5869858392679</v>
      </c>
      <c r="P1161" s="22"/>
      <c r="Q1161" s="31">
        <f t="shared" si="249"/>
        <v>0.0208631273059864</v>
      </c>
      <c r="R1161" s="10">
        <f t="shared" si="245"/>
        <v>0.999846733487985</v>
      </c>
      <c r="S1161" s="10">
        <f t="shared" si="246"/>
        <v>12.3739720326519</v>
      </c>
      <c r="T1161" s="12">
        <f t="shared" si="250"/>
        <v>-0.00230030996330721</v>
      </c>
      <c r="U1161" s="12">
        <f t="shared" si="251"/>
        <v>-0.0107974328258174</v>
      </c>
      <c r="V1161" s="12">
        <f t="shared" si="252"/>
        <v>0.00849712286251014</v>
      </c>
      <c r="Y1161" s="30"/>
      <c r="Z1161" s="30"/>
    </row>
    <row r="1162" spans="1:26">
      <c r="A1162" s="14">
        <v>1967.02</v>
      </c>
      <c r="B1162" s="15">
        <v>87.36</v>
      </c>
      <c r="C1162" s="16">
        <v>2.89</v>
      </c>
      <c r="D1162" s="15">
        <v>5.48333</v>
      </c>
      <c r="E1162" s="15">
        <v>32.9</v>
      </c>
      <c r="F1162" s="16">
        <f t="shared" si="243"/>
        <v>1967.12499999991</v>
      </c>
      <c r="G1162" s="10">
        <v>4.63</v>
      </c>
      <c r="H1162" s="16">
        <f t="shared" ref="H1162:H1225" si="253">B1162*$E$1858/E1162</f>
        <v>838.255046808511</v>
      </c>
      <c r="I1162" s="16">
        <f t="shared" ref="I1162:I1225" si="254">C1162*$E$1858/E1162</f>
        <v>27.7307358662614</v>
      </c>
      <c r="J1162" s="19">
        <f t="shared" si="244"/>
        <v>112660.426203146</v>
      </c>
      <c r="K1162" s="16">
        <f t="shared" ref="K1162:K1225" si="255">D1162*$E$1858/E1162</f>
        <v>52.6148013486322</v>
      </c>
      <c r="L1162" s="19">
        <f t="shared" ref="L1162:L1225" si="256">K1162*(J1162/H1162)</f>
        <v>7071.36326479505</v>
      </c>
      <c r="M1162" s="27">
        <f t="shared" si="247"/>
        <v>21.0744431636784</v>
      </c>
      <c r="N1162" s="21"/>
      <c r="O1162" s="22">
        <f t="shared" si="248"/>
        <v>24.3200195448243</v>
      </c>
      <c r="P1162" s="22"/>
      <c r="Q1162" s="31">
        <f t="shared" si="249"/>
        <v>0.018503704565099</v>
      </c>
      <c r="R1162" s="10">
        <f t="shared" si="245"/>
        <v>1.0110339143297</v>
      </c>
      <c r="S1162" s="10">
        <f t="shared" si="246"/>
        <v>12.3720755171187</v>
      </c>
      <c r="T1162" s="12">
        <f t="shared" si="250"/>
        <v>-0.00933588052318435</v>
      </c>
      <c r="U1162" s="12">
        <f t="shared" si="251"/>
        <v>-0.0124471134649962</v>
      </c>
      <c r="V1162" s="12">
        <f t="shared" si="252"/>
        <v>0.00311123294181181</v>
      </c>
      <c r="Y1162" s="30"/>
      <c r="Z1162" s="30"/>
    </row>
    <row r="1163" spans="1:26">
      <c r="A1163" s="14">
        <v>1967.03</v>
      </c>
      <c r="B1163" s="15">
        <v>89.42</v>
      </c>
      <c r="C1163" s="16">
        <v>2.9</v>
      </c>
      <c r="D1163" s="15">
        <v>5.45</v>
      </c>
      <c r="E1163" s="15">
        <v>33</v>
      </c>
      <c r="F1163" s="16">
        <f t="shared" ref="F1163:F1226" si="257">F1162+1/12</f>
        <v>1967.20833333325</v>
      </c>
      <c r="G1163" s="10">
        <v>4.54</v>
      </c>
      <c r="H1163" s="16">
        <f t="shared" si="253"/>
        <v>855.421526666667</v>
      </c>
      <c r="I1163" s="16">
        <f t="shared" si="254"/>
        <v>27.7423666666667</v>
      </c>
      <c r="J1163" s="19">
        <f t="shared" ref="J1163:J1226" si="258">J1162*((H1163+(I1163/12))/H1162)</f>
        <v>115278.291155619</v>
      </c>
      <c r="K1163" s="16">
        <f t="shared" si="255"/>
        <v>52.1365166666667</v>
      </c>
      <c r="L1163" s="19">
        <f t="shared" si="256"/>
        <v>7026.0197584223</v>
      </c>
      <c r="M1163" s="27">
        <f t="shared" si="247"/>
        <v>21.4438986020191</v>
      </c>
      <c r="N1163" s="21"/>
      <c r="O1163" s="22">
        <f t="shared" si="248"/>
        <v>24.7373455830708</v>
      </c>
      <c r="P1163" s="22"/>
      <c r="Q1163" s="31">
        <f t="shared" si="249"/>
        <v>0.0185283217665798</v>
      </c>
      <c r="R1163" s="10">
        <f t="shared" ref="R1163:R1226" si="259">((G1163/G1164+G1163/1200+((1+G1164/1200)^(-119))*(1-G1163/G1164)))</f>
        <v>0.999806078308982</v>
      </c>
      <c r="S1163" s="10">
        <f t="shared" ref="S1163:S1226" si="260">S1162*R1162*E1162/E1163</f>
        <v>12.4706831265205</v>
      </c>
      <c r="T1163" s="12">
        <f t="shared" si="250"/>
        <v>-0.0123251214475457</v>
      </c>
      <c r="U1163" s="12">
        <f t="shared" si="251"/>
        <v>-0.01377168175998</v>
      </c>
      <c r="V1163" s="12">
        <f t="shared" si="252"/>
        <v>0.00144656031243429</v>
      </c>
      <c r="Y1163" s="30"/>
      <c r="Z1163" s="30"/>
    </row>
    <row r="1164" spans="1:26">
      <c r="A1164" s="14">
        <v>1967.04</v>
      </c>
      <c r="B1164" s="15">
        <v>90.96</v>
      </c>
      <c r="C1164" s="16">
        <v>2.9</v>
      </c>
      <c r="D1164" s="15">
        <v>5.41</v>
      </c>
      <c r="E1164" s="15">
        <v>33.1</v>
      </c>
      <c r="F1164" s="16">
        <f t="shared" si="257"/>
        <v>1967.29166666658</v>
      </c>
      <c r="G1164" s="10">
        <v>4.59</v>
      </c>
      <c r="H1164" s="16">
        <f t="shared" si="253"/>
        <v>867.524816918429</v>
      </c>
      <c r="I1164" s="16">
        <f t="shared" si="254"/>
        <v>27.6585528700906</v>
      </c>
      <c r="J1164" s="19">
        <f t="shared" si="258"/>
        <v>117219.964500316</v>
      </c>
      <c r="K1164" s="16">
        <f t="shared" si="255"/>
        <v>51.5975072507553</v>
      </c>
      <c r="L1164" s="19">
        <f t="shared" si="256"/>
        <v>6971.85584813883</v>
      </c>
      <c r="M1164" s="27">
        <f t="shared" si="247"/>
        <v>21.6860255667462</v>
      </c>
      <c r="N1164" s="21"/>
      <c r="O1164" s="22">
        <f t="shared" si="248"/>
        <v>25.0072948029465</v>
      </c>
      <c r="P1164" s="22"/>
      <c r="Q1164" s="31">
        <f t="shared" si="249"/>
        <v>0.0174501853176735</v>
      </c>
      <c r="R1164" s="10">
        <f t="shared" si="259"/>
        <v>0.983389010386437</v>
      </c>
      <c r="S1164" s="10">
        <f t="shared" si="260"/>
        <v>12.4305963168729</v>
      </c>
      <c r="T1164" s="12">
        <f t="shared" si="250"/>
        <v>-0.0159759493259649</v>
      </c>
      <c r="U1164" s="12">
        <f t="shared" si="251"/>
        <v>-0.0130506027998282</v>
      </c>
      <c r="V1164" s="12">
        <f t="shared" si="252"/>
        <v>-0.00292534652613674</v>
      </c>
      <c r="Y1164" s="30"/>
      <c r="Z1164" s="30"/>
    </row>
    <row r="1165" spans="1:26">
      <c r="A1165" s="14">
        <v>1967.05</v>
      </c>
      <c r="B1165" s="15">
        <v>92.59</v>
      </c>
      <c r="C1165" s="16">
        <v>2.9</v>
      </c>
      <c r="D1165" s="15">
        <v>5.37</v>
      </c>
      <c r="E1165" s="15">
        <v>33.2</v>
      </c>
      <c r="F1165" s="16">
        <f t="shared" si="257"/>
        <v>1967.37499999991</v>
      </c>
      <c r="G1165" s="10">
        <v>4.85</v>
      </c>
      <c r="H1165" s="16">
        <f t="shared" si="253"/>
        <v>880.410979216868</v>
      </c>
      <c r="I1165" s="16">
        <f t="shared" si="254"/>
        <v>27.5752439759036</v>
      </c>
      <c r="J1165" s="19">
        <f t="shared" si="258"/>
        <v>119271.640193951</v>
      </c>
      <c r="K1165" s="16">
        <f t="shared" si="255"/>
        <v>51.0617448795181</v>
      </c>
      <c r="L1165" s="19">
        <f t="shared" si="256"/>
        <v>6917.47173389693</v>
      </c>
      <c r="M1165" s="27">
        <f t="shared" si="247"/>
        <v>21.9484773896584</v>
      </c>
      <c r="N1165" s="21"/>
      <c r="O1165" s="22">
        <f t="shared" si="248"/>
        <v>25.3001290342926</v>
      </c>
      <c r="P1165" s="22"/>
      <c r="Q1165" s="31">
        <f t="shared" si="249"/>
        <v>0.0142416986644146</v>
      </c>
      <c r="R1165" s="10">
        <f t="shared" si="259"/>
        <v>0.990783287885573</v>
      </c>
      <c r="S1165" s="10">
        <f t="shared" si="260"/>
        <v>12.1872921966757</v>
      </c>
      <c r="T1165" s="12">
        <f t="shared" si="250"/>
        <v>-0.0181037099513581</v>
      </c>
      <c r="U1165" s="12">
        <f t="shared" si="251"/>
        <v>-0.01160589847041</v>
      </c>
      <c r="V1165" s="12">
        <f t="shared" si="252"/>
        <v>-0.00649781148094808</v>
      </c>
      <c r="Y1165" s="30"/>
      <c r="Z1165" s="30"/>
    </row>
    <row r="1166" spans="1:26">
      <c r="A1166" s="14">
        <v>1967.06</v>
      </c>
      <c r="B1166" s="15">
        <v>91.43</v>
      </c>
      <c r="C1166" s="16">
        <v>2.9</v>
      </c>
      <c r="D1166" s="15">
        <v>5.33</v>
      </c>
      <c r="E1166" s="15">
        <v>33.3</v>
      </c>
      <c r="F1166" s="16">
        <f t="shared" si="257"/>
        <v>1967.45833333325</v>
      </c>
      <c r="G1166" s="10">
        <v>5.02</v>
      </c>
      <c r="H1166" s="16">
        <f t="shared" si="253"/>
        <v>866.770128228229</v>
      </c>
      <c r="I1166" s="16">
        <f t="shared" si="254"/>
        <v>27.4924354354354</v>
      </c>
      <c r="J1166" s="19">
        <f t="shared" si="258"/>
        <v>117734.050309905</v>
      </c>
      <c r="K1166" s="16">
        <f t="shared" si="255"/>
        <v>50.5292003003003</v>
      </c>
      <c r="L1166" s="19">
        <f t="shared" si="256"/>
        <v>6863.41997322315</v>
      </c>
      <c r="M1166" s="27">
        <f t="shared" si="247"/>
        <v>21.5520976097935</v>
      </c>
      <c r="N1166" s="21"/>
      <c r="O1166" s="22">
        <f t="shared" si="248"/>
        <v>24.8352079347131</v>
      </c>
      <c r="P1166" s="22"/>
      <c r="Q1166" s="31">
        <f t="shared" si="249"/>
        <v>0.0133229367744811</v>
      </c>
      <c r="R1166" s="10">
        <f t="shared" si="259"/>
        <v>0.993334244851239</v>
      </c>
      <c r="S1166" s="10">
        <f t="shared" si="260"/>
        <v>12.038704275588</v>
      </c>
      <c r="T1166" s="12">
        <f t="shared" si="250"/>
        <v>-0.0165935175269929</v>
      </c>
      <c r="U1166" s="12">
        <f t="shared" si="251"/>
        <v>-0.00919297698823085</v>
      </c>
      <c r="V1166" s="12">
        <f t="shared" si="252"/>
        <v>-0.00740054053876205</v>
      </c>
      <c r="Y1166" s="30"/>
      <c r="Z1166" s="30"/>
    </row>
    <row r="1167" spans="1:26">
      <c r="A1167" s="14">
        <v>1967.07</v>
      </c>
      <c r="B1167" s="15">
        <v>93.01</v>
      </c>
      <c r="C1167" s="16">
        <v>2.90667</v>
      </c>
      <c r="D1167" s="15">
        <v>5.32</v>
      </c>
      <c r="E1167" s="15">
        <v>33.4</v>
      </c>
      <c r="F1167" s="16">
        <f t="shared" si="257"/>
        <v>1967.54166666658</v>
      </c>
      <c r="G1167" s="10">
        <v>5.16</v>
      </c>
      <c r="H1167" s="16">
        <f t="shared" si="253"/>
        <v>879.108799101797</v>
      </c>
      <c r="I1167" s="16">
        <f t="shared" si="254"/>
        <v>27.4731660368264</v>
      </c>
      <c r="J1167" s="19">
        <f t="shared" si="258"/>
        <v>119720.996522433</v>
      </c>
      <c r="K1167" s="16">
        <f t="shared" si="255"/>
        <v>50.2833976047904</v>
      </c>
      <c r="L1167" s="19">
        <f t="shared" si="256"/>
        <v>6847.81960541169</v>
      </c>
      <c r="M1167" s="27">
        <f t="shared" si="247"/>
        <v>21.8041962456664</v>
      </c>
      <c r="N1167" s="21"/>
      <c r="O1167" s="22">
        <f t="shared" si="248"/>
        <v>25.1174006949741</v>
      </c>
      <c r="P1167" s="22"/>
      <c r="Q1167" s="31">
        <f t="shared" si="249"/>
        <v>0.0109701751184916</v>
      </c>
      <c r="R1167" s="10">
        <f t="shared" si="259"/>
        <v>0.995051474927369</v>
      </c>
      <c r="S1167" s="10">
        <f t="shared" si="260"/>
        <v>11.9226534564451</v>
      </c>
      <c r="T1167" s="12">
        <f t="shared" si="250"/>
        <v>-0.0174668251695804</v>
      </c>
      <c r="U1167" s="12">
        <f t="shared" si="251"/>
        <v>-0.00846909505273263</v>
      </c>
      <c r="V1167" s="12">
        <f t="shared" si="252"/>
        <v>-0.00899773011684779</v>
      </c>
      <c r="Y1167" s="30"/>
      <c r="Z1167" s="30"/>
    </row>
    <row r="1168" spans="1:26">
      <c r="A1168" s="14">
        <v>1967.08</v>
      </c>
      <c r="B1168" s="15">
        <v>94.49</v>
      </c>
      <c r="C1168" s="16">
        <v>2.91333</v>
      </c>
      <c r="D1168" s="15">
        <v>5.31</v>
      </c>
      <c r="E1168" s="15">
        <v>33.5</v>
      </c>
      <c r="F1168" s="16">
        <f t="shared" si="257"/>
        <v>1967.62499999991</v>
      </c>
      <c r="G1168" s="10">
        <v>5.28</v>
      </c>
      <c r="H1168" s="16">
        <f t="shared" si="253"/>
        <v>890.431451044776</v>
      </c>
      <c r="I1168" s="16">
        <f t="shared" si="254"/>
        <v>27.4539174438806</v>
      </c>
      <c r="J1168" s="19">
        <f t="shared" si="258"/>
        <v>121574.532783766</v>
      </c>
      <c r="K1168" s="16">
        <f t="shared" si="255"/>
        <v>50.0390623880597</v>
      </c>
      <c r="L1168" s="19">
        <f t="shared" si="256"/>
        <v>6832.05385841673</v>
      </c>
      <c r="M1168" s="27">
        <f t="shared" si="247"/>
        <v>22.030627049126</v>
      </c>
      <c r="N1168" s="21"/>
      <c r="O1168" s="22">
        <f t="shared" si="248"/>
        <v>25.3695247539693</v>
      </c>
      <c r="P1168" s="22"/>
      <c r="Q1168" s="31">
        <f t="shared" si="249"/>
        <v>0.00960279200218972</v>
      </c>
      <c r="R1168" s="10">
        <f t="shared" si="259"/>
        <v>1.00285998101666</v>
      </c>
      <c r="S1168" s="10">
        <f t="shared" si="260"/>
        <v>11.8282400146242</v>
      </c>
      <c r="T1168" s="12">
        <f t="shared" si="250"/>
        <v>-0.0213502055625495</v>
      </c>
      <c r="U1168" s="12">
        <f t="shared" si="251"/>
        <v>-0.00788624282947159</v>
      </c>
      <c r="V1168" s="12">
        <f t="shared" si="252"/>
        <v>-0.0134639627330779</v>
      </c>
      <c r="Y1168" s="30"/>
      <c r="Z1168" s="30"/>
    </row>
    <row r="1169" spans="1:26">
      <c r="A1169" s="14">
        <v>1967.09</v>
      </c>
      <c r="B1169" s="15">
        <v>95.81</v>
      </c>
      <c r="C1169" s="16">
        <v>2.92</v>
      </c>
      <c r="D1169" s="15">
        <v>5.3</v>
      </c>
      <c r="E1169" s="15">
        <v>33.6</v>
      </c>
      <c r="F1169" s="16">
        <f t="shared" si="257"/>
        <v>1967.70833333325</v>
      </c>
      <c r="G1169" s="10">
        <v>5.3</v>
      </c>
      <c r="H1169" s="16">
        <f t="shared" si="253"/>
        <v>900.183425297619</v>
      </c>
      <c r="I1169" s="16">
        <f t="shared" si="254"/>
        <v>27.4348773809524</v>
      </c>
      <c r="J1169" s="19">
        <f t="shared" si="258"/>
        <v>123218.163234026</v>
      </c>
      <c r="K1169" s="16">
        <f t="shared" si="255"/>
        <v>49.7961815476191</v>
      </c>
      <c r="L1169" s="19">
        <f t="shared" si="256"/>
        <v>6816.15974470656</v>
      </c>
      <c r="M1169" s="27">
        <f t="shared" si="247"/>
        <v>22.2191454886648</v>
      </c>
      <c r="N1169" s="21"/>
      <c r="O1169" s="22">
        <f t="shared" si="248"/>
        <v>25.5774287107021</v>
      </c>
      <c r="P1169" s="22"/>
      <c r="Q1169" s="31">
        <f t="shared" si="249"/>
        <v>0.00932084732388693</v>
      </c>
      <c r="R1169" s="10">
        <f t="shared" si="259"/>
        <v>0.990669324032179</v>
      </c>
      <c r="S1169" s="10">
        <f t="shared" si="260"/>
        <v>11.8267647810607</v>
      </c>
      <c r="T1169" s="12">
        <f t="shared" si="250"/>
        <v>-0.0241328787929649</v>
      </c>
      <c r="U1169" s="12">
        <f t="shared" si="251"/>
        <v>-0.00717234204675143</v>
      </c>
      <c r="V1169" s="12">
        <f t="shared" si="252"/>
        <v>-0.0169605367462135</v>
      </c>
      <c r="Y1169" s="30"/>
      <c r="Z1169" s="30"/>
    </row>
    <row r="1170" spans="1:26">
      <c r="A1170" s="14">
        <v>1967.1</v>
      </c>
      <c r="B1170" s="15">
        <v>95.66</v>
      </c>
      <c r="C1170" s="16">
        <v>2.92</v>
      </c>
      <c r="D1170" s="15">
        <v>5.31</v>
      </c>
      <c r="E1170" s="15">
        <v>33.7</v>
      </c>
      <c r="F1170" s="16">
        <f t="shared" si="257"/>
        <v>1967.79166666658</v>
      </c>
      <c r="G1170" s="10">
        <v>5.48</v>
      </c>
      <c r="H1170" s="16">
        <f t="shared" si="253"/>
        <v>896.107113946588</v>
      </c>
      <c r="I1170" s="16">
        <f t="shared" si="254"/>
        <v>27.3534682492582</v>
      </c>
      <c r="J1170" s="19">
        <f t="shared" si="258"/>
        <v>122972.207522953</v>
      </c>
      <c r="K1170" s="16">
        <f t="shared" si="255"/>
        <v>49.7420946587537</v>
      </c>
      <c r="L1170" s="19">
        <f t="shared" si="256"/>
        <v>6826.07591414261</v>
      </c>
      <c r="M1170" s="27">
        <f t="shared" si="247"/>
        <v>22.0681991941839</v>
      </c>
      <c r="N1170" s="21"/>
      <c r="O1170" s="22">
        <f t="shared" si="248"/>
        <v>25.3950230558305</v>
      </c>
      <c r="P1170" s="22"/>
      <c r="Q1170" s="31">
        <f t="shared" si="249"/>
        <v>0.00813105703356018</v>
      </c>
      <c r="R1170" s="10">
        <f t="shared" si="259"/>
        <v>0.984195899942874</v>
      </c>
      <c r="S1170" s="10">
        <f t="shared" si="260"/>
        <v>11.6816462667756</v>
      </c>
      <c r="T1170" s="12">
        <f t="shared" si="250"/>
        <v>-0.0264164141012712</v>
      </c>
      <c r="U1170" s="12">
        <f t="shared" si="251"/>
        <v>-0.00691066362363357</v>
      </c>
      <c r="V1170" s="12">
        <f t="shared" si="252"/>
        <v>-0.0195057504776376</v>
      </c>
      <c r="Y1170" s="30"/>
      <c r="Z1170" s="30"/>
    </row>
    <row r="1171" spans="1:26">
      <c r="A1171" s="14">
        <v>1967.11</v>
      </c>
      <c r="B1171" s="15">
        <v>92.66</v>
      </c>
      <c r="C1171" s="16">
        <v>2.92</v>
      </c>
      <c r="D1171" s="15">
        <v>5.32</v>
      </c>
      <c r="E1171" s="15">
        <v>33.8</v>
      </c>
      <c r="F1171" s="16">
        <f t="shared" si="257"/>
        <v>1967.87499999991</v>
      </c>
      <c r="G1171" s="10">
        <v>5.75</v>
      </c>
      <c r="H1171" s="16">
        <f t="shared" si="253"/>
        <v>865.436175739645</v>
      </c>
      <c r="I1171" s="16">
        <f t="shared" si="254"/>
        <v>27.2725408284024</v>
      </c>
      <c r="J1171" s="19">
        <f t="shared" si="258"/>
        <v>119075.137022614</v>
      </c>
      <c r="K1171" s="16">
        <f t="shared" si="255"/>
        <v>49.6883278106509</v>
      </c>
      <c r="L1171" s="19">
        <f t="shared" si="256"/>
        <v>6836.60402504108</v>
      </c>
      <c r="M1171" s="27">
        <f t="shared" si="247"/>
        <v>21.2631029683363</v>
      </c>
      <c r="N1171" s="21"/>
      <c r="O1171" s="22">
        <f t="shared" si="248"/>
        <v>24.4629653605624</v>
      </c>
      <c r="P1171" s="22"/>
      <c r="Q1171" s="31">
        <f t="shared" si="249"/>
        <v>0.00708937782619756</v>
      </c>
      <c r="R1171" s="10">
        <f t="shared" si="259"/>
        <v>1.00857255270606</v>
      </c>
      <c r="S1171" s="10">
        <f t="shared" si="260"/>
        <v>11.4630134835378</v>
      </c>
      <c r="T1171" s="12">
        <f t="shared" si="250"/>
        <v>-0.022791959816528</v>
      </c>
      <c r="U1171" s="12">
        <f t="shared" si="251"/>
        <v>-0.00530796746170936</v>
      </c>
      <c r="V1171" s="12">
        <f t="shared" si="252"/>
        <v>-0.0174839923548187</v>
      </c>
      <c r="Y1171" s="30"/>
      <c r="Z1171" s="30"/>
    </row>
    <row r="1172" spans="1:26">
      <c r="A1172" s="14">
        <v>1967.12</v>
      </c>
      <c r="B1172" s="15">
        <v>95.3</v>
      </c>
      <c r="C1172" s="16">
        <v>2.92</v>
      </c>
      <c r="D1172" s="15">
        <v>5.33</v>
      </c>
      <c r="E1172" s="15">
        <v>33.9</v>
      </c>
      <c r="F1172" s="16">
        <f t="shared" si="257"/>
        <v>1967.95833333325</v>
      </c>
      <c r="G1172" s="10">
        <v>5.7</v>
      </c>
      <c r="H1172" s="16">
        <f t="shared" si="253"/>
        <v>887.467896755163</v>
      </c>
      <c r="I1172" s="16">
        <f t="shared" si="254"/>
        <v>27.1920908554572</v>
      </c>
      <c r="J1172" s="19">
        <f t="shared" si="258"/>
        <v>122418.255142606</v>
      </c>
      <c r="K1172" s="16">
        <f t="shared" si="255"/>
        <v>49.6348781710915</v>
      </c>
      <c r="L1172" s="19">
        <f t="shared" si="256"/>
        <v>6846.68730230946</v>
      </c>
      <c r="M1172" s="27">
        <f t="shared" si="247"/>
        <v>21.7515978087236</v>
      </c>
      <c r="N1172" s="21"/>
      <c r="O1172" s="22">
        <f t="shared" si="248"/>
        <v>25.0182840162064</v>
      </c>
      <c r="P1172" s="22"/>
      <c r="Q1172" s="31">
        <f t="shared" si="249"/>
        <v>0.00683384058863792</v>
      </c>
      <c r="R1172" s="10">
        <f t="shared" si="259"/>
        <v>1.01770421805666</v>
      </c>
      <c r="S1172" s="10">
        <f t="shared" si="260"/>
        <v>11.5271766977255</v>
      </c>
      <c r="T1172" s="12">
        <f t="shared" si="250"/>
        <v>-0.0258815124930902</v>
      </c>
      <c r="U1172" s="12">
        <f t="shared" si="251"/>
        <v>-0.00631284525280262</v>
      </c>
      <c r="V1172" s="12">
        <f t="shared" si="252"/>
        <v>-0.0195686672402876</v>
      </c>
      <c r="Y1172" s="30"/>
      <c r="Z1172" s="30"/>
    </row>
    <row r="1173" spans="1:26">
      <c r="A1173" s="14">
        <v>1968.01</v>
      </c>
      <c r="B1173" s="15">
        <v>95.04</v>
      </c>
      <c r="C1173" s="16">
        <v>2.93</v>
      </c>
      <c r="D1173" s="15">
        <v>5.36667</v>
      </c>
      <c r="E1173" s="15">
        <v>34.1</v>
      </c>
      <c r="F1173" s="16">
        <f t="shared" si="257"/>
        <v>1968.04166666658</v>
      </c>
      <c r="G1173" s="10">
        <v>5.53</v>
      </c>
      <c r="H1173" s="16">
        <f t="shared" si="253"/>
        <v>879.855793548387</v>
      </c>
      <c r="I1173" s="16">
        <f t="shared" si="254"/>
        <v>27.1251838709677</v>
      </c>
      <c r="J1173" s="19">
        <f t="shared" si="258"/>
        <v>121680.039985819</v>
      </c>
      <c r="K1173" s="16">
        <f t="shared" si="255"/>
        <v>49.6832459129032</v>
      </c>
      <c r="L1173" s="19">
        <f t="shared" si="256"/>
        <v>6870.9661215351</v>
      </c>
      <c r="M1173" s="27">
        <f t="shared" si="247"/>
        <v>21.5115358963322</v>
      </c>
      <c r="N1173" s="21"/>
      <c r="O1173" s="22">
        <f t="shared" si="248"/>
        <v>24.7366829899269</v>
      </c>
      <c r="P1173" s="22"/>
      <c r="Q1173" s="31">
        <f t="shared" si="249"/>
        <v>0.00893135053998808</v>
      </c>
      <c r="R1173" s="10">
        <f t="shared" si="259"/>
        <v>1.00232539809892</v>
      </c>
      <c r="S1173" s="10">
        <f t="shared" si="260"/>
        <v>11.6624513249933</v>
      </c>
      <c r="T1173" s="12">
        <f t="shared" si="250"/>
        <v>-0.0292678669783917</v>
      </c>
      <c r="U1173" s="12">
        <f t="shared" si="251"/>
        <v>-0.00931202707434087</v>
      </c>
      <c r="V1173" s="12">
        <f t="shared" si="252"/>
        <v>-0.0199558399040508</v>
      </c>
      <c r="Y1173" s="30"/>
      <c r="Z1173" s="30"/>
    </row>
    <row r="1174" spans="1:26">
      <c r="A1174" s="14">
        <v>1968.02</v>
      </c>
      <c r="B1174" s="15">
        <v>90.75</v>
      </c>
      <c r="C1174" s="16">
        <v>2.94</v>
      </c>
      <c r="D1174" s="15">
        <v>5.40333</v>
      </c>
      <c r="E1174" s="15">
        <v>34.2</v>
      </c>
      <c r="F1174" s="16">
        <f t="shared" si="257"/>
        <v>1968.12499999991</v>
      </c>
      <c r="G1174" s="10">
        <v>5.56</v>
      </c>
      <c r="H1174" s="16">
        <f t="shared" si="253"/>
        <v>837.683530701755</v>
      </c>
      <c r="I1174" s="16">
        <f t="shared" si="254"/>
        <v>27.1381771929825</v>
      </c>
      <c r="J1174" s="19">
        <f t="shared" si="258"/>
        <v>116160.565706153</v>
      </c>
      <c r="K1174" s="16">
        <f t="shared" si="255"/>
        <v>49.8763697184211</v>
      </c>
      <c r="L1174" s="19">
        <f t="shared" si="256"/>
        <v>6916.29608261189</v>
      </c>
      <c r="M1174" s="27">
        <f t="shared" si="247"/>
        <v>20.4249923762142</v>
      </c>
      <c r="N1174" s="21"/>
      <c r="O1174" s="22">
        <f t="shared" si="248"/>
        <v>23.4862900747309</v>
      </c>
      <c r="P1174" s="22"/>
      <c r="Q1174" s="31">
        <f t="shared" si="249"/>
        <v>0.0114023575313542</v>
      </c>
      <c r="R1174" s="10">
        <f t="shared" si="259"/>
        <v>0.991046694274677</v>
      </c>
      <c r="S1174" s="10">
        <f t="shared" si="260"/>
        <v>11.6553911344808</v>
      </c>
      <c r="T1174" s="12">
        <f t="shared" si="250"/>
        <v>-0.0263206376922615</v>
      </c>
      <c r="U1174" s="12">
        <f t="shared" si="251"/>
        <v>-0.00970009047706588</v>
      </c>
      <c r="V1174" s="12">
        <f t="shared" si="252"/>
        <v>-0.0166205472151956</v>
      </c>
      <c r="Y1174" s="30"/>
      <c r="Z1174" s="30"/>
    </row>
    <row r="1175" spans="1:26">
      <c r="A1175" s="14">
        <v>1968.03</v>
      </c>
      <c r="B1175" s="15">
        <v>89.09</v>
      </c>
      <c r="C1175" s="16">
        <v>2.95</v>
      </c>
      <c r="D1175" s="15">
        <v>5.44</v>
      </c>
      <c r="E1175" s="15">
        <v>34.3</v>
      </c>
      <c r="F1175" s="16">
        <f t="shared" si="257"/>
        <v>1968.20833333325</v>
      </c>
      <c r="G1175" s="10">
        <v>5.74</v>
      </c>
      <c r="H1175" s="16">
        <f t="shared" si="253"/>
        <v>819.963061516035</v>
      </c>
      <c r="I1175" s="16">
        <f t="shared" si="254"/>
        <v>27.1510947521866</v>
      </c>
      <c r="J1175" s="19">
        <f t="shared" si="258"/>
        <v>114017.040398303</v>
      </c>
      <c r="K1175" s="16">
        <f t="shared" si="255"/>
        <v>50.0684594752187</v>
      </c>
      <c r="L1175" s="19">
        <f t="shared" si="256"/>
        <v>6962.09114116924</v>
      </c>
      <c r="M1175" s="27">
        <f t="shared" si="247"/>
        <v>19.9347113082957</v>
      </c>
      <c r="N1175" s="21"/>
      <c r="O1175" s="22">
        <f t="shared" si="248"/>
        <v>22.9237902606356</v>
      </c>
      <c r="P1175" s="22"/>
      <c r="Q1175" s="31">
        <f t="shared" si="249"/>
        <v>0.0103943693232842</v>
      </c>
      <c r="R1175" s="10">
        <f t="shared" si="259"/>
        <v>1.01236562956632</v>
      </c>
      <c r="S1175" s="10">
        <f t="shared" si="260"/>
        <v>11.5173603620189</v>
      </c>
      <c r="T1175" s="12">
        <f t="shared" si="250"/>
        <v>-0.0250148949914358</v>
      </c>
      <c r="U1175" s="12">
        <f t="shared" si="251"/>
        <v>-0.00871054341231381</v>
      </c>
      <c r="V1175" s="12">
        <f t="shared" si="252"/>
        <v>-0.016304351579122</v>
      </c>
      <c r="Y1175" s="30"/>
      <c r="Z1175" s="30"/>
    </row>
    <row r="1176" spans="1:26">
      <c r="A1176" s="14">
        <v>1968.04</v>
      </c>
      <c r="B1176" s="15">
        <v>95.67</v>
      </c>
      <c r="C1176" s="16">
        <v>2.96333</v>
      </c>
      <c r="D1176" s="15">
        <v>5.48333</v>
      </c>
      <c r="E1176" s="15">
        <v>34.4</v>
      </c>
      <c r="F1176" s="16">
        <f t="shared" si="257"/>
        <v>1968.29166666658</v>
      </c>
      <c r="G1176" s="10">
        <v>5.64</v>
      </c>
      <c r="H1176" s="16">
        <f t="shared" si="253"/>
        <v>877.964146220931</v>
      </c>
      <c r="I1176" s="16">
        <f t="shared" si="254"/>
        <v>27.1944966386628</v>
      </c>
      <c r="J1176" s="19">
        <f t="shared" si="258"/>
        <v>122397.293943376</v>
      </c>
      <c r="K1176" s="16">
        <f t="shared" si="255"/>
        <v>50.3205512898256</v>
      </c>
      <c r="L1176" s="19">
        <f t="shared" si="256"/>
        <v>7015.20595587468</v>
      </c>
      <c r="M1176" s="27">
        <f t="shared" si="247"/>
        <v>21.2773560156717</v>
      </c>
      <c r="N1176" s="21"/>
      <c r="O1176" s="22">
        <f t="shared" si="248"/>
        <v>24.4658073049876</v>
      </c>
      <c r="P1176" s="22"/>
      <c r="Q1176" s="31">
        <f t="shared" si="249"/>
        <v>0.0081724569389256</v>
      </c>
      <c r="R1176" s="10">
        <f t="shared" si="259"/>
        <v>0.987440698389178</v>
      </c>
      <c r="S1176" s="10">
        <f t="shared" si="260"/>
        <v>11.6258850651926</v>
      </c>
      <c r="T1176" s="12">
        <f t="shared" si="250"/>
        <v>-0.0280887777353899</v>
      </c>
      <c r="U1176" s="12">
        <f t="shared" si="251"/>
        <v>-0.010493246848305</v>
      </c>
      <c r="V1176" s="12">
        <f t="shared" si="252"/>
        <v>-0.0175955308870849</v>
      </c>
      <c r="Y1176" s="30"/>
      <c r="Z1176" s="30"/>
    </row>
    <row r="1177" spans="1:26">
      <c r="A1177" s="14">
        <v>1968.05</v>
      </c>
      <c r="B1177" s="15">
        <v>97.87</v>
      </c>
      <c r="C1177" s="16">
        <v>2.97667</v>
      </c>
      <c r="D1177" s="15">
        <v>5.52667</v>
      </c>
      <c r="E1177" s="15">
        <v>34.5</v>
      </c>
      <c r="F1177" s="16">
        <f t="shared" si="257"/>
        <v>1968.37499999991</v>
      </c>
      <c r="G1177" s="10">
        <v>5.87</v>
      </c>
      <c r="H1177" s="16">
        <f t="shared" si="253"/>
        <v>895.550215362319</v>
      </c>
      <c r="I1177" s="16">
        <f t="shared" si="254"/>
        <v>27.237738424058</v>
      </c>
      <c r="J1177" s="19">
        <f t="shared" si="258"/>
        <v>125165.409331863</v>
      </c>
      <c r="K1177" s="16">
        <f t="shared" si="255"/>
        <v>50.5712732066667</v>
      </c>
      <c r="L1177" s="19">
        <f t="shared" si="256"/>
        <v>7068.02812702693</v>
      </c>
      <c r="M1177" s="27">
        <f t="shared" si="247"/>
        <v>21.6302271427799</v>
      </c>
      <c r="N1177" s="21"/>
      <c r="O1177" s="22">
        <f t="shared" si="248"/>
        <v>24.8693137487858</v>
      </c>
      <c r="P1177" s="22"/>
      <c r="Q1177" s="31">
        <f t="shared" si="249"/>
        <v>0.00540115608320531</v>
      </c>
      <c r="R1177" s="10">
        <f t="shared" si="259"/>
        <v>1.01622408882118</v>
      </c>
      <c r="S1177" s="10">
        <f t="shared" si="260"/>
        <v>11.4465970766642</v>
      </c>
      <c r="T1177" s="12">
        <f t="shared" si="250"/>
        <v>-0.0259576464920556</v>
      </c>
      <c r="U1177" s="12">
        <f t="shared" si="251"/>
        <v>-0.0105419482269162</v>
      </c>
      <c r="V1177" s="12">
        <f t="shared" si="252"/>
        <v>-0.0154156982651393</v>
      </c>
      <c r="Y1177" s="30"/>
      <c r="Z1177" s="30"/>
    </row>
    <row r="1178" spans="1:26">
      <c r="A1178" s="14">
        <v>1968.06</v>
      </c>
      <c r="B1178" s="15">
        <v>100.5</v>
      </c>
      <c r="C1178" s="16">
        <v>2.99</v>
      </c>
      <c r="D1178" s="15">
        <v>5.57</v>
      </c>
      <c r="E1178" s="15">
        <v>34.7</v>
      </c>
      <c r="F1178" s="16">
        <f t="shared" si="257"/>
        <v>1968.45833333324</v>
      </c>
      <c r="G1178" s="10">
        <v>5.72</v>
      </c>
      <c r="H1178" s="16">
        <f t="shared" si="253"/>
        <v>914.315403458213</v>
      </c>
      <c r="I1178" s="16">
        <f t="shared" si="254"/>
        <v>27.2020204610951</v>
      </c>
      <c r="J1178" s="19">
        <f t="shared" si="258"/>
        <v>128104.922649515</v>
      </c>
      <c r="K1178" s="16">
        <f t="shared" si="255"/>
        <v>50.6739979827089</v>
      </c>
      <c r="L1178" s="19">
        <f t="shared" si="256"/>
        <v>7099.94446923185</v>
      </c>
      <c r="M1178" s="27">
        <f t="shared" si="247"/>
        <v>22.0046234313465</v>
      </c>
      <c r="N1178" s="21"/>
      <c r="O1178" s="22">
        <f t="shared" si="248"/>
        <v>25.2969030180349</v>
      </c>
      <c r="P1178" s="22"/>
      <c r="Q1178" s="31">
        <f t="shared" si="249"/>
        <v>0.00670308704969698</v>
      </c>
      <c r="R1178" s="10">
        <f t="shared" si="259"/>
        <v>1.02155374958387</v>
      </c>
      <c r="S1178" s="10">
        <f t="shared" si="260"/>
        <v>11.5652626832738</v>
      </c>
      <c r="T1178" s="12">
        <f t="shared" si="250"/>
        <v>-0.0286096205249908</v>
      </c>
      <c r="U1178" s="12">
        <f t="shared" si="251"/>
        <v>-0.0126685935596257</v>
      </c>
      <c r="V1178" s="12">
        <f t="shared" si="252"/>
        <v>-0.0159410269653651</v>
      </c>
      <c r="Y1178" s="30"/>
      <c r="Z1178" s="30"/>
    </row>
    <row r="1179" spans="1:26">
      <c r="A1179" s="14">
        <v>1968.07</v>
      </c>
      <c r="B1179" s="15">
        <v>100.3</v>
      </c>
      <c r="C1179" s="16">
        <v>3.00333</v>
      </c>
      <c r="D1179" s="15">
        <v>5.6</v>
      </c>
      <c r="E1179" s="15">
        <v>34.9</v>
      </c>
      <c r="F1179" s="16">
        <f t="shared" si="257"/>
        <v>1968.54166666658</v>
      </c>
      <c r="G1179" s="10">
        <v>5.5</v>
      </c>
      <c r="H1179" s="16">
        <f t="shared" si="253"/>
        <v>907.266667621777</v>
      </c>
      <c r="I1179" s="16">
        <f t="shared" si="254"/>
        <v>27.1667118730659</v>
      </c>
      <c r="J1179" s="19">
        <f t="shared" si="258"/>
        <v>127434.517269501</v>
      </c>
      <c r="K1179" s="16">
        <f t="shared" si="255"/>
        <v>50.6549684813754</v>
      </c>
      <c r="L1179" s="19">
        <f t="shared" si="256"/>
        <v>7114.9880030828</v>
      </c>
      <c r="M1179" s="27">
        <f t="shared" si="247"/>
        <v>21.7535374156709</v>
      </c>
      <c r="N1179" s="21"/>
      <c r="O1179" s="22">
        <f t="shared" si="248"/>
        <v>25.0067146752748</v>
      </c>
      <c r="P1179" s="22"/>
      <c r="Q1179" s="31">
        <f t="shared" si="249"/>
        <v>0.00966117693308732</v>
      </c>
      <c r="R1179" s="10">
        <f t="shared" si="259"/>
        <v>1.0107099146729</v>
      </c>
      <c r="S1179" s="10">
        <f t="shared" si="260"/>
        <v>11.7468323732958</v>
      </c>
      <c r="T1179" s="12">
        <f t="shared" si="250"/>
        <v>-0.0288994651085006</v>
      </c>
      <c r="U1179" s="12">
        <f t="shared" si="251"/>
        <v>-0.0154431548062424</v>
      </c>
      <c r="V1179" s="12">
        <f t="shared" si="252"/>
        <v>-0.0134563103022582</v>
      </c>
      <c r="Y1179" s="30"/>
      <c r="Z1179" s="30"/>
    </row>
    <row r="1180" spans="1:26">
      <c r="A1180" s="14">
        <v>1968.08</v>
      </c>
      <c r="B1180" s="15">
        <v>98.11</v>
      </c>
      <c r="C1180" s="16">
        <v>3.01667</v>
      </c>
      <c r="D1180" s="15">
        <v>5.63</v>
      </c>
      <c r="E1180" s="15">
        <v>35</v>
      </c>
      <c r="F1180" s="16">
        <f t="shared" si="257"/>
        <v>1968.62499999991</v>
      </c>
      <c r="G1180" s="10">
        <v>5.42</v>
      </c>
      <c r="H1180" s="16">
        <f t="shared" si="253"/>
        <v>884.921365428572</v>
      </c>
      <c r="I1180" s="16">
        <f t="shared" si="254"/>
        <v>27.2094153037143</v>
      </c>
      <c r="J1180" s="19">
        <f t="shared" si="258"/>
        <v>124614.385845255</v>
      </c>
      <c r="K1180" s="16">
        <f t="shared" si="255"/>
        <v>50.7808305714286</v>
      </c>
      <c r="L1180" s="19">
        <f t="shared" si="256"/>
        <v>7150.94274089069</v>
      </c>
      <c r="M1180" s="27">
        <f t="shared" si="247"/>
        <v>21.1377667936179</v>
      </c>
      <c r="N1180" s="21"/>
      <c r="O1180" s="22">
        <f t="shared" si="248"/>
        <v>24.2995580603934</v>
      </c>
      <c r="P1180" s="22"/>
      <c r="Q1180" s="31">
        <f t="shared" si="249"/>
        <v>0.0124438837963787</v>
      </c>
      <c r="R1180" s="10">
        <f t="shared" si="259"/>
        <v>1.00145892996569</v>
      </c>
      <c r="S1180" s="10">
        <f t="shared" si="260"/>
        <v>11.8387181172744</v>
      </c>
      <c r="T1180" s="12">
        <f t="shared" si="250"/>
        <v>-0.0202599536456709</v>
      </c>
      <c r="U1180" s="12">
        <f t="shared" si="251"/>
        <v>-0.0144545472413774</v>
      </c>
      <c r="V1180" s="12">
        <f t="shared" si="252"/>
        <v>-0.0058054064042935</v>
      </c>
      <c r="Y1180" s="30"/>
      <c r="Z1180" s="30"/>
    </row>
    <row r="1181" spans="1:26">
      <c r="A1181" s="14">
        <v>1968.09</v>
      </c>
      <c r="B1181" s="15">
        <v>101.3</v>
      </c>
      <c r="C1181" s="16">
        <v>3.03</v>
      </c>
      <c r="D1181" s="15">
        <v>5.66</v>
      </c>
      <c r="E1181" s="15">
        <v>35.1</v>
      </c>
      <c r="F1181" s="16">
        <f t="shared" si="257"/>
        <v>1968.70833333324</v>
      </c>
      <c r="G1181" s="10">
        <v>5.46</v>
      </c>
      <c r="H1181" s="16">
        <f t="shared" si="253"/>
        <v>911.091045584046</v>
      </c>
      <c r="I1181" s="16">
        <f t="shared" si="254"/>
        <v>27.2517854700855</v>
      </c>
      <c r="J1181" s="19">
        <f t="shared" si="258"/>
        <v>128619.392167016</v>
      </c>
      <c r="K1181" s="16">
        <f t="shared" si="255"/>
        <v>50.9059754985755</v>
      </c>
      <c r="L1181" s="19">
        <f t="shared" si="256"/>
        <v>7186.43395523506</v>
      </c>
      <c r="M1181" s="27">
        <f t="shared" si="247"/>
        <v>21.6802756332929</v>
      </c>
      <c r="N1181" s="21"/>
      <c r="O1181" s="22">
        <f t="shared" si="248"/>
        <v>24.9224603421865</v>
      </c>
      <c r="P1181" s="22"/>
      <c r="Q1181" s="31">
        <f t="shared" si="249"/>
        <v>0.011150936161089</v>
      </c>
      <c r="R1181" s="10">
        <f t="shared" si="259"/>
        <v>0.995426521203079</v>
      </c>
      <c r="S1181" s="10">
        <f t="shared" si="260"/>
        <v>11.8222122286663</v>
      </c>
      <c r="T1181" s="12">
        <f t="shared" si="250"/>
        <v>-0.0236989169817403</v>
      </c>
      <c r="U1181" s="12">
        <f t="shared" si="251"/>
        <v>-0.0144382375454956</v>
      </c>
      <c r="V1181" s="12">
        <f t="shared" si="252"/>
        <v>-0.00926067943624476</v>
      </c>
      <c r="Y1181" s="30"/>
      <c r="Z1181" s="30"/>
    </row>
    <row r="1182" spans="1:26">
      <c r="A1182" s="14">
        <v>1968.1</v>
      </c>
      <c r="B1182" s="15">
        <v>103.8</v>
      </c>
      <c r="C1182" s="16">
        <v>3.04333</v>
      </c>
      <c r="D1182" s="15">
        <v>5.69333</v>
      </c>
      <c r="E1182" s="15">
        <v>35.3</v>
      </c>
      <c r="F1182" s="16">
        <f t="shared" si="257"/>
        <v>1968.79166666658</v>
      </c>
      <c r="G1182" s="10">
        <v>5.58</v>
      </c>
      <c r="H1182" s="16">
        <f t="shared" si="253"/>
        <v>928.286634560907</v>
      </c>
      <c r="I1182" s="16">
        <f t="shared" si="254"/>
        <v>27.2165950246459</v>
      </c>
      <c r="J1182" s="19">
        <f t="shared" si="258"/>
        <v>131367.088320291</v>
      </c>
      <c r="K1182" s="16">
        <f t="shared" si="255"/>
        <v>50.9156276025496</v>
      </c>
      <c r="L1182" s="19">
        <f t="shared" si="256"/>
        <v>7205.35823647943</v>
      </c>
      <c r="M1182" s="27">
        <f t="shared" si="247"/>
        <v>22.0046069279569</v>
      </c>
      <c r="N1182" s="21"/>
      <c r="O1182" s="22">
        <f t="shared" si="248"/>
        <v>25.2936451181192</v>
      </c>
      <c r="P1182" s="22"/>
      <c r="Q1182" s="31">
        <f t="shared" si="249"/>
        <v>0.00985058948928795</v>
      </c>
      <c r="R1182" s="10">
        <f t="shared" si="259"/>
        <v>0.99557587350546</v>
      </c>
      <c r="S1182" s="10">
        <f t="shared" si="260"/>
        <v>11.7014685571919</v>
      </c>
      <c r="T1182" s="12">
        <f t="shared" si="250"/>
        <v>-0.0293677123627972</v>
      </c>
      <c r="U1182" s="12">
        <f t="shared" si="251"/>
        <v>-0.0150637637870135</v>
      </c>
      <c r="V1182" s="12">
        <f t="shared" si="252"/>
        <v>-0.0143039485757838</v>
      </c>
      <c r="Y1182" s="30"/>
      <c r="Z1182" s="30"/>
    </row>
    <row r="1183" spans="1:26">
      <c r="A1183" s="14">
        <v>1968.11</v>
      </c>
      <c r="B1183" s="15">
        <v>105.4</v>
      </c>
      <c r="C1183" s="16">
        <v>3.05667</v>
      </c>
      <c r="D1183" s="15">
        <v>5.72667</v>
      </c>
      <c r="E1183" s="15">
        <v>35.4</v>
      </c>
      <c r="F1183" s="16">
        <f t="shared" si="257"/>
        <v>1968.87499999991</v>
      </c>
      <c r="G1183" s="10">
        <v>5.7</v>
      </c>
      <c r="H1183" s="16">
        <f t="shared" si="253"/>
        <v>939.932785310735</v>
      </c>
      <c r="I1183" s="16">
        <f t="shared" si="254"/>
        <v>27.2586750177966</v>
      </c>
      <c r="J1183" s="19">
        <f t="shared" si="258"/>
        <v>133336.66170074</v>
      </c>
      <c r="K1183" s="16">
        <f t="shared" si="255"/>
        <v>51.0691165432204</v>
      </c>
      <c r="L1183" s="19">
        <f t="shared" si="256"/>
        <v>7244.54516567149</v>
      </c>
      <c r="M1183" s="27">
        <f t="shared" si="247"/>
        <v>22.1955292271582</v>
      </c>
      <c r="N1183" s="21"/>
      <c r="O1183" s="22">
        <f t="shared" si="248"/>
        <v>25.5110363614966</v>
      </c>
      <c r="P1183" s="22"/>
      <c r="Q1183" s="31">
        <f t="shared" si="249"/>
        <v>0.00819587932479407</v>
      </c>
      <c r="R1183" s="10">
        <f t="shared" si="259"/>
        <v>0.980164079378579</v>
      </c>
      <c r="S1183" s="10">
        <f t="shared" si="260"/>
        <v>11.6167910236819</v>
      </c>
      <c r="T1183" s="12">
        <f t="shared" si="250"/>
        <v>-0.0366432281728827</v>
      </c>
      <c r="U1183" s="12">
        <f t="shared" si="251"/>
        <v>-0.0151841248135036</v>
      </c>
      <c r="V1183" s="12">
        <f t="shared" si="252"/>
        <v>-0.0214591033593791</v>
      </c>
      <c r="Y1183" s="30"/>
      <c r="Z1183" s="30"/>
    </row>
    <row r="1184" spans="1:26">
      <c r="A1184" s="14">
        <v>1968.12</v>
      </c>
      <c r="B1184" s="15">
        <v>106.5</v>
      </c>
      <c r="C1184" s="16">
        <v>3.07</v>
      </c>
      <c r="D1184" s="15">
        <v>5.76</v>
      </c>
      <c r="E1184" s="15">
        <v>35.5</v>
      </c>
      <c r="F1184" s="16">
        <f t="shared" si="257"/>
        <v>1968.95833333324</v>
      </c>
      <c r="G1184" s="10">
        <v>6.03</v>
      </c>
      <c r="H1184" s="16">
        <f t="shared" si="253"/>
        <v>947.067</v>
      </c>
      <c r="I1184" s="16">
        <f t="shared" si="254"/>
        <v>27.3004290140845</v>
      </c>
      <c r="J1184" s="19">
        <f t="shared" si="258"/>
        <v>134671.435912727</v>
      </c>
      <c r="K1184" s="16">
        <f t="shared" si="255"/>
        <v>51.2216518309859</v>
      </c>
      <c r="L1184" s="19">
        <f t="shared" si="256"/>
        <v>7283.63822401229</v>
      </c>
      <c r="M1184" s="27">
        <f t="shared" si="247"/>
        <v>22.2778729954349</v>
      </c>
      <c r="N1184" s="21"/>
      <c r="O1184" s="22">
        <f t="shared" si="248"/>
        <v>25.6034819250147</v>
      </c>
      <c r="P1184" s="22"/>
      <c r="Q1184" s="31">
        <f t="shared" si="249"/>
        <v>0.00536970089058743</v>
      </c>
      <c r="R1184" s="10">
        <f t="shared" si="259"/>
        <v>1.0042803063247</v>
      </c>
      <c r="S1184" s="10">
        <f t="shared" si="260"/>
        <v>11.3542870219364</v>
      </c>
      <c r="T1184" s="12">
        <f t="shared" si="250"/>
        <v>-0.0361943724978895</v>
      </c>
      <c r="U1184" s="12">
        <f t="shared" si="251"/>
        <v>-0.0139368818149388</v>
      </c>
      <c r="V1184" s="12">
        <f t="shared" si="252"/>
        <v>-0.0222574906829507</v>
      </c>
      <c r="Y1184" s="30"/>
      <c r="Z1184" s="30"/>
    </row>
    <row r="1185" spans="1:26">
      <c r="A1185" s="14">
        <v>1969.01</v>
      </c>
      <c r="B1185" s="15">
        <v>102</v>
      </c>
      <c r="C1185" s="16">
        <v>3.08</v>
      </c>
      <c r="D1185" s="15">
        <v>5.78</v>
      </c>
      <c r="E1185" s="15">
        <v>35.6</v>
      </c>
      <c r="F1185" s="16">
        <f t="shared" si="257"/>
        <v>1969.04166666658</v>
      </c>
      <c r="G1185" s="10">
        <v>6.04</v>
      </c>
      <c r="H1185" s="16">
        <f t="shared" si="253"/>
        <v>904.502191011236</v>
      </c>
      <c r="I1185" s="16">
        <f t="shared" si="254"/>
        <v>27.3124191011236</v>
      </c>
      <c r="J1185" s="19">
        <f t="shared" si="258"/>
        <v>128942.435689598</v>
      </c>
      <c r="K1185" s="16">
        <f t="shared" si="255"/>
        <v>51.2551241573034</v>
      </c>
      <c r="L1185" s="19">
        <f t="shared" si="256"/>
        <v>7306.73802241058</v>
      </c>
      <c r="M1185" s="27">
        <f t="shared" si="247"/>
        <v>21.1949680728472</v>
      </c>
      <c r="N1185" s="21"/>
      <c r="O1185" s="22">
        <f t="shared" si="248"/>
        <v>24.3596714743408</v>
      </c>
      <c r="P1185" s="22"/>
      <c r="Q1185" s="31">
        <f t="shared" si="249"/>
        <v>0.00749766217486102</v>
      </c>
      <c r="R1185" s="10">
        <f t="shared" si="259"/>
        <v>0.993937747882324</v>
      </c>
      <c r="S1185" s="10">
        <f t="shared" si="260"/>
        <v>11.3708562674537</v>
      </c>
      <c r="T1185" s="12">
        <f t="shared" si="250"/>
        <v>-0.0288721016447752</v>
      </c>
      <c r="U1185" s="12">
        <f t="shared" si="251"/>
        <v>-0.0147884674621652</v>
      </c>
      <c r="V1185" s="12">
        <f t="shared" si="252"/>
        <v>-0.0140836341826099</v>
      </c>
      <c r="Y1185" s="30"/>
      <c r="Z1185" s="30"/>
    </row>
    <row r="1186" spans="1:26">
      <c r="A1186" s="14">
        <v>1969.02</v>
      </c>
      <c r="B1186" s="15">
        <v>101.5</v>
      </c>
      <c r="C1186" s="16">
        <v>3.09</v>
      </c>
      <c r="D1186" s="15">
        <v>5.8</v>
      </c>
      <c r="E1186" s="15">
        <v>35.8</v>
      </c>
      <c r="F1186" s="16">
        <f t="shared" si="257"/>
        <v>1969.12499999991</v>
      </c>
      <c r="G1186" s="10">
        <v>6.19</v>
      </c>
      <c r="H1186" s="16">
        <f t="shared" si="253"/>
        <v>895.040041899442</v>
      </c>
      <c r="I1186" s="16">
        <f t="shared" si="254"/>
        <v>27.2480170391062</v>
      </c>
      <c r="J1186" s="19">
        <f t="shared" si="258"/>
        <v>127917.245160686</v>
      </c>
      <c r="K1186" s="16">
        <f t="shared" si="255"/>
        <v>51.1451452513967</v>
      </c>
      <c r="L1186" s="19">
        <f t="shared" si="256"/>
        <v>7309.55686632493</v>
      </c>
      <c r="M1186" s="27">
        <f t="shared" si="247"/>
        <v>20.8957299019872</v>
      </c>
      <c r="N1186" s="21"/>
      <c r="O1186" s="22">
        <f t="shared" si="248"/>
        <v>24.0166744269946</v>
      </c>
      <c r="P1186" s="22"/>
      <c r="Q1186" s="31">
        <f t="shared" si="249"/>
        <v>0.00759814957464271</v>
      </c>
      <c r="R1186" s="10">
        <f t="shared" si="259"/>
        <v>0.997061476841743</v>
      </c>
      <c r="S1186" s="10">
        <f t="shared" si="260"/>
        <v>11.2387840338215</v>
      </c>
      <c r="T1186" s="12">
        <f t="shared" si="250"/>
        <v>-0.0302551301555655</v>
      </c>
      <c r="U1186" s="12">
        <f t="shared" si="251"/>
        <v>-0.0140401400796157</v>
      </c>
      <c r="V1186" s="12">
        <f t="shared" si="252"/>
        <v>-0.0162149900759497</v>
      </c>
      <c r="Y1186" s="30"/>
      <c r="Z1186" s="30"/>
    </row>
    <row r="1187" spans="1:26">
      <c r="A1187" s="14">
        <v>1969.03</v>
      </c>
      <c r="B1187" s="15">
        <v>99.3</v>
      </c>
      <c r="C1187" s="16">
        <v>3.1</v>
      </c>
      <c r="D1187" s="15">
        <v>5.82</v>
      </c>
      <c r="E1187" s="15">
        <v>36.1</v>
      </c>
      <c r="F1187" s="16">
        <f t="shared" si="257"/>
        <v>1969.20833333324</v>
      </c>
      <c r="G1187" s="10">
        <v>6.3</v>
      </c>
      <c r="H1187" s="16">
        <f t="shared" si="253"/>
        <v>868.363371191136</v>
      </c>
      <c r="I1187" s="16">
        <f t="shared" si="254"/>
        <v>27.109027700831</v>
      </c>
      <c r="J1187" s="19">
        <f t="shared" si="258"/>
        <v>124427.535126525</v>
      </c>
      <c r="K1187" s="16">
        <f t="shared" si="255"/>
        <v>50.8950132963989</v>
      </c>
      <c r="L1187" s="19">
        <f t="shared" si="256"/>
        <v>7292.73166602595</v>
      </c>
      <c r="M1187" s="27">
        <f t="shared" si="247"/>
        <v>20.2022876164816</v>
      </c>
      <c r="N1187" s="21"/>
      <c r="O1187" s="22">
        <f t="shared" si="248"/>
        <v>23.2216771044076</v>
      </c>
      <c r="P1187" s="22"/>
      <c r="Q1187" s="31">
        <f t="shared" si="249"/>
        <v>0.00899373953594055</v>
      </c>
      <c r="R1187" s="10">
        <f t="shared" si="259"/>
        <v>1.01487478429941</v>
      </c>
      <c r="S1187" s="10">
        <f t="shared" si="260"/>
        <v>11.1126359589666</v>
      </c>
      <c r="T1187" s="12">
        <f t="shared" si="250"/>
        <v>-0.0262945360144825</v>
      </c>
      <c r="U1187" s="12">
        <f t="shared" si="251"/>
        <v>-0.013303355333954</v>
      </c>
      <c r="V1187" s="12">
        <f t="shared" si="252"/>
        <v>-0.0129911806805285</v>
      </c>
      <c r="Y1187" s="30"/>
      <c r="Z1187" s="30"/>
    </row>
    <row r="1188" spans="1:26">
      <c r="A1188" s="14">
        <v>1969.04</v>
      </c>
      <c r="B1188" s="15">
        <v>101.3</v>
      </c>
      <c r="C1188" s="16">
        <v>3.11</v>
      </c>
      <c r="D1188" s="15">
        <v>5.82667</v>
      </c>
      <c r="E1188" s="15">
        <v>36.3</v>
      </c>
      <c r="F1188" s="16">
        <f t="shared" si="257"/>
        <v>1969.29166666658</v>
      </c>
      <c r="G1188" s="10">
        <v>6.17</v>
      </c>
      <c r="H1188" s="16">
        <f t="shared" si="253"/>
        <v>880.972333333334</v>
      </c>
      <c r="I1188" s="16">
        <f t="shared" si="254"/>
        <v>27.0466333333333</v>
      </c>
      <c r="J1188" s="19">
        <f t="shared" si="258"/>
        <v>126557.228333854</v>
      </c>
      <c r="K1188" s="16">
        <f t="shared" si="255"/>
        <v>50.6726067666667</v>
      </c>
      <c r="L1188" s="19">
        <f t="shared" si="256"/>
        <v>7279.43934467934</v>
      </c>
      <c r="M1188" s="27">
        <f t="shared" si="247"/>
        <v>20.4286080819322</v>
      </c>
      <c r="N1188" s="21"/>
      <c r="O1188" s="22">
        <f t="shared" si="248"/>
        <v>23.4826218680824</v>
      </c>
      <c r="P1188" s="22"/>
      <c r="Q1188" s="31">
        <f t="shared" si="249"/>
        <v>0.00995709969143722</v>
      </c>
      <c r="R1188" s="10">
        <f t="shared" si="259"/>
        <v>0.994110352163324</v>
      </c>
      <c r="S1188" s="10">
        <f t="shared" si="260"/>
        <v>11.2157966443232</v>
      </c>
      <c r="T1188" s="12">
        <f t="shared" si="250"/>
        <v>-0.0267142145027811</v>
      </c>
      <c r="U1188" s="12">
        <f t="shared" si="251"/>
        <v>-0.0149734244322764</v>
      </c>
      <c r="V1188" s="12">
        <f t="shared" si="252"/>
        <v>-0.0117407900705047</v>
      </c>
      <c r="Y1188" s="30"/>
      <c r="Z1188" s="30"/>
    </row>
    <row r="1189" spans="1:26">
      <c r="A1189" s="14">
        <v>1969.05</v>
      </c>
      <c r="B1189" s="15">
        <v>104.6</v>
      </c>
      <c r="C1189" s="16">
        <v>3.12</v>
      </c>
      <c r="D1189" s="15">
        <v>5.83333</v>
      </c>
      <c r="E1189" s="15">
        <v>36.4</v>
      </c>
      <c r="F1189" s="16">
        <f t="shared" si="257"/>
        <v>1969.37499999991</v>
      </c>
      <c r="G1189" s="10">
        <v>6.32</v>
      </c>
      <c r="H1189" s="16">
        <f t="shared" si="253"/>
        <v>907.172236263737</v>
      </c>
      <c r="I1189" s="16">
        <f t="shared" si="254"/>
        <v>27.0590571428572</v>
      </c>
      <c r="J1189" s="19">
        <f t="shared" si="258"/>
        <v>130644.943199964</v>
      </c>
      <c r="K1189" s="16">
        <f t="shared" si="255"/>
        <v>50.5911569881868</v>
      </c>
      <c r="L1189" s="19">
        <f t="shared" si="256"/>
        <v>7285.80369518783</v>
      </c>
      <c r="M1189" s="27">
        <f t="shared" si="247"/>
        <v>20.9722582719721</v>
      </c>
      <c r="N1189" s="21"/>
      <c r="O1189" s="22">
        <f t="shared" si="248"/>
        <v>24.1062595918103</v>
      </c>
      <c r="P1189" s="22"/>
      <c r="Q1189" s="31">
        <f t="shared" si="249"/>
        <v>0.00746956438786828</v>
      </c>
      <c r="R1189" s="10">
        <f t="shared" si="259"/>
        <v>0.98708467973815</v>
      </c>
      <c r="S1189" s="10">
        <f t="shared" si="260"/>
        <v>11.1191083992653</v>
      </c>
      <c r="T1189" s="12">
        <f t="shared" si="250"/>
        <v>-0.0328777911861952</v>
      </c>
      <c r="U1189" s="12">
        <f t="shared" si="251"/>
        <v>-0.0150617747338561</v>
      </c>
      <c r="V1189" s="12">
        <f t="shared" si="252"/>
        <v>-0.0178160164523391</v>
      </c>
      <c r="Y1189" s="30"/>
      <c r="Z1189" s="30"/>
    </row>
    <row r="1190" spans="1:26">
      <c r="A1190" s="14">
        <v>1969.06</v>
      </c>
      <c r="B1190" s="15">
        <v>99.14</v>
      </c>
      <c r="C1190" s="16">
        <v>3.13</v>
      </c>
      <c r="D1190" s="15">
        <v>5.84</v>
      </c>
      <c r="E1190" s="15">
        <v>36.6</v>
      </c>
      <c r="F1190" s="16">
        <f t="shared" si="257"/>
        <v>1969.45833333324</v>
      </c>
      <c r="G1190" s="10">
        <v>6.57</v>
      </c>
      <c r="H1190" s="16">
        <f t="shared" si="253"/>
        <v>855.120422404372</v>
      </c>
      <c r="I1190" s="16">
        <f t="shared" si="254"/>
        <v>26.9974472677596</v>
      </c>
      <c r="J1190" s="19">
        <f t="shared" si="258"/>
        <v>123472.7848439</v>
      </c>
      <c r="K1190" s="16">
        <f t="shared" si="255"/>
        <v>50.3722338797814</v>
      </c>
      <c r="L1190" s="19">
        <f t="shared" si="256"/>
        <v>7273.36154416356</v>
      </c>
      <c r="M1190" s="27">
        <f t="shared" si="247"/>
        <v>19.7133415837576</v>
      </c>
      <c r="N1190" s="21"/>
      <c r="O1190" s="22">
        <f t="shared" si="248"/>
        <v>22.660788139262</v>
      </c>
      <c r="P1190" s="22"/>
      <c r="Q1190" s="31">
        <f t="shared" si="249"/>
        <v>0.00822301040327397</v>
      </c>
      <c r="R1190" s="10">
        <f t="shared" si="259"/>
        <v>0.994638161265728</v>
      </c>
      <c r="S1190" s="10">
        <f t="shared" si="260"/>
        <v>10.9155261349387</v>
      </c>
      <c r="T1190" s="12">
        <f t="shared" si="250"/>
        <v>-0.0261559920870978</v>
      </c>
      <c r="U1190" s="12">
        <f t="shared" si="251"/>
        <v>-0.0114152510351587</v>
      </c>
      <c r="V1190" s="12">
        <f t="shared" si="252"/>
        <v>-0.0147407410519391</v>
      </c>
      <c r="Y1190" s="30"/>
      <c r="Z1190" s="30"/>
    </row>
    <row r="1191" spans="1:26">
      <c r="A1191" s="14">
        <v>1969.07</v>
      </c>
      <c r="B1191" s="15">
        <v>94.71</v>
      </c>
      <c r="C1191" s="16">
        <v>3.13667</v>
      </c>
      <c r="D1191" s="15">
        <v>5.85667</v>
      </c>
      <c r="E1191" s="15">
        <v>36.8</v>
      </c>
      <c r="F1191" s="16">
        <f t="shared" si="257"/>
        <v>1969.54166666658</v>
      </c>
      <c r="G1191" s="10">
        <v>6.72</v>
      </c>
      <c r="H1191" s="16">
        <f t="shared" si="253"/>
        <v>812.470249728261</v>
      </c>
      <c r="I1191" s="16">
        <f t="shared" si="254"/>
        <v>26.9079406421196</v>
      </c>
      <c r="J1191" s="19">
        <f t="shared" si="258"/>
        <v>117638.20420097</v>
      </c>
      <c r="K1191" s="16">
        <f t="shared" si="255"/>
        <v>50.2414754247283</v>
      </c>
      <c r="L1191" s="19">
        <f t="shared" si="256"/>
        <v>7274.50260160168</v>
      </c>
      <c r="M1191" s="27">
        <f t="shared" si="247"/>
        <v>18.6817082071928</v>
      </c>
      <c r="N1191" s="21"/>
      <c r="O1191" s="22">
        <f t="shared" si="248"/>
        <v>21.4788157800671</v>
      </c>
      <c r="P1191" s="22"/>
      <c r="Q1191" s="31">
        <f t="shared" si="249"/>
        <v>0.00973085025685462</v>
      </c>
      <c r="R1191" s="10">
        <f t="shared" si="259"/>
        <v>1.00777025094341</v>
      </c>
      <c r="S1191" s="10">
        <f t="shared" si="260"/>
        <v>10.7979934156029</v>
      </c>
      <c r="T1191" s="12">
        <f t="shared" si="250"/>
        <v>-0.0211221864763698</v>
      </c>
      <c r="U1191" s="12">
        <f t="shared" si="251"/>
        <v>-0.0109592316541782</v>
      </c>
      <c r="V1191" s="12">
        <f t="shared" si="252"/>
        <v>-0.0101629548221915</v>
      </c>
      <c r="Y1191" s="30"/>
      <c r="Z1191" s="30"/>
    </row>
    <row r="1192" spans="1:26">
      <c r="A1192" s="14">
        <v>1969.08</v>
      </c>
      <c r="B1192" s="15">
        <v>94.18</v>
      </c>
      <c r="C1192" s="16">
        <v>3.14333</v>
      </c>
      <c r="D1192" s="15">
        <v>5.87333</v>
      </c>
      <c r="E1192" s="15">
        <v>37</v>
      </c>
      <c r="F1192" s="16">
        <f t="shared" si="257"/>
        <v>1969.62499999991</v>
      </c>
      <c r="G1192" s="10">
        <v>6.69</v>
      </c>
      <c r="H1192" s="16">
        <f t="shared" si="253"/>
        <v>803.556487027027</v>
      </c>
      <c r="I1192" s="16">
        <f t="shared" si="254"/>
        <v>26.8193163343243</v>
      </c>
      <c r="J1192" s="19">
        <f t="shared" si="258"/>
        <v>116671.17266619</v>
      </c>
      <c r="K1192" s="16">
        <f t="shared" si="255"/>
        <v>50.1120452532433</v>
      </c>
      <c r="L1192" s="19">
        <f t="shared" si="256"/>
        <v>7275.94286000758</v>
      </c>
      <c r="M1192" s="27">
        <f t="shared" si="247"/>
        <v>18.4295155902077</v>
      </c>
      <c r="N1192" s="21"/>
      <c r="O1192" s="22">
        <f t="shared" si="248"/>
        <v>21.1933492892697</v>
      </c>
      <c r="P1192" s="22"/>
      <c r="Q1192" s="31">
        <f t="shared" si="249"/>
        <v>0.0113181819725678</v>
      </c>
      <c r="R1192" s="10">
        <f t="shared" si="259"/>
        <v>0.972272360921935</v>
      </c>
      <c r="S1192" s="10">
        <f t="shared" si="260"/>
        <v>10.8230754717808</v>
      </c>
      <c r="T1192" s="12">
        <f t="shared" si="250"/>
        <v>-0.0164423305545108</v>
      </c>
      <c r="U1192" s="12">
        <f t="shared" si="251"/>
        <v>-0.0119105860022176</v>
      </c>
      <c r="V1192" s="12">
        <f t="shared" si="252"/>
        <v>-0.00453174455229322</v>
      </c>
      <c r="Y1192" s="30"/>
      <c r="Z1192" s="30"/>
    </row>
    <row r="1193" spans="1:26">
      <c r="A1193" s="14">
        <v>1969.09</v>
      </c>
      <c r="B1193" s="15">
        <v>94.51</v>
      </c>
      <c r="C1193" s="16">
        <v>3.15</v>
      </c>
      <c r="D1193" s="15">
        <v>5.89</v>
      </c>
      <c r="E1193" s="15">
        <v>37.1</v>
      </c>
      <c r="F1193" s="16">
        <f t="shared" si="257"/>
        <v>1969.70833333324</v>
      </c>
      <c r="G1193" s="10">
        <v>7.16</v>
      </c>
      <c r="H1193" s="16">
        <f t="shared" si="253"/>
        <v>804.198581940701</v>
      </c>
      <c r="I1193" s="16">
        <f t="shared" si="254"/>
        <v>26.8037830188679</v>
      </c>
      <c r="J1193" s="19">
        <f t="shared" si="258"/>
        <v>117088.711907903</v>
      </c>
      <c r="K1193" s="16">
        <f t="shared" si="255"/>
        <v>50.1188196765499</v>
      </c>
      <c r="L1193" s="19">
        <f t="shared" si="256"/>
        <v>7297.13800801551</v>
      </c>
      <c r="M1193" s="27">
        <f t="shared" si="247"/>
        <v>18.398046344677</v>
      </c>
      <c r="N1193" s="21"/>
      <c r="O1193" s="22">
        <f t="shared" si="248"/>
        <v>21.1616486293704</v>
      </c>
      <c r="P1193" s="22"/>
      <c r="Q1193" s="31">
        <f t="shared" si="249"/>
        <v>0.00663729658091335</v>
      </c>
      <c r="R1193" s="10">
        <f t="shared" si="259"/>
        <v>1.01022929598738</v>
      </c>
      <c r="S1193" s="10">
        <f t="shared" si="260"/>
        <v>10.4946133215965</v>
      </c>
      <c r="T1193" s="12">
        <f t="shared" si="250"/>
        <v>-0.0163463100109653</v>
      </c>
      <c r="U1193" s="12">
        <f t="shared" si="251"/>
        <v>-0.0111069749160491</v>
      </c>
      <c r="V1193" s="12">
        <f t="shared" si="252"/>
        <v>-0.00523933509491625</v>
      </c>
      <c r="Y1193" s="30"/>
      <c r="Z1193" s="30"/>
    </row>
    <row r="1194" spans="1:26">
      <c r="A1194" s="14">
        <v>1969.1</v>
      </c>
      <c r="B1194" s="15">
        <v>95.52</v>
      </c>
      <c r="C1194" s="16">
        <v>3.15333</v>
      </c>
      <c r="D1194" s="15">
        <v>5.85333</v>
      </c>
      <c r="E1194" s="15">
        <v>37.3</v>
      </c>
      <c r="F1194" s="16">
        <f t="shared" si="257"/>
        <v>1969.79166666658</v>
      </c>
      <c r="G1194" s="10">
        <v>7.1</v>
      </c>
      <c r="H1194" s="16">
        <f t="shared" si="253"/>
        <v>808.434672386059</v>
      </c>
      <c r="I1194" s="16">
        <f t="shared" si="254"/>
        <v>26.6882464978552</v>
      </c>
      <c r="J1194" s="19">
        <f t="shared" si="258"/>
        <v>118029.283168805</v>
      </c>
      <c r="K1194" s="16">
        <f t="shared" si="255"/>
        <v>49.5397290715818</v>
      </c>
      <c r="L1194" s="19">
        <f t="shared" si="256"/>
        <v>7232.66691845123</v>
      </c>
      <c r="M1194" s="27">
        <f t="shared" si="247"/>
        <v>18.4486620318153</v>
      </c>
      <c r="N1194" s="21"/>
      <c r="O1194" s="22">
        <f t="shared" si="248"/>
        <v>21.2239129180137</v>
      </c>
      <c r="P1194" s="22"/>
      <c r="Q1194" s="31">
        <f t="shared" si="249"/>
        <v>0.00728981513396604</v>
      </c>
      <c r="R1194" s="10">
        <f t="shared" si="259"/>
        <v>1.00307990740078</v>
      </c>
      <c r="S1194" s="10">
        <f t="shared" si="260"/>
        <v>10.54511882578</v>
      </c>
      <c r="T1194" s="12">
        <f t="shared" si="250"/>
        <v>-0.0212596026719445</v>
      </c>
      <c r="U1194" s="12">
        <f t="shared" si="251"/>
        <v>-0.0176683683691585</v>
      </c>
      <c r="V1194" s="12">
        <f t="shared" si="252"/>
        <v>-0.00359123430278596</v>
      </c>
      <c r="Y1194" s="30"/>
      <c r="Z1194" s="30"/>
    </row>
    <row r="1195" spans="1:26">
      <c r="A1195" s="14">
        <v>1969.11</v>
      </c>
      <c r="B1195" s="15">
        <v>96.21</v>
      </c>
      <c r="C1195" s="16">
        <v>3.15667</v>
      </c>
      <c r="D1195" s="15">
        <v>5.81667</v>
      </c>
      <c r="E1195" s="15">
        <v>37.5</v>
      </c>
      <c r="F1195" s="16">
        <f t="shared" si="257"/>
        <v>1969.87499999991</v>
      </c>
      <c r="G1195" s="10">
        <v>7.14</v>
      </c>
      <c r="H1195" s="16">
        <f t="shared" si="253"/>
        <v>809.9316984</v>
      </c>
      <c r="I1195" s="16">
        <f t="shared" si="254"/>
        <v>26.5740265501333</v>
      </c>
      <c r="J1195" s="19">
        <f t="shared" si="258"/>
        <v>118571.156286067</v>
      </c>
      <c r="K1195" s="16">
        <f t="shared" si="255"/>
        <v>48.9668996168</v>
      </c>
      <c r="L1195" s="19">
        <f t="shared" si="256"/>
        <v>7168.58213942917</v>
      </c>
      <c r="M1195" s="27">
        <f t="shared" si="247"/>
        <v>18.437760084691</v>
      </c>
      <c r="N1195" s="21"/>
      <c r="O1195" s="22">
        <f t="shared" si="248"/>
        <v>21.2156814393389</v>
      </c>
      <c r="P1195" s="22"/>
      <c r="Q1195" s="31">
        <f t="shared" si="249"/>
        <v>0.00746965233552536</v>
      </c>
      <c r="R1195" s="10">
        <f t="shared" si="259"/>
        <v>0.970579260510899</v>
      </c>
      <c r="S1195" s="10">
        <f t="shared" si="260"/>
        <v>10.5211829656121</v>
      </c>
      <c r="T1195" s="12">
        <f t="shared" si="250"/>
        <v>-0.0229257783031014</v>
      </c>
      <c r="U1195" s="12">
        <f t="shared" si="251"/>
        <v>-0.0196185852457972</v>
      </c>
      <c r="V1195" s="12">
        <f t="shared" si="252"/>
        <v>-0.0033071930573042</v>
      </c>
      <c r="Y1195" s="30"/>
      <c r="Z1195" s="30"/>
    </row>
    <row r="1196" spans="1:26">
      <c r="A1196" s="14">
        <v>1969.12</v>
      </c>
      <c r="B1196" s="15">
        <v>91.11</v>
      </c>
      <c r="C1196" s="16">
        <v>3.16</v>
      </c>
      <c r="D1196" s="15">
        <v>5.78</v>
      </c>
      <c r="E1196" s="15">
        <v>37.7</v>
      </c>
      <c r="F1196" s="16">
        <f t="shared" si="257"/>
        <v>1969.95833333324</v>
      </c>
      <c r="G1196" s="10">
        <v>7.65</v>
      </c>
      <c r="H1196" s="16">
        <f t="shared" si="253"/>
        <v>762.929039522547</v>
      </c>
      <c r="I1196" s="16">
        <f t="shared" si="254"/>
        <v>26.4609347480106</v>
      </c>
      <c r="J1196" s="19">
        <f t="shared" si="258"/>
        <v>112012.947752777</v>
      </c>
      <c r="K1196" s="16">
        <f t="shared" si="255"/>
        <v>48.4000641909814</v>
      </c>
      <c r="L1196" s="19">
        <f t="shared" si="256"/>
        <v>7106.07878400892</v>
      </c>
      <c r="M1196" s="27">
        <f t="shared" si="247"/>
        <v>17.3269299137427</v>
      </c>
      <c r="N1196" s="21"/>
      <c r="O1196" s="22">
        <f t="shared" si="248"/>
        <v>19.9451447524721</v>
      </c>
      <c r="P1196" s="22"/>
      <c r="Q1196" s="31">
        <f t="shared" si="249"/>
        <v>0.00639192188665624</v>
      </c>
      <c r="R1196" s="10">
        <f t="shared" si="259"/>
        <v>0.996724303108052</v>
      </c>
      <c r="S1196" s="10">
        <f t="shared" si="260"/>
        <v>10.157468815448</v>
      </c>
      <c r="T1196" s="12">
        <f t="shared" si="250"/>
        <v>-0.0141370359892348</v>
      </c>
      <c r="U1196" s="12">
        <f t="shared" si="251"/>
        <v>-0.0147714646294426</v>
      </c>
      <c r="V1196" s="12">
        <f t="shared" si="252"/>
        <v>0.000634428640207796</v>
      </c>
      <c r="Y1196" s="30"/>
      <c r="Z1196" s="30"/>
    </row>
    <row r="1197" spans="1:26">
      <c r="A1197" s="14">
        <v>1970.01</v>
      </c>
      <c r="B1197" s="15">
        <v>90.31</v>
      </c>
      <c r="C1197" s="16">
        <v>3.16333</v>
      </c>
      <c r="D1197" s="15">
        <v>5.73</v>
      </c>
      <c r="E1197" s="15">
        <v>37.8</v>
      </c>
      <c r="F1197" s="16">
        <f t="shared" si="257"/>
        <v>1970.04166666658</v>
      </c>
      <c r="G1197" s="10">
        <v>7.79</v>
      </c>
      <c r="H1197" s="16">
        <f t="shared" si="253"/>
        <v>754.22946005291</v>
      </c>
      <c r="I1197" s="16">
        <f t="shared" si="254"/>
        <v>26.4187429727513</v>
      </c>
      <c r="J1197" s="19">
        <f t="shared" si="258"/>
        <v>111058.911317924</v>
      </c>
      <c r="K1197" s="16">
        <f t="shared" si="255"/>
        <v>47.8544436507937</v>
      </c>
      <c r="L1197" s="19">
        <f t="shared" si="256"/>
        <v>7046.47948014292</v>
      </c>
      <c r="M1197" s="27">
        <f t="shared" si="247"/>
        <v>17.0905413951402</v>
      </c>
      <c r="N1197" s="21"/>
      <c r="O1197" s="22">
        <f t="shared" si="248"/>
        <v>19.6815965388798</v>
      </c>
      <c r="P1197" s="22"/>
      <c r="Q1197" s="31">
        <f t="shared" si="249"/>
        <v>0.00641124337426523</v>
      </c>
      <c r="R1197" s="10">
        <f t="shared" si="259"/>
        <v>1.04532620308363</v>
      </c>
      <c r="S1197" s="10">
        <f t="shared" si="260"/>
        <v>10.0974124390477</v>
      </c>
      <c r="T1197" s="12">
        <f t="shared" si="250"/>
        <v>-0.0114776213984286</v>
      </c>
      <c r="U1197" s="12">
        <f t="shared" si="251"/>
        <v>-0.0171996570727386</v>
      </c>
      <c r="V1197" s="12">
        <f t="shared" si="252"/>
        <v>0.00572203567431007</v>
      </c>
      <c r="Y1197" s="30"/>
      <c r="Z1197" s="30"/>
    </row>
    <row r="1198" spans="1:26">
      <c r="A1198" s="14">
        <v>1970.02</v>
      </c>
      <c r="B1198" s="15">
        <v>87.16</v>
      </c>
      <c r="C1198" s="16">
        <v>3.16667</v>
      </c>
      <c r="D1198" s="15">
        <v>5.68</v>
      </c>
      <c r="E1198" s="15">
        <v>38</v>
      </c>
      <c r="F1198" s="16">
        <f t="shared" si="257"/>
        <v>1970.12499999991</v>
      </c>
      <c r="G1198" s="10">
        <v>7.24</v>
      </c>
      <c r="H1198" s="16">
        <f t="shared" si="253"/>
        <v>724.090874736842</v>
      </c>
      <c r="I1198" s="16">
        <f t="shared" si="254"/>
        <v>26.3074443586842</v>
      </c>
      <c r="J1198" s="19">
        <f t="shared" si="258"/>
        <v>106943.869904916</v>
      </c>
      <c r="K1198" s="16">
        <f t="shared" si="255"/>
        <v>47.1871978947368</v>
      </c>
      <c r="L1198" s="19">
        <f t="shared" si="256"/>
        <v>6969.26550091696</v>
      </c>
      <c r="M1198" s="27">
        <f t="shared" si="247"/>
        <v>16.3725867871598</v>
      </c>
      <c r="N1198" s="21"/>
      <c r="O1198" s="22">
        <f t="shared" si="248"/>
        <v>18.8653008672281</v>
      </c>
      <c r="P1198" s="22"/>
      <c r="Q1198" s="31">
        <f t="shared" si="249"/>
        <v>0.014668881693786</v>
      </c>
      <c r="R1198" s="10">
        <f t="shared" si="259"/>
        <v>1.01812673523238</v>
      </c>
      <c r="S1198" s="10">
        <f t="shared" si="260"/>
        <v>10.4995367016376</v>
      </c>
      <c r="T1198" s="12">
        <f t="shared" si="250"/>
        <v>-0.00485491164492313</v>
      </c>
      <c r="U1198" s="12">
        <f t="shared" si="251"/>
        <v>-0.0307953245496435</v>
      </c>
      <c r="V1198" s="12">
        <f t="shared" si="252"/>
        <v>0.0259404129047204</v>
      </c>
      <c r="Y1198" s="30"/>
      <c r="Z1198" s="30"/>
    </row>
    <row r="1199" spans="1:26">
      <c r="A1199" s="14">
        <v>1970.03</v>
      </c>
      <c r="B1199" s="15">
        <v>88.65</v>
      </c>
      <c r="C1199" s="16">
        <v>3.17</v>
      </c>
      <c r="D1199" s="15">
        <v>5.63</v>
      </c>
      <c r="E1199" s="15">
        <v>38.2</v>
      </c>
      <c r="F1199" s="16">
        <f t="shared" si="257"/>
        <v>1970.20833333324</v>
      </c>
      <c r="G1199" s="10">
        <v>7.07</v>
      </c>
      <c r="H1199" s="16">
        <f t="shared" si="253"/>
        <v>732.613346858639</v>
      </c>
      <c r="I1199" s="16">
        <f t="shared" si="254"/>
        <v>26.1972285340314</v>
      </c>
      <c r="J1199" s="19">
        <f t="shared" si="258"/>
        <v>108525.018910505</v>
      </c>
      <c r="K1199" s="16">
        <f t="shared" si="255"/>
        <v>46.5269390052356</v>
      </c>
      <c r="L1199" s="19">
        <f t="shared" si="256"/>
        <v>6892.22624327288</v>
      </c>
      <c r="M1199" s="27">
        <f t="shared" si="247"/>
        <v>16.5316908139436</v>
      </c>
      <c r="N1199" s="21"/>
      <c r="O1199" s="22">
        <f t="shared" si="248"/>
        <v>19.0587957329825</v>
      </c>
      <c r="P1199" s="22"/>
      <c r="Q1199" s="31">
        <f t="shared" si="249"/>
        <v>0.0163197793328026</v>
      </c>
      <c r="R1199" s="10">
        <f t="shared" si="259"/>
        <v>0.983445015694792</v>
      </c>
      <c r="S1199" s="10">
        <f t="shared" si="260"/>
        <v>10.6338911752003</v>
      </c>
      <c r="T1199" s="12">
        <f t="shared" si="250"/>
        <v>-0.0168829742417587</v>
      </c>
      <c r="U1199" s="12">
        <f t="shared" si="251"/>
        <v>-0.0343353225967363</v>
      </c>
      <c r="V1199" s="12">
        <f t="shared" si="252"/>
        <v>0.0174523483549777</v>
      </c>
      <c r="Y1199" s="30"/>
      <c r="Z1199" s="30"/>
    </row>
    <row r="1200" spans="1:26">
      <c r="A1200" s="14">
        <v>1970.04</v>
      </c>
      <c r="B1200" s="15">
        <v>85.95</v>
      </c>
      <c r="C1200" s="16">
        <v>3.17333</v>
      </c>
      <c r="D1200" s="15">
        <v>5.59333</v>
      </c>
      <c r="E1200" s="15">
        <v>38.5</v>
      </c>
      <c r="F1200" s="16">
        <f t="shared" si="257"/>
        <v>1970.29166666658</v>
      </c>
      <c r="G1200" s="10">
        <v>7.39</v>
      </c>
      <c r="H1200" s="16">
        <f t="shared" si="253"/>
        <v>704.765442857143</v>
      </c>
      <c r="I1200" s="16">
        <f t="shared" si="254"/>
        <v>26.0203993342857</v>
      </c>
      <c r="J1200" s="19">
        <f t="shared" si="258"/>
        <v>104721.003746372</v>
      </c>
      <c r="K1200" s="16">
        <f t="shared" si="255"/>
        <v>45.8637079057143</v>
      </c>
      <c r="L1200" s="19">
        <f t="shared" si="256"/>
        <v>6814.88227905407</v>
      </c>
      <c r="M1200" s="27">
        <f t="shared" si="247"/>
        <v>15.8730678193541</v>
      </c>
      <c r="N1200" s="21"/>
      <c r="O1200" s="22">
        <f t="shared" si="248"/>
        <v>18.311411111344</v>
      </c>
      <c r="P1200" s="22"/>
      <c r="Q1200" s="31">
        <f t="shared" si="249"/>
        <v>0.0160842521965372</v>
      </c>
      <c r="R1200" s="10">
        <f t="shared" si="259"/>
        <v>0.970498948808821</v>
      </c>
      <c r="S1200" s="10">
        <f t="shared" si="260"/>
        <v>10.3763575546758</v>
      </c>
      <c r="T1200" s="12">
        <f t="shared" si="250"/>
        <v>-0.0156181912689616</v>
      </c>
      <c r="U1200" s="12">
        <f t="shared" si="251"/>
        <v>-0.0250135089943201</v>
      </c>
      <c r="V1200" s="12">
        <f t="shared" si="252"/>
        <v>0.00939531772535851</v>
      </c>
      <c r="Y1200" s="30"/>
      <c r="Z1200" s="30"/>
    </row>
    <row r="1201" spans="1:26">
      <c r="A1201" s="14">
        <v>1970.05</v>
      </c>
      <c r="B1201" s="15">
        <v>76.06</v>
      </c>
      <c r="C1201" s="16">
        <v>3.17667</v>
      </c>
      <c r="D1201" s="15">
        <v>5.55667</v>
      </c>
      <c r="E1201" s="15">
        <v>38.6</v>
      </c>
      <c r="F1201" s="16">
        <f t="shared" si="257"/>
        <v>1970.37499999991</v>
      </c>
      <c r="G1201" s="10">
        <v>7.91</v>
      </c>
      <c r="H1201" s="16">
        <f t="shared" si="253"/>
        <v>622.054542487047</v>
      </c>
      <c r="I1201" s="16">
        <f t="shared" si="254"/>
        <v>25.9803050681347</v>
      </c>
      <c r="J1201" s="19">
        <f t="shared" si="258"/>
        <v>92752.7028632259</v>
      </c>
      <c r="K1201" s="16">
        <f t="shared" si="255"/>
        <v>45.4450672443005</v>
      </c>
      <c r="L1201" s="19">
        <f t="shared" si="256"/>
        <v>6776.17882486197</v>
      </c>
      <c r="M1201" s="27">
        <f t="shared" si="247"/>
        <v>13.9838360607892</v>
      </c>
      <c r="N1201" s="21"/>
      <c r="O1201" s="22">
        <f t="shared" si="248"/>
        <v>16.1495701461536</v>
      </c>
      <c r="P1201" s="22"/>
      <c r="Q1201" s="31">
        <f t="shared" si="249"/>
        <v>0.0196620321403036</v>
      </c>
      <c r="R1201" s="10">
        <f t="shared" si="259"/>
        <v>1.01140655623401</v>
      </c>
      <c r="S1201" s="10">
        <f t="shared" si="260"/>
        <v>10.0441553839942</v>
      </c>
      <c r="T1201" s="12">
        <f t="shared" si="250"/>
        <v>0.000329113467161246</v>
      </c>
      <c r="U1201" s="12">
        <f t="shared" si="251"/>
        <v>-0.0143476372635841</v>
      </c>
      <c r="V1201" s="12">
        <f t="shared" si="252"/>
        <v>0.0146767507307454</v>
      </c>
      <c r="Y1201" s="30"/>
      <c r="Z1201" s="30"/>
    </row>
    <row r="1202" spans="1:26">
      <c r="A1202" s="14">
        <v>1970.06</v>
      </c>
      <c r="B1202" s="15">
        <v>75.59</v>
      </c>
      <c r="C1202" s="16">
        <v>3.18</v>
      </c>
      <c r="D1202" s="15">
        <v>5.52</v>
      </c>
      <c r="E1202" s="15">
        <v>38.8</v>
      </c>
      <c r="F1202" s="16">
        <f t="shared" si="257"/>
        <v>1970.45833333324</v>
      </c>
      <c r="G1202" s="10">
        <v>7.84</v>
      </c>
      <c r="H1202" s="16">
        <f t="shared" si="253"/>
        <v>615.024007989691</v>
      </c>
      <c r="I1202" s="16">
        <f t="shared" si="254"/>
        <v>25.8734798969072</v>
      </c>
      <c r="J1202" s="19">
        <f t="shared" si="258"/>
        <v>92025.8939095945</v>
      </c>
      <c r="K1202" s="16">
        <f t="shared" si="255"/>
        <v>44.9124556701031</v>
      </c>
      <c r="L1202" s="19">
        <f t="shared" si="256"/>
        <v>6720.23990449744</v>
      </c>
      <c r="M1202" s="27">
        <f t="shared" si="247"/>
        <v>13.7996917977252</v>
      </c>
      <c r="N1202" s="21"/>
      <c r="O1202" s="22">
        <f t="shared" si="248"/>
        <v>15.955062559858</v>
      </c>
      <c r="P1202" s="22"/>
      <c r="Q1202" s="31">
        <f t="shared" si="249"/>
        <v>0.0214995476040481</v>
      </c>
      <c r="R1202" s="10">
        <f t="shared" si="259"/>
        <v>1.03310728424412</v>
      </c>
      <c r="S1202" s="10">
        <f t="shared" si="260"/>
        <v>10.1063600473739</v>
      </c>
      <c r="T1202" s="12">
        <f t="shared" si="250"/>
        <v>0.00668458017734519</v>
      </c>
      <c r="U1202" s="12">
        <f t="shared" si="251"/>
        <v>-0.0127555332157169</v>
      </c>
      <c r="V1202" s="12">
        <f t="shared" si="252"/>
        <v>0.0194401133930621</v>
      </c>
      <c r="Y1202" s="30"/>
      <c r="Z1202" s="30"/>
    </row>
    <row r="1203" spans="1:26">
      <c r="A1203" s="14">
        <v>1970.07</v>
      </c>
      <c r="B1203" s="15">
        <v>75.72</v>
      </c>
      <c r="C1203" s="16">
        <v>3.18333</v>
      </c>
      <c r="D1203" s="15">
        <v>5.46667</v>
      </c>
      <c r="E1203" s="15">
        <v>39</v>
      </c>
      <c r="F1203" s="16">
        <f t="shared" si="257"/>
        <v>1970.54166666658</v>
      </c>
      <c r="G1203" s="10">
        <v>7.46</v>
      </c>
      <c r="H1203" s="16">
        <f t="shared" si="253"/>
        <v>612.922335384616</v>
      </c>
      <c r="I1203" s="16">
        <f t="shared" si="254"/>
        <v>25.7677503684615</v>
      </c>
      <c r="J1203" s="19">
        <f t="shared" si="258"/>
        <v>92032.7230006535</v>
      </c>
      <c r="K1203" s="16">
        <f t="shared" si="255"/>
        <v>44.2504509135898</v>
      </c>
      <c r="L1203" s="19">
        <f t="shared" si="256"/>
        <v>6644.38095412022</v>
      </c>
      <c r="M1203" s="27">
        <f t="shared" si="247"/>
        <v>13.7264997443598</v>
      </c>
      <c r="N1203" s="21"/>
      <c r="O1203" s="22">
        <f t="shared" si="248"/>
        <v>15.8889353325004</v>
      </c>
      <c r="P1203" s="22"/>
      <c r="Q1203" s="31">
        <f t="shared" si="249"/>
        <v>0.0262143262541406</v>
      </c>
      <c r="R1203" s="10">
        <f t="shared" si="259"/>
        <v>1.00133640305162</v>
      </c>
      <c r="S1203" s="10">
        <f t="shared" si="260"/>
        <v>10.3874108273555</v>
      </c>
      <c r="T1203" s="12">
        <f t="shared" si="250"/>
        <v>0.0115743139559907</v>
      </c>
      <c r="U1203" s="12">
        <f t="shared" si="251"/>
        <v>-0.0175510107881467</v>
      </c>
      <c r="V1203" s="12">
        <f t="shared" si="252"/>
        <v>0.0291253247441374</v>
      </c>
      <c r="Y1203" s="30"/>
      <c r="Z1203" s="30"/>
    </row>
    <row r="1204" spans="1:26">
      <c r="A1204" s="14">
        <v>1970.08</v>
      </c>
      <c r="B1204" s="15">
        <v>77.92</v>
      </c>
      <c r="C1204" s="16">
        <v>3.18667</v>
      </c>
      <c r="D1204" s="15">
        <v>5.41333</v>
      </c>
      <c r="E1204" s="15">
        <v>39</v>
      </c>
      <c r="F1204" s="16">
        <f t="shared" si="257"/>
        <v>1970.62499999991</v>
      </c>
      <c r="G1204" s="10">
        <v>7.53</v>
      </c>
      <c r="H1204" s="16">
        <f t="shared" si="253"/>
        <v>630.730432820513</v>
      </c>
      <c r="I1204" s="16">
        <f t="shared" si="254"/>
        <v>25.7947862982051</v>
      </c>
      <c r="J1204" s="19">
        <f t="shared" si="258"/>
        <v>95029.4453600277</v>
      </c>
      <c r="K1204" s="16">
        <f t="shared" si="255"/>
        <v>43.8186854966667</v>
      </c>
      <c r="L1204" s="19">
        <f t="shared" si="256"/>
        <v>6601.97314490245</v>
      </c>
      <c r="M1204" s="27">
        <f t="shared" si="247"/>
        <v>14.1004565168154</v>
      </c>
      <c r="N1204" s="21"/>
      <c r="O1204" s="22">
        <f t="shared" si="248"/>
        <v>16.3395083291686</v>
      </c>
      <c r="P1204" s="22"/>
      <c r="Q1204" s="31">
        <f t="shared" si="249"/>
        <v>0.0235822314931709</v>
      </c>
      <c r="R1204" s="10">
        <f t="shared" si="259"/>
        <v>1.0160954098002</v>
      </c>
      <c r="S1204" s="10">
        <f t="shared" si="260"/>
        <v>10.4012925948836</v>
      </c>
      <c r="T1204" s="12">
        <f t="shared" si="250"/>
        <v>0.0110893055109327</v>
      </c>
      <c r="U1204" s="12">
        <f t="shared" si="251"/>
        <v>-0.0226392345063846</v>
      </c>
      <c r="V1204" s="12">
        <f t="shared" si="252"/>
        <v>0.0337285400173173</v>
      </c>
      <c r="Y1204" s="30"/>
      <c r="Z1204" s="30"/>
    </row>
    <row r="1205" spans="1:26">
      <c r="A1205" s="14">
        <v>1970.09</v>
      </c>
      <c r="B1205" s="15">
        <v>82.58</v>
      </c>
      <c r="C1205" s="16">
        <v>3.19</v>
      </c>
      <c r="D1205" s="15">
        <v>5.36</v>
      </c>
      <c r="E1205" s="15">
        <v>39.2</v>
      </c>
      <c r="F1205" s="16">
        <f t="shared" si="257"/>
        <v>1970.70833333324</v>
      </c>
      <c r="G1205" s="10">
        <v>7.39</v>
      </c>
      <c r="H1205" s="16">
        <f t="shared" si="253"/>
        <v>665.040755612245</v>
      </c>
      <c r="I1205" s="16">
        <f t="shared" si="254"/>
        <v>25.6899977040816</v>
      </c>
      <c r="J1205" s="19">
        <f t="shared" si="258"/>
        <v>100521.384468824</v>
      </c>
      <c r="K1205" s="16">
        <f t="shared" si="255"/>
        <v>43.1656387755102</v>
      </c>
      <c r="L1205" s="19">
        <f t="shared" si="256"/>
        <v>6524.51708346933</v>
      </c>
      <c r="M1205" s="27">
        <f t="shared" si="247"/>
        <v>14.8426611452422</v>
      </c>
      <c r="N1205" s="21"/>
      <c r="O1205" s="22">
        <f t="shared" si="248"/>
        <v>17.2151255412523</v>
      </c>
      <c r="P1205" s="22"/>
      <c r="Q1205" s="31">
        <f t="shared" si="249"/>
        <v>0.0219618527275963</v>
      </c>
      <c r="R1205" s="10">
        <f t="shared" si="259"/>
        <v>1.01037814824441</v>
      </c>
      <c r="S1205" s="10">
        <f t="shared" si="260"/>
        <v>10.5147836939885</v>
      </c>
      <c r="T1205" s="12">
        <f t="shared" si="250"/>
        <v>0.00739950405437662</v>
      </c>
      <c r="U1205" s="12">
        <f t="shared" si="251"/>
        <v>-0.0259825145424316</v>
      </c>
      <c r="V1205" s="12">
        <f t="shared" si="252"/>
        <v>0.0333820185968082</v>
      </c>
      <c r="Y1205" s="30"/>
      <c r="Z1205" s="30"/>
    </row>
    <row r="1206" spans="1:26">
      <c r="A1206" s="14">
        <v>1970.1</v>
      </c>
      <c r="B1206" s="15">
        <v>84.37</v>
      </c>
      <c r="C1206" s="16">
        <v>3.17333</v>
      </c>
      <c r="D1206" s="15">
        <v>5.28333</v>
      </c>
      <c r="E1206" s="15">
        <v>39.4</v>
      </c>
      <c r="F1206" s="16">
        <f t="shared" si="257"/>
        <v>1970.79166666658</v>
      </c>
      <c r="G1206" s="10">
        <v>7.33</v>
      </c>
      <c r="H1206" s="16">
        <f t="shared" si="253"/>
        <v>676.007130203046</v>
      </c>
      <c r="I1206" s="16">
        <f t="shared" si="254"/>
        <v>25.4260247302031</v>
      </c>
      <c r="J1206" s="19">
        <f t="shared" si="258"/>
        <v>102499.223289462</v>
      </c>
      <c r="K1206" s="16">
        <f t="shared" si="255"/>
        <v>42.3322122936548</v>
      </c>
      <c r="L1206" s="19">
        <f t="shared" si="256"/>
        <v>6418.59928152081</v>
      </c>
      <c r="M1206" s="27">
        <f t="shared" si="247"/>
        <v>15.0641854040896</v>
      </c>
      <c r="N1206" s="21"/>
      <c r="O1206" s="22">
        <f t="shared" si="248"/>
        <v>17.486678518763</v>
      </c>
      <c r="P1206" s="22"/>
      <c r="Q1206" s="31">
        <f t="shared" si="249"/>
        <v>0.0214019346116501</v>
      </c>
      <c r="R1206" s="10">
        <f t="shared" si="259"/>
        <v>1.04132119195279</v>
      </c>
      <c r="S1206" s="10">
        <f t="shared" si="260"/>
        <v>10.5699792125525</v>
      </c>
      <c r="T1206" s="12">
        <f t="shared" si="250"/>
        <v>0.00777861855123585</v>
      </c>
      <c r="U1206" s="12">
        <f t="shared" si="251"/>
        <v>-0.0278461649421434</v>
      </c>
      <c r="V1206" s="12">
        <f t="shared" si="252"/>
        <v>0.0356247834933793</v>
      </c>
      <c r="Y1206" s="30"/>
      <c r="Z1206" s="30"/>
    </row>
    <row r="1207" spans="1:26">
      <c r="A1207" s="14">
        <v>1970.11</v>
      </c>
      <c r="B1207" s="15">
        <v>84.28</v>
      </c>
      <c r="C1207" s="16">
        <v>3.15667</v>
      </c>
      <c r="D1207" s="15">
        <v>5.20667</v>
      </c>
      <c r="E1207" s="15">
        <v>39.6</v>
      </c>
      <c r="F1207" s="16">
        <f t="shared" si="257"/>
        <v>1970.87499999991</v>
      </c>
      <c r="G1207" s="10">
        <v>6.84</v>
      </c>
      <c r="H1207" s="16">
        <f t="shared" si="253"/>
        <v>671.875477777778</v>
      </c>
      <c r="I1207" s="16">
        <f t="shared" si="254"/>
        <v>25.1647978694444</v>
      </c>
      <c r="J1207" s="19">
        <f t="shared" si="258"/>
        <v>102190.730273851</v>
      </c>
      <c r="K1207" s="16">
        <f t="shared" si="255"/>
        <v>41.5072839805556</v>
      </c>
      <c r="L1207" s="19">
        <f t="shared" si="256"/>
        <v>6313.16337915223</v>
      </c>
      <c r="M1207" s="27">
        <f t="shared" si="247"/>
        <v>14.9507619087917</v>
      </c>
      <c r="N1207" s="21"/>
      <c r="O1207" s="22">
        <f t="shared" si="248"/>
        <v>17.3698489853078</v>
      </c>
      <c r="P1207" s="22"/>
      <c r="Q1207" s="31">
        <f t="shared" si="249"/>
        <v>0.0273263452286599</v>
      </c>
      <c r="R1207" s="10">
        <f t="shared" si="259"/>
        <v>1.03869077646346</v>
      </c>
      <c r="S1207" s="10">
        <f t="shared" si="260"/>
        <v>10.9511537396398</v>
      </c>
      <c r="T1207" s="12">
        <f t="shared" si="250"/>
        <v>0.0118102797955617</v>
      </c>
      <c r="U1207" s="12">
        <f t="shared" si="251"/>
        <v>-0.0362803504825591</v>
      </c>
      <c r="V1207" s="12">
        <f t="shared" si="252"/>
        <v>0.0480906302781208</v>
      </c>
      <c r="Y1207" s="30"/>
      <c r="Z1207" s="30"/>
    </row>
    <row r="1208" spans="1:26">
      <c r="A1208" s="14">
        <v>1970.12</v>
      </c>
      <c r="B1208" s="15">
        <v>90.05</v>
      </c>
      <c r="C1208" s="16">
        <v>3.14</v>
      </c>
      <c r="D1208" s="15">
        <v>5.13</v>
      </c>
      <c r="E1208" s="15">
        <v>39.8</v>
      </c>
      <c r="F1208" s="16">
        <f t="shared" si="257"/>
        <v>1970.95833333324</v>
      </c>
      <c r="G1208" s="10">
        <v>6.39</v>
      </c>
      <c r="H1208" s="16">
        <f t="shared" si="253"/>
        <v>714.266192211055</v>
      </c>
      <c r="I1208" s="16">
        <f t="shared" si="254"/>
        <v>24.9061170854271</v>
      </c>
      <c r="J1208" s="19">
        <f t="shared" si="258"/>
        <v>108953.941721256</v>
      </c>
      <c r="K1208" s="16">
        <f t="shared" si="255"/>
        <v>40.6905670854271</v>
      </c>
      <c r="L1208" s="19">
        <f t="shared" si="256"/>
        <v>6206.92638567509</v>
      </c>
      <c r="M1208" s="27">
        <f t="shared" si="247"/>
        <v>15.8738406872057</v>
      </c>
      <c r="N1208" s="21"/>
      <c r="O1208" s="22">
        <f t="shared" si="248"/>
        <v>18.4545155480062</v>
      </c>
      <c r="P1208" s="22"/>
      <c r="Q1208" s="31">
        <f t="shared" si="249"/>
        <v>0.0284552874211246</v>
      </c>
      <c r="R1208" s="10">
        <f t="shared" si="259"/>
        <v>1.0163958032214</v>
      </c>
      <c r="S1208" s="10">
        <f t="shared" si="260"/>
        <v>11.3177022685299</v>
      </c>
      <c r="T1208" s="12">
        <f t="shared" si="250"/>
        <v>0.00315557515298437</v>
      </c>
      <c r="U1208" s="12">
        <f t="shared" si="251"/>
        <v>-0.0401870951087212</v>
      </c>
      <c r="V1208" s="12">
        <f t="shared" si="252"/>
        <v>0.0433426702617056</v>
      </c>
      <c r="Y1208" s="30"/>
      <c r="Z1208" s="30"/>
    </row>
    <row r="1209" spans="1:26">
      <c r="A1209" s="14">
        <v>1971.01</v>
      </c>
      <c r="B1209" s="15">
        <v>93.49</v>
      </c>
      <c r="C1209" s="16">
        <v>3.13</v>
      </c>
      <c r="D1209" s="15">
        <v>5.16</v>
      </c>
      <c r="E1209" s="15">
        <v>39.8</v>
      </c>
      <c r="F1209" s="16">
        <f t="shared" si="257"/>
        <v>1971.04166666658</v>
      </c>
      <c r="G1209" s="10">
        <v>6.24</v>
      </c>
      <c r="H1209" s="16">
        <f t="shared" si="253"/>
        <v>741.551874623116</v>
      </c>
      <c r="I1209" s="16">
        <f t="shared" si="254"/>
        <v>24.826798241206</v>
      </c>
      <c r="J1209" s="19">
        <f t="shared" si="258"/>
        <v>113431.680525476</v>
      </c>
      <c r="K1209" s="16">
        <f t="shared" si="255"/>
        <v>40.9285236180905</v>
      </c>
      <c r="L1209" s="19">
        <f t="shared" si="256"/>
        <v>6260.64254477975</v>
      </c>
      <c r="M1209" s="27">
        <f t="shared" si="247"/>
        <v>16.4617939434919</v>
      </c>
      <c r="N1209" s="21"/>
      <c r="O1209" s="22">
        <f t="shared" si="248"/>
        <v>19.1490027482598</v>
      </c>
      <c r="P1209" s="22"/>
      <c r="Q1209" s="31">
        <f t="shared" si="249"/>
        <v>0.0277052817049827</v>
      </c>
      <c r="R1209" s="10">
        <f t="shared" si="259"/>
        <v>1.01485068061262</v>
      </c>
      <c r="S1209" s="10">
        <f t="shared" si="260"/>
        <v>11.5032650878431</v>
      </c>
      <c r="T1209" s="12">
        <f t="shared" si="250"/>
        <v>-0.00167091234300165</v>
      </c>
      <c r="U1209" s="12">
        <f t="shared" si="251"/>
        <v>-0.040063139342521</v>
      </c>
      <c r="V1209" s="12">
        <f t="shared" si="252"/>
        <v>0.0383922269995194</v>
      </c>
      <c r="Y1209" s="30"/>
      <c r="Z1209" s="30"/>
    </row>
    <row r="1210" spans="1:26">
      <c r="A1210" s="14">
        <v>1971.02</v>
      </c>
      <c r="B1210" s="15">
        <v>97.11</v>
      </c>
      <c r="C1210" s="16">
        <v>3.12</v>
      </c>
      <c r="D1210" s="15">
        <v>5.19</v>
      </c>
      <c r="E1210" s="15">
        <v>39.9</v>
      </c>
      <c r="F1210" s="16">
        <f t="shared" si="257"/>
        <v>1971.12499999991</v>
      </c>
      <c r="G1210" s="10">
        <v>6.11</v>
      </c>
      <c r="H1210" s="16">
        <f t="shared" si="253"/>
        <v>768.334806766917</v>
      </c>
      <c r="I1210" s="16">
        <f t="shared" si="254"/>
        <v>24.6854556390978</v>
      </c>
      <c r="J1210" s="19">
        <f t="shared" si="258"/>
        <v>117843.207002444</v>
      </c>
      <c r="K1210" s="16">
        <f t="shared" si="255"/>
        <v>41.0633060150376</v>
      </c>
      <c r="L1210" s="19">
        <f t="shared" si="256"/>
        <v>6298.07686482013</v>
      </c>
      <c r="M1210" s="27">
        <f t="shared" si="247"/>
        <v>17.0345347815021</v>
      </c>
      <c r="N1210" s="21"/>
      <c r="O1210" s="22">
        <f t="shared" si="248"/>
        <v>19.8245742326876</v>
      </c>
      <c r="P1210" s="22"/>
      <c r="Q1210" s="31">
        <f t="shared" si="249"/>
        <v>0.0272211759431781</v>
      </c>
      <c r="R1210" s="10">
        <f t="shared" si="259"/>
        <v>1.03609493218968</v>
      </c>
      <c r="S1210" s="10">
        <f t="shared" si="260"/>
        <v>11.6448380166883</v>
      </c>
      <c r="T1210" s="12">
        <f t="shared" si="250"/>
        <v>-0.00958636707148308</v>
      </c>
      <c r="U1210" s="12">
        <f t="shared" si="251"/>
        <v>-0.044520392764296</v>
      </c>
      <c r="V1210" s="12">
        <f t="shared" si="252"/>
        <v>0.0349340256928129</v>
      </c>
      <c r="Y1210" s="30"/>
      <c r="Z1210" s="30"/>
    </row>
    <row r="1211" spans="1:26">
      <c r="A1211" s="14">
        <v>1971.03</v>
      </c>
      <c r="B1211" s="15">
        <v>99.6</v>
      </c>
      <c r="C1211" s="16">
        <v>3.11</v>
      </c>
      <c r="D1211" s="15">
        <v>5.22</v>
      </c>
      <c r="E1211" s="15">
        <v>40</v>
      </c>
      <c r="F1211" s="16">
        <f t="shared" si="257"/>
        <v>1971.20833333324</v>
      </c>
      <c r="G1211" s="10">
        <v>5.7</v>
      </c>
      <c r="H1211" s="16">
        <f t="shared" si="253"/>
        <v>786.06561</v>
      </c>
      <c r="I1211" s="16">
        <f t="shared" si="254"/>
        <v>24.54481975</v>
      </c>
      <c r="J1211" s="19">
        <f t="shared" si="258"/>
        <v>120876.3787197</v>
      </c>
      <c r="K1211" s="16">
        <f t="shared" si="255"/>
        <v>41.1974145</v>
      </c>
      <c r="L1211" s="19">
        <f t="shared" si="256"/>
        <v>6335.0873184421</v>
      </c>
      <c r="M1211" s="27">
        <f t="shared" si="247"/>
        <v>17.4029026071889</v>
      </c>
      <c r="N1211" s="21"/>
      <c r="O1211" s="22">
        <f t="shared" si="248"/>
        <v>20.2616031581518</v>
      </c>
      <c r="P1211" s="22"/>
      <c r="Q1211" s="31">
        <f t="shared" si="249"/>
        <v>0.0303363393714742</v>
      </c>
      <c r="R1211" s="10">
        <f t="shared" si="259"/>
        <v>0.994977157563582</v>
      </c>
      <c r="S1211" s="10">
        <f t="shared" si="260"/>
        <v>12.0349947611223</v>
      </c>
      <c r="T1211" s="12">
        <f t="shared" si="250"/>
        <v>-0.00875342805645962</v>
      </c>
      <c r="U1211" s="12">
        <f t="shared" si="251"/>
        <v>-0.0469064464454547</v>
      </c>
      <c r="V1211" s="12">
        <f t="shared" si="252"/>
        <v>0.0381530183889951</v>
      </c>
      <c r="Y1211" s="30"/>
      <c r="Z1211" s="30"/>
    </row>
    <row r="1212" spans="1:26">
      <c r="A1212" s="14">
        <v>1971.04</v>
      </c>
      <c r="B1212" s="15">
        <v>103</v>
      </c>
      <c r="C1212" s="16">
        <v>3.10667</v>
      </c>
      <c r="D1212" s="15">
        <v>5.25333</v>
      </c>
      <c r="E1212" s="15">
        <v>40.1</v>
      </c>
      <c r="F1212" s="16">
        <f t="shared" si="257"/>
        <v>1971.29166666658</v>
      </c>
      <c r="G1212" s="10">
        <v>5.83</v>
      </c>
      <c r="H1212" s="16">
        <f t="shared" si="253"/>
        <v>810.871995012469</v>
      </c>
      <c r="I1212" s="16">
        <f t="shared" si="254"/>
        <v>24.4573951528678</v>
      </c>
      <c r="J1212" s="19">
        <f t="shared" si="258"/>
        <v>125004.362518258</v>
      </c>
      <c r="K1212" s="16">
        <f t="shared" si="255"/>
        <v>41.3570696850374</v>
      </c>
      <c r="L1212" s="19">
        <f t="shared" si="256"/>
        <v>6375.62298784503</v>
      </c>
      <c r="M1212" s="27">
        <f t="shared" si="247"/>
        <v>17.9241104479596</v>
      </c>
      <c r="N1212" s="21"/>
      <c r="O1212" s="22">
        <f t="shared" si="248"/>
        <v>20.8754853347123</v>
      </c>
      <c r="P1212" s="22"/>
      <c r="Q1212" s="31">
        <f t="shared" si="249"/>
        <v>0.0276226143011826</v>
      </c>
      <c r="R1212" s="10">
        <f t="shared" si="259"/>
        <v>0.963803144845474</v>
      </c>
      <c r="S1212" s="10">
        <f t="shared" si="260"/>
        <v>11.9446831707871</v>
      </c>
      <c r="T1212" s="12">
        <f t="shared" si="250"/>
        <v>-0.0114716032578184</v>
      </c>
      <c r="U1212" s="12">
        <f t="shared" si="251"/>
        <v>-0.0486959502765631</v>
      </c>
      <c r="V1212" s="12">
        <f t="shared" si="252"/>
        <v>0.0372243470187448</v>
      </c>
      <c r="Y1212" s="30"/>
      <c r="Z1212" s="30"/>
    </row>
    <row r="1213" spans="1:26">
      <c r="A1213" s="14">
        <v>1971.05</v>
      </c>
      <c r="B1213" s="15">
        <v>101.6</v>
      </c>
      <c r="C1213" s="16">
        <v>3.10333</v>
      </c>
      <c r="D1213" s="15">
        <v>5.28667</v>
      </c>
      <c r="E1213" s="15">
        <v>40.3</v>
      </c>
      <c r="F1213" s="16">
        <f t="shared" si="257"/>
        <v>1971.37499999991</v>
      </c>
      <c r="G1213" s="10">
        <v>6.39</v>
      </c>
      <c r="H1213" s="16">
        <f t="shared" si="253"/>
        <v>795.880952853598</v>
      </c>
      <c r="I1213" s="16">
        <f t="shared" si="254"/>
        <v>24.3098546990075</v>
      </c>
      <c r="J1213" s="19">
        <f t="shared" si="258"/>
        <v>123005.638690421</v>
      </c>
      <c r="K1213" s="16">
        <f t="shared" si="255"/>
        <v>41.4129917029777</v>
      </c>
      <c r="L1213" s="19">
        <f t="shared" si="256"/>
        <v>6400.4942903099</v>
      </c>
      <c r="M1213" s="27">
        <f t="shared" si="247"/>
        <v>17.5641532796994</v>
      </c>
      <c r="N1213" s="21"/>
      <c r="O1213" s="22">
        <f t="shared" si="248"/>
        <v>20.4638911472646</v>
      </c>
      <c r="P1213" s="22"/>
      <c r="Q1213" s="31">
        <f t="shared" si="249"/>
        <v>0.0236786141754116</v>
      </c>
      <c r="R1213" s="10">
        <f t="shared" si="259"/>
        <v>0.995849332459887</v>
      </c>
      <c r="S1213" s="10">
        <f t="shared" si="260"/>
        <v>11.4551900865488</v>
      </c>
      <c r="T1213" s="12">
        <f t="shared" si="250"/>
        <v>-0.0122610234541202</v>
      </c>
      <c r="U1213" s="12">
        <f t="shared" si="251"/>
        <v>-0.0465065387697249</v>
      </c>
      <c r="V1213" s="12">
        <f t="shared" si="252"/>
        <v>0.0342455153156047</v>
      </c>
      <c r="Y1213" s="30"/>
      <c r="Z1213" s="30"/>
    </row>
    <row r="1214" spans="1:26">
      <c r="A1214" s="14">
        <v>1971.06</v>
      </c>
      <c r="B1214" s="15">
        <v>99.72</v>
      </c>
      <c r="C1214" s="16">
        <v>3.1</v>
      </c>
      <c r="D1214" s="15">
        <v>5.32</v>
      </c>
      <c r="E1214" s="15">
        <v>40.6</v>
      </c>
      <c r="F1214" s="16">
        <f t="shared" si="257"/>
        <v>1971.45833333324</v>
      </c>
      <c r="G1214" s="10">
        <v>6.52</v>
      </c>
      <c r="H1214" s="16">
        <f t="shared" si="253"/>
        <v>775.381947783251</v>
      </c>
      <c r="I1214" s="16">
        <f t="shared" si="254"/>
        <v>24.1043325123153</v>
      </c>
      <c r="J1214" s="19">
        <f t="shared" si="258"/>
        <v>120147.909191575</v>
      </c>
      <c r="K1214" s="16">
        <f t="shared" si="255"/>
        <v>41.3661448275862</v>
      </c>
      <c r="L1214" s="19">
        <f t="shared" si="256"/>
        <v>6409.81625450439</v>
      </c>
      <c r="M1214" s="27">
        <f t="shared" si="247"/>
        <v>17.0831668800707</v>
      </c>
      <c r="N1214" s="21"/>
      <c r="O1214" s="22">
        <f t="shared" si="248"/>
        <v>19.9119390631137</v>
      </c>
      <c r="P1214" s="22"/>
      <c r="Q1214" s="31">
        <f t="shared" si="249"/>
        <v>0.0247462987950417</v>
      </c>
      <c r="R1214" s="10">
        <f t="shared" si="259"/>
        <v>0.990268478088003</v>
      </c>
      <c r="S1214" s="10">
        <f t="shared" si="260"/>
        <v>11.3233504693571</v>
      </c>
      <c r="T1214" s="12">
        <f t="shared" si="250"/>
        <v>-0.00996683584788149</v>
      </c>
      <c r="U1214" s="12">
        <f t="shared" si="251"/>
        <v>-0.0419374978917916</v>
      </c>
      <c r="V1214" s="12">
        <f t="shared" si="252"/>
        <v>0.0319706620439101</v>
      </c>
      <c r="Y1214" s="30"/>
      <c r="Z1214" s="30"/>
    </row>
    <row r="1215" spans="1:26">
      <c r="A1215" s="14">
        <v>1971.07</v>
      </c>
      <c r="B1215" s="15">
        <v>99</v>
      </c>
      <c r="C1215" s="16">
        <v>3.09667</v>
      </c>
      <c r="D1215" s="15">
        <v>5.35667</v>
      </c>
      <c r="E1215" s="15">
        <v>40.7</v>
      </c>
      <c r="F1215" s="16">
        <f t="shared" si="257"/>
        <v>1971.54166666658</v>
      </c>
      <c r="G1215" s="10">
        <v>6.73</v>
      </c>
      <c r="H1215" s="16">
        <f t="shared" si="253"/>
        <v>767.892162162162</v>
      </c>
      <c r="I1215" s="16">
        <f t="shared" si="254"/>
        <v>24.0192790081081</v>
      </c>
      <c r="J1215" s="19">
        <f t="shared" si="258"/>
        <v>119297.498321862</v>
      </c>
      <c r="K1215" s="16">
        <f t="shared" si="255"/>
        <v>41.5489384675676</v>
      </c>
      <c r="L1215" s="19">
        <f t="shared" si="256"/>
        <v>6454.92252864411</v>
      </c>
      <c r="M1215" s="27">
        <f t="shared" si="247"/>
        <v>16.8894147086934</v>
      </c>
      <c r="N1215" s="21"/>
      <c r="O1215" s="22">
        <f t="shared" si="248"/>
        <v>19.6949416901505</v>
      </c>
      <c r="P1215" s="22"/>
      <c r="Q1215" s="31">
        <f t="shared" si="249"/>
        <v>0.0228817391519167</v>
      </c>
      <c r="R1215" s="10">
        <f t="shared" si="259"/>
        <v>1.01651268059881</v>
      </c>
      <c r="S1215" s="10">
        <f t="shared" si="260"/>
        <v>11.1856062817587</v>
      </c>
      <c r="T1215" s="12">
        <f t="shared" si="250"/>
        <v>-0.0123612564954273</v>
      </c>
      <c r="U1215" s="12">
        <f t="shared" si="251"/>
        <v>-0.0448901315150965</v>
      </c>
      <c r="V1215" s="12">
        <f t="shared" si="252"/>
        <v>0.0325288750196692</v>
      </c>
      <c r="Y1215" s="30"/>
      <c r="Z1215" s="30"/>
    </row>
    <row r="1216" spans="1:26">
      <c r="A1216" s="14">
        <v>1971.08</v>
      </c>
      <c r="B1216" s="15">
        <v>97.24</v>
      </c>
      <c r="C1216" s="16">
        <v>3.09333</v>
      </c>
      <c r="D1216" s="15">
        <v>5.39333</v>
      </c>
      <c r="E1216" s="15">
        <v>40.8</v>
      </c>
      <c r="F1216" s="16">
        <f t="shared" si="257"/>
        <v>1971.62499999991</v>
      </c>
      <c r="G1216" s="10">
        <v>6.58</v>
      </c>
      <c r="H1216" s="16">
        <f t="shared" si="253"/>
        <v>752.392116666667</v>
      </c>
      <c r="I1216" s="16">
        <f t="shared" si="254"/>
        <v>23.9345650580882</v>
      </c>
      <c r="J1216" s="19">
        <f t="shared" si="258"/>
        <v>117199.323274669</v>
      </c>
      <c r="K1216" s="16">
        <f t="shared" si="255"/>
        <v>41.7307586855392</v>
      </c>
      <c r="L1216" s="19">
        <f t="shared" si="256"/>
        <v>6500.35609005524</v>
      </c>
      <c r="M1216" s="27">
        <f t="shared" si="247"/>
        <v>16.5194494430516</v>
      </c>
      <c r="N1216" s="21"/>
      <c r="O1216" s="22">
        <f t="shared" si="248"/>
        <v>19.2730188708827</v>
      </c>
      <c r="P1216" s="22"/>
      <c r="Q1216" s="31">
        <f t="shared" si="249"/>
        <v>0.0263051657084272</v>
      </c>
      <c r="R1216" s="10">
        <f t="shared" si="259"/>
        <v>1.03810330920287</v>
      </c>
      <c r="S1216" s="10">
        <f t="shared" si="260"/>
        <v>11.3424422171974</v>
      </c>
      <c r="T1216" s="12">
        <f t="shared" si="250"/>
        <v>-0.0105667923166085</v>
      </c>
      <c r="U1216" s="12">
        <f t="shared" si="251"/>
        <v>-0.0490766599719946</v>
      </c>
      <c r="V1216" s="12">
        <f t="shared" si="252"/>
        <v>0.0385098676553861</v>
      </c>
      <c r="Y1216" s="30"/>
      <c r="Z1216" s="30"/>
    </row>
    <row r="1217" spans="1:26">
      <c r="A1217" s="14">
        <v>1971.09</v>
      </c>
      <c r="B1217" s="15">
        <v>99.4</v>
      </c>
      <c r="C1217" s="16">
        <v>3.09</v>
      </c>
      <c r="D1217" s="15">
        <v>5.43</v>
      </c>
      <c r="E1217" s="15">
        <v>40.8</v>
      </c>
      <c r="F1217" s="16">
        <f t="shared" si="257"/>
        <v>1971.70833333324</v>
      </c>
      <c r="G1217" s="10">
        <v>6.14</v>
      </c>
      <c r="H1217" s="16">
        <f t="shared" si="253"/>
        <v>769.10506372549</v>
      </c>
      <c r="I1217" s="16">
        <f t="shared" si="254"/>
        <v>23.9087992647059</v>
      </c>
      <c r="J1217" s="19">
        <f t="shared" si="258"/>
        <v>120113.035368628</v>
      </c>
      <c r="K1217" s="16">
        <f t="shared" si="255"/>
        <v>42.0144919117647</v>
      </c>
      <c r="L1217" s="19">
        <f t="shared" si="256"/>
        <v>6561.50686168659</v>
      </c>
      <c r="M1217" s="27">
        <f t="shared" ref="M1217:M1280" si="261">H1217/AVERAGE(K1097:K1216)</f>
        <v>16.856792547836</v>
      </c>
      <c r="N1217" s="21"/>
      <c r="O1217" s="22">
        <f t="shared" ref="O1217:O1280" si="262">J1217/AVERAGE(L1097:L1216)</f>
        <v>19.6749104943883</v>
      </c>
      <c r="P1217" s="22"/>
      <c r="Q1217" s="31">
        <f t="shared" ref="Q1217:Q1280" si="263">1/M1217-(G1217/100-(((E1217/E1097)^(1/10))-1))</f>
        <v>0.02914935363738</v>
      </c>
      <c r="R1217" s="10">
        <f t="shared" si="259"/>
        <v>1.02083268481494</v>
      </c>
      <c r="S1217" s="10">
        <f t="shared" si="260"/>
        <v>11.7746268001149</v>
      </c>
      <c r="T1217" s="12">
        <f t="shared" si="250"/>
        <v>-0.0224577441579947</v>
      </c>
      <c r="U1217" s="12">
        <f t="shared" si="251"/>
        <v>-0.0541973526794552</v>
      </c>
      <c r="V1217" s="12">
        <f t="shared" si="252"/>
        <v>0.0317396085214605</v>
      </c>
      <c r="Y1217" s="30"/>
      <c r="Z1217" s="30"/>
    </row>
    <row r="1218" spans="1:26">
      <c r="A1218" s="14">
        <v>1971.1</v>
      </c>
      <c r="B1218" s="15">
        <v>97.29</v>
      </c>
      <c r="C1218" s="16">
        <v>3.08333</v>
      </c>
      <c r="D1218" s="15">
        <v>5.52</v>
      </c>
      <c r="E1218" s="15">
        <v>40.9</v>
      </c>
      <c r="F1218" s="16">
        <f t="shared" si="257"/>
        <v>1971.79166666658</v>
      </c>
      <c r="G1218" s="10">
        <v>5.93</v>
      </c>
      <c r="H1218" s="16">
        <f t="shared" si="253"/>
        <v>750.938455012225</v>
      </c>
      <c r="I1218" s="16">
        <f t="shared" si="254"/>
        <v>23.7988597645477</v>
      </c>
      <c r="J1218" s="19">
        <f t="shared" si="258"/>
        <v>117585.638485074</v>
      </c>
      <c r="K1218" s="16">
        <f t="shared" si="255"/>
        <v>42.6064371638142</v>
      </c>
      <c r="L1218" s="19">
        <f t="shared" si="256"/>
        <v>6671.52558780561</v>
      </c>
      <c r="M1218" s="27">
        <f t="shared" si="261"/>
        <v>16.4288627091595</v>
      </c>
      <c r="N1218" s="21"/>
      <c r="O1218" s="22">
        <f t="shared" si="262"/>
        <v>19.1843973447517</v>
      </c>
      <c r="P1218" s="22"/>
      <c r="Q1218" s="31">
        <f t="shared" si="263"/>
        <v>0.0330470461041714</v>
      </c>
      <c r="R1218" s="10">
        <f t="shared" si="259"/>
        <v>1.01397088364433</v>
      </c>
      <c r="S1218" s="10">
        <f t="shared" si="260"/>
        <v>11.9905353220894</v>
      </c>
      <c r="T1218" s="12">
        <f t="shared" ref="T1218:T1281" si="264">(($J1338/$J1218)^(1/10)-1)</f>
        <v>-0.0189054545665327</v>
      </c>
      <c r="U1218" s="12">
        <f t="shared" ref="U1218:U1281" si="265">(($S1338/$S1218)^(1/10)-1)</f>
        <v>-0.0541098709345277</v>
      </c>
      <c r="V1218" s="12">
        <f t="shared" ref="V1218:V1281" si="266">T1218-U1218</f>
        <v>0.035204416367995</v>
      </c>
      <c r="Y1218" s="30"/>
      <c r="Z1218" s="30"/>
    </row>
    <row r="1219" spans="1:26">
      <c r="A1219" s="14">
        <v>1971.11</v>
      </c>
      <c r="B1219" s="15">
        <v>92.78</v>
      </c>
      <c r="C1219" s="16">
        <v>3.07667</v>
      </c>
      <c r="D1219" s="15">
        <v>5.61</v>
      </c>
      <c r="E1219" s="15">
        <v>40.9</v>
      </c>
      <c r="F1219" s="16">
        <f t="shared" si="257"/>
        <v>1971.87499999991</v>
      </c>
      <c r="G1219" s="10">
        <v>5.81</v>
      </c>
      <c r="H1219" s="16">
        <f t="shared" si="253"/>
        <v>716.127760880196</v>
      </c>
      <c r="I1219" s="16">
        <f t="shared" si="254"/>
        <v>23.7474541718826</v>
      </c>
      <c r="J1219" s="19">
        <f t="shared" si="258"/>
        <v>112444.683138126</v>
      </c>
      <c r="K1219" s="16">
        <f t="shared" si="255"/>
        <v>43.3011073349633</v>
      </c>
      <c r="L1219" s="19">
        <f t="shared" si="256"/>
        <v>6799.03721065843</v>
      </c>
      <c r="M1219" s="27">
        <f t="shared" si="261"/>
        <v>15.6387126543266</v>
      </c>
      <c r="N1219" s="21"/>
      <c r="O1219" s="22">
        <f t="shared" si="262"/>
        <v>18.2719221826492</v>
      </c>
      <c r="P1219" s="22"/>
      <c r="Q1219" s="31">
        <f t="shared" si="263"/>
        <v>0.0373224423099071</v>
      </c>
      <c r="R1219" s="10">
        <f t="shared" si="259"/>
        <v>0.995861084867653</v>
      </c>
      <c r="S1219" s="10">
        <f t="shared" si="260"/>
        <v>12.1580536959075</v>
      </c>
      <c r="T1219" s="12">
        <f t="shared" si="264"/>
        <v>-0.0118648291712324</v>
      </c>
      <c r="U1219" s="12">
        <f t="shared" si="265"/>
        <v>-0.0459066088945221</v>
      </c>
      <c r="V1219" s="12">
        <f t="shared" si="266"/>
        <v>0.0340417797232897</v>
      </c>
      <c r="Y1219" s="30"/>
      <c r="Z1219" s="30"/>
    </row>
    <row r="1220" spans="1:26">
      <c r="A1220" s="14">
        <v>1971.12</v>
      </c>
      <c r="B1220" s="15">
        <v>99.17</v>
      </c>
      <c r="C1220" s="16">
        <v>3.07</v>
      </c>
      <c r="D1220" s="15">
        <v>5.7</v>
      </c>
      <c r="E1220" s="15">
        <v>41.1</v>
      </c>
      <c r="F1220" s="16">
        <f t="shared" si="257"/>
        <v>1971.95833333324</v>
      </c>
      <c r="G1220" s="10">
        <v>5.93</v>
      </c>
      <c r="H1220" s="16">
        <f t="shared" si="253"/>
        <v>761.724528710462</v>
      </c>
      <c r="I1220" s="16">
        <f t="shared" si="254"/>
        <v>23.5806625304136</v>
      </c>
      <c r="J1220" s="19">
        <f t="shared" si="258"/>
        <v>119912.727827189</v>
      </c>
      <c r="K1220" s="16">
        <f t="shared" si="255"/>
        <v>43.7816861313869</v>
      </c>
      <c r="L1220" s="19">
        <f t="shared" si="256"/>
        <v>6892.23100347867</v>
      </c>
      <c r="M1220" s="27">
        <f t="shared" si="261"/>
        <v>16.6035572129253</v>
      </c>
      <c r="N1220" s="21"/>
      <c r="O1220" s="22">
        <f t="shared" si="262"/>
        <v>19.4058294010671</v>
      </c>
      <c r="P1220" s="22"/>
      <c r="Q1220" s="31">
        <f t="shared" si="263"/>
        <v>0.0329099016947901</v>
      </c>
      <c r="R1220" s="10">
        <f t="shared" si="259"/>
        <v>1.00344624801102</v>
      </c>
      <c r="S1220" s="10">
        <f t="shared" si="260"/>
        <v>12.048814136948</v>
      </c>
      <c r="T1220" s="12">
        <f t="shared" si="264"/>
        <v>-0.0173583700374462</v>
      </c>
      <c r="U1220" s="12">
        <f t="shared" si="265"/>
        <v>-0.0459896039965342</v>
      </c>
      <c r="V1220" s="12">
        <f t="shared" si="266"/>
        <v>0.028631233959088</v>
      </c>
      <c r="Y1220" s="30"/>
      <c r="Z1220" s="30"/>
    </row>
    <row r="1221" spans="1:26">
      <c r="A1221" s="14">
        <v>1972.01</v>
      </c>
      <c r="B1221" s="15">
        <v>103.3</v>
      </c>
      <c r="C1221" s="16">
        <v>3.07</v>
      </c>
      <c r="D1221" s="15">
        <v>5.73667</v>
      </c>
      <c r="E1221" s="15">
        <v>41.1</v>
      </c>
      <c r="F1221" s="16">
        <f t="shared" si="257"/>
        <v>1972.04166666657</v>
      </c>
      <c r="G1221" s="10">
        <v>5.95</v>
      </c>
      <c r="H1221" s="16">
        <f t="shared" si="253"/>
        <v>793.447048661801</v>
      </c>
      <c r="I1221" s="16">
        <f t="shared" si="254"/>
        <v>23.5806625304136</v>
      </c>
      <c r="J1221" s="19">
        <f t="shared" si="258"/>
        <v>125215.916682644</v>
      </c>
      <c r="K1221" s="16">
        <f t="shared" si="255"/>
        <v>44.0633483121655</v>
      </c>
      <c r="L1221" s="19">
        <f t="shared" si="256"/>
        <v>6953.75017188599</v>
      </c>
      <c r="M1221" s="27">
        <f t="shared" si="261"/>
        <v>17.2629967970352</v>
      </c>
      <c r="N1221" s="21"/>
      <c r="O1221" s="22">
        <f t="shared" si="262"/>
        <v>20.1808217270519</v>
      </c>
      <c r="P1221" s="22"/>
      <c r="Q1221" s="31">
        <f t="shared" si="263"/>
        <v>0.0304092139454324</v>
      </c>
      <c r="R1221" s="10">
        <f t="shared" si="259"/>
        <v>0.995294667571563</v>
      </c>
      <c r="S1221" s="10">
        <f t="shared" si="260"/>
        <v>12.0903373387025</v>
      </c>
      <c r="T1221" s="12">
        <f t="shared" si="264"/>
        <v>-0.0267148735960108</v>
      </c>
      <c r="U1221" s="12">
        <f t="shared" si="265"/>
        <v>-0.0499178932246266</v>
      </c>
      <c r="V1221" s="12">
        <f t="shared" si="266"/>
        <v>0.0232030196286158</v>
      </c>
      <c r="Y1221" s="30"/>
      <c r="Z1221" s="30"/>
    </row>
    <row r="1222" spans="1:26">
      <c r="A1222" s="14">
        <v>1972.02</v>
      </c>
      <c r="B1222" s="15">
        <v>105.2</v>
      </c>
      <c r="C1222" s="16">
        <v>3.07</v>
      </c>
      <c r="D1222" s="15">
        <v>5.77333</v>
      </c>
      <c r="E1222" s="15">
        <v>41.3</v>
      </c>
      <c r="F1222" s="16">
        <f t="shared" si="257"/>
        <v>1972.12499999991</v>
      </c>
      <c r="G1222" s="10">
        <v>6.08</v>
      </c>
      <c r="H1222" s="16">
        <f t="shared" si="253"/>
        <v>804.12791283293</v>
      </c>
      <c r="I1222" s="16">
        <f t="shared" si="254"/>
        <v>23.4664704600484</v>
      </c>
      <c r="J1222" s="19">
        <f t="shared" si="258"/>
        <v>127210.09995547</v>
      </c>
      <c r="K1222" s="16">
        <f t="shared" si="255"/>
        <v>44.1301882414044</v>
      </c>
      <c r="L1222" s="19">
        <f t="shared" si="256"/>
        <v>6981.23466136797</v>
      </c>
      <c r="M1222" s="27">
        <f t="shared" si="261"/>
        <v>17.4641476054862</v>
      </c>
      <c r="N1222" s="21"/>
      <c r="O1222" s="22">
        <f t="shared" si="262"/>
        <v>20.4188986054609</v>
      </c>
      <c r="P1222" s="22"/>
      <c r="Q1222" s="31">
        <f t="shared" si="263"/>
        <v>0.0285995637987667</v>
      </c>
      <c r="R1222" s="10">
        <f t="shared" si="259"/>
        <v>1.00581035894656</v>
      </c>
      <c r="S1222" s="10">
        <f t="shared" si="260"/>
        <v>11.9751749250525</v>
      </c>
      <c r="T1222" s="12">
        <f t="shared" si="264"/>
        <v>-0.0304334393855732</v>
      </c>
      <c r="U1222" s="12">
        <f t="shared" si="265"/>
        <v>-0.0473722100817314</v>
      </c>
      <c r="V1222" s="12">
        <f t="shared" si="266"/>
        <v>0.0169387706961582</v>
      </c>
      <c r="Y1222" s="30"/>
      <c r="Z1222" s="30"/>
    </row>
    <row r="1223" spans="1:26">
      <c r="A1223" s="14">
        <v>1972.03</v>
      </c>
      <c r="B1223" s="15">
        <v>107.7</v>
      </c>
      <c r="C1223" s="16">
        <v>3.07</v>
      </c>
      <c r="D1223" s="15">
        <v>5.81</v>
      </c>
      <c r="E1223" s="15">
        <v>41.4</v>
      </c>
      <c r="F1223" s="16">
        <f t="shared" si="257"/>
        <v>1972.20833333324</v>
      </c>
      <c r="G1223" s="10">
        <v>6.07</v>
      </c>
      <c r="H1223" s="16">
        <f t="shared" si="253"/>
        <v>821.248920289855</v>
      </c>
      <c r="I1223" s="16">
        <f t="shared" si="254"/>
        <v>23.4097881642512</v>
      </c>
      <c r="J1223" s="19">
        <f t="shared" si="258"/>
        <v>130227.192744948</v>
      </c>
      <c r="K1223" s="16">
        <f t="shared" si="255"/>
        <v>44.3032147342995</v>
      </c>
      <c r="L1223" s="19">
        <f t="shared" si="256"/>
        <v>7025.25524464388</v>
      </c>
      <c r="M1223" s="27">
        <f t="shared" si="261"/>
        <v>17.8056438496149</v>
      </c>
      <c r="N1223" s="21"/>
      <c r="O1223" s="22">
        <f t="shared" si="262"/>
        <v>20.8197152404297</v>
      </c>
      <c r="P1223" s="22"/>
      <c r="Q1223" s="31">
        <f t="shared" si="263"/>
        <v>0.0278510060760885</v>
      </c>
      <c r="R1223" s="10">
        <f t="shared" si="259"/>
        <v>0.996181864972526</v>
      </c>
      <c r="S1223" s="10">
        <f t="shared" si="260"/>
        <v>12.0156613787284</v>
      </c>
      <c r="T1223" s="12">
        <f t="shared" si="264"/>
        <v>-0.0352874539234622</v>
      </c>
      <c r="U1223" s="12">
        <f t="shared" si="265"/>
        <v>-0.0436055402341734</v>
      </c>
      <c r="V1223" s="12">
        <f t="shared" si="266"/>
        <v>0.00831808631071118</v>
      </c>
      <c r="Y1223" s="30"/>
      <c r="Z1223" s="30"/>
    </row>
    <row r="1224" spans="1:26">
      <c r="A1224" s="14">
        <v>1972.04</v>
      </c>
      <c r="B1224" s="15">
        <v>108.8</v>
      </c>
      <c r="C1224" s="16">
        <v>3.07</v>
      </c>
      <c r="D1224" s="15">
        <v>5.86333</v>
      </c>
      <c r="E1224" s="15">
        <v>41.5</v>
      </c>
      <c r="F1224" s="16">
        <f t="shared" si="257"/>
        <v>1972.29166666657</v>
      </c>
      <c r="G1224" s="10">
        <v>6.19</v>
      </c>
      <c r="H1224" s="16">
        <f t="shared" si="253"/>
        <v>827.63766746988</v>
      </c>
      <c r="I1224" s="16">
        <f t="shared" si="254"/>
        <v>23.3533790361446</v>
      </c>
      <c r="J1224" s="19">
        <f t="shared" si="258"/>
        <v>131548.869603625</v>
      </c>
      <c r="K1224" s="16">
        <f t="shared" si="255"/>
        <v>44.6021393824097</v>
      </c>
      <c r="L1224" s="19">
        <f t="shared" si="256"/>
        <v>7089.28707364909</v>
      </c>
      <c r="M1224" s="27">
        <f t="shared" si="261"/>
        <v>17.9151616784983</v>
      </c>
      <c r="N1224" s="21"/>
      <c r="O1224" s="22">
        <f t="shared" si="262"/>
        <v>20.9484282762121</v>
      </c>
      <c r="P1224" s="22"/>
      <c r="Q1224" s="31">
        <f t="shared" si="263"/>
        <v>0.0262143352604342</v>
      </c>
      <c r="R1224" s="10">
        <f t="shared" si="259"/>
        <v>1.00960850451528</v>
      </c>
      <c r="S1224" s="10">
        <f t="shared" si="260"/>
        <v>11.9409411082216</v>
      </c>
      <c r="T1224" s="12">
        <f t="shared" si="264"/>
        <v>-0.0315226165651263</v>
      </c>
      <c r="U1224" s="12">
        <f t="shared" si="265"/>
        <v>-0.0423646179706347</v>
      </c>
      <c r="V1224" s="12">
        <f t="shared" si="266"/>
        <v>0.0108420014055084</v>
      </c>
      <c r="Y1224" s="30"/>
      <c r="Z1224" s="30"/>
    </row>
    <row r="1225" spans="1:26">
      <c r="A1225" s="14">
        <v>1972.05</v>
      </c>
      <c r="B1225" s="15">
        <v>107.7</v>
      </c>
      <c r="C1225" s="16">
        <v>3.07</v>
      </c>
      <c r="D1225" s="15">
        <v>5.91667</v>
      </c>
      <c r="E1225" s="15">
        <v>41.6</v>
      </c>
      <c r="F1225" s="16">
        <f t="shared" si="257"/>
        <v>1972.37499999991</v>
      </c>
      <c r="G1225" s="10">
        <v>6.13</v>
      </c>
      <c r="H1225" s="16">
        <f t="shared" si="253"/>
        <v>817.300608173077</v>
      </c>
      <c r="I1225" s="16">
        <f t="shared" si="254"/>
        <v>23.2972411057692</v>
      </c>
      <c r="J1225" s="19">
        <f t="shared" si="258"/>
        <v>130214.427373769</v>
      </c>
      <c r="K1225" s="16">
        <f t="shared" si="255"/>
        <v>44.8997027795673</v>
      </c>
      <c r="L1225" s="19">
        <f t="shared" si="256"/>
        <v>7153.53571039515</v>
      </c>
      <c r="M1225" s="27">
        <f t="shared" si="261"/>
        <v>17.6626462003726</v>
      </c>
      <c r="N1225" s="21"/>
      <c r="O1225" s="22">
        <f t="shared" si="262"/>
        <v>20.6540751962293</v>
      </c>
      <c r="P1225" s="22"/>
      <c r="Q1225" s="31">
        <f t="shared" si="263"/>
        <v>0.0278608277190406</v>
      </c>
      <c r="R1225" s="10">
        <f t="shared" si="259"/>
        <v>1.00659305342758</v>
      </c>
      <c r="S1225" s="10">
        <f t="shared" si="260"/>
        <v>12.0266957051257</v>
      </c>
      <c r="T1225" s="12">
        <f t="shared" si="264"/>
        <v>-0.0308969149421381</v>
      </c>
      <c r="U1225" s="12">
        <f t="shared" si="265"/>
        <v>-0.0415774270225443</v>
      </c>
      <c r="V1225" s="12">
        <f t="shared" si="266"/>
        <v>0.0106805120804062</v>
      </c>
      <c r="Y1225" s="30"/>
      <c r="Z1225" s="30"/>
    </row>
    <row r="1226" spans="1:26">
      <c r="A1226" s="14">
        <v>1972.06</v>
      </c>
      <c r="B1226" s="15">
        <v>108</v>
      </c>
      <c r="C1226" s="16">
        <v>3.07</v>
      </c>
      <c r="D1226" s="15">
        <v>5.97</v>
      </c>
      <c r="E1226" s="15">
        <v>41.7</v>
      </c>
      <c r="F1226" s="16">
        <f t="shared" si="257"/>
        <v>1972.45833333324</v>
      </c>
      <c r="G1226" s="10">
        <v>6.11</v>
      </c>
      <c r="H1226" s="16">
        <f t="shared" ref="H1226:H1289" si="267">B1226*$E$1858/E1226</f>
        <v>817.611798561151</v>
      </c>
      <c r="I1226" s="16">
        <f t="shared" ref="I1226:I1289" si="268">C1226*$E$1858/E1226</f>
        <v>23.2413724220624</v>
      </c>
      <c r="J1226" s="19">
        <f t="shared" si="258"/>
        <v>130572.579941751</v>
      </c>
      <c r="K1226" s="16">
        <f t="shared" ref="K1226:K1289" si="269">D1226*$E$1858/E1226</f>
        <v>45.1957633093525</v>
      </c>
      <c r="L1226" s="19">
        <f t="shared" ref="L1226:L1289" si="270">K1226*(J1226/H1226)</f>
        <v>7217.76205789124</v>
      </c>
      <c r="M1226" s="27">
        <f t="shared" si="261"/>
        <v>17.6408573157402</v>
      </c>
      <c r="N1226" s="21"/>
      <c r="O1226" s="22">
        <f t="shared" si="262"/>
        <v>20.6291059588156</v>
      </c>
      <c r="P1226" s="22"/>
      <c r="Q1226" s="31">
        <f t="shared" si="263"/>
        <v>0.0283786967244542</v>
      </c>
      <c r="R1226" s="10">
        <f t="shared" si="259"/>
        <v>1.00509166666667</v>
      </c>
      <c r="S1226" s="10">
        <f t="shared" si="260"/>
        <v>12.0769572053386</v>
      </c>
      <c r="T1226" s="12">
        <f t="shared" si="264"/>
        <v>-0.0375913440646756</v>
      </c>
      <c r="U1226" s="12">
        <f t="shared" si="265"/>
        <v>-0.045548115657706</v>
      </c>
      <c r="V1226" s="12">
        <f t="shared" si="266"/>
        <v>0.00795677159303043</v>
      </c>
      <c r="Y1226" s="30"/>
      <c r="Z1226" s="30"/>
    </row>
    <row r="1227" spans="1:26">
      <c r="A1227" s="14">
        <v>1972.07</v>
      </c>
      <c r="B1227" s="15">
        <v>107.2</v>
      </c>
      <c r="C1227" s="16">
        <v>3.07333</v>
      </c>
      <c r="D1227" s="15">
        <v>6.02667</v>
      </c>
      <c r="E1227" s="15">
        <v>41.9</v>
      </c>
      <c r="F1227" s="16">
        <f t="shared" ref="F1227:F1290" si="271">F1226+1/12</f>
        <v>1972.54166666657</v>
      </c>
      <c r="G1227" s="10">
        <v>6.11</v>
      </c>
      <c r="H1227" s="16">
        <f t="shared" si="267"/>
        <v>807.681642004773</v>
      </c>
      <c r="I1227" s="16">
        <f t="shared" si="268"/>
        <v>23.1555244479714</v>
      </c>
      <c r="J1227" s="19">
        <f t="shared" ref="J1227:J1290" si="272">J1226*((H1227+(I1227/12))/H1226)</f>
        <v>129294.895615228</v>
      </c>
      <c r="K1227" s="16">
        <f t="shared" si="269"/>
        <v>45.4070029983294</v>
      </c>
      <c r="L1227" s="19">
        <f t="shared" si="270"/>
        <v>7268.82153505061</v>
      </c>
      <c r="M1227" s="27">
        <f t="shared" si="261"/>
        <v>17.3986900311382</v>
      </c>
      <c r="N1227" s="21"/>
      <c r="O1227" s="22">
        <f t="shared" si="262"/>
        <v>20.3466111672932</v>
      </c>
      <c r="P1227" s="22"/>
      <c r="Q1227" s="31">
        <f t="shared" si="263"/>
        <v>0.0293204527287235</v>
      </c>
      <c r="R1227" s="10">
        <f t="shared" ref="R1227:R1290" si="273">((G1227/G1228+G1227/1200+((1+G1228/1200)^(-119))*(1-G1227/G1228)))</f>
        <v>0.997701224574197</v>
      </c>
      <c r="S1227" s="10">
        <f t="shared" ref="S1227:S1290" si="274">S1226*R1226*E1226/E1227</f>
        <v>12.0805089548652</v>
      </c>
      <c r="T1227" s="12">
        <f t="shared" si="264"/>
        <v>-0.0369041667214333</v>
      </c>
      <c r="U1227" s="12">
        <f t="shared" si="265"/>
        <v>-0.0431811122579292</v>
      </c>
      <c r="V1227" s="12">
        <f t="shared" si="266"/>
        <v>0.00627694553649594</v>
      </c>
      <c r="Y1227" s="30"/>
      <c r="Z1227" s="30"/>
    </row>
    <row r="1228" spans="1:26">
      <c r="A1228" s="14">
        <v>1972.08</v>
      </c>
      <c r="B1228" s="15">
        <v>111</v>
      </c>
      <c r="C1228" s="16">
        <v>3.07667</v>
      </c>
      <c r="D1228" s="15">
        <v>6.08333</v>
      </c>
      <c r="E1228" s="15">
        <v>42</v>
      </c>
      <c r="F1228" s="16">
        <f t="shared" si="271"/>
        <v>1972.62499999991</v>
      </c>
      <c r="G1228" s="10">
        <v>6.21</v>
      </c>
      <c r="H1228" s="16">
        <f t="shared" si="267"/>
        <v>834.320928571429</v>
      </c>
      <c r="I1228" s="16">
        <f t="shared" si="268"/>
        <v>23.1254970388095</v>
      </c>
      <c r="J1228" s="19">
        <f t="shared" si="272"/>
        <v>133867.849830875</v>
      </c>
      <c r="K1228" s="16">
        <f t="shared" si="269"/>
        <v>45.7247705802381</v>
      </c>
      <c r="L1228" s="19">
        <f t="shared" si="270"/>
        <v>7336.59735956449</v>
      </c>
      <c r="M1228" s="27">
        <f t="shared" si="261"/>
        <v>17.9434046880298</v>
      </c>
      <c r="N1228" s="21"/>
      <c r="O1228" s="22">
        <f t="shared" si="262"/>
        <v>20.9826409007407</v>
      </c>
      <c r="P1228" s="22"/>
      <c r="Q1228" s="31">
        <f t="shared" si="263"/>
        <v>0.0268219065251014</v>
      </c>
      <c r="R1228" s="10">
        <f t="shared" si="273"/>
        <v>0.980425513461676</v>
      </c>
      <c r="S1228" s="10">
        <f t="shared" si="274"/>
        <v>12.0240415811348</v>
      </c>
      <c r="T1228" s="12">
        <f t="shared" si="264"/>
        <v>-0.03968234265176</v>
      </c>
      <c r="U1228" s="12">
        <f t="shared" si="265"/>
        <v>-0.0372470633481834</v>
      </c>
      <c r="V1228" s="12">
        <f t="shared" si="266"/>
        <v>-0.00243527930357657</v>
      </c>
      <c r="Y1228" s="30"/>
      <c r="Z1228" s="30"/>
    </row>
    <row r="1229" spans="1:26">
      <c r="A1229" s="14">
        <v>1972.09</v>
      </c>
      <c r="B1229" s="15">
        <v>109.4</v>
      </c>
      <c r="C1229" s="16">
        <v>3.08</v>
      </c>
      <c r="D1229" s="15">
        <v>6.14</v>
      </c>
      <c r="E1229" s="15">
        <v>42.1</v>
      </c>
      <c r="F1229" s="16">
        <f t="shared" si="271"/>
        <v>1972.70833333324</v>
      </c>
      <c r="G1229" s="10">
        <v>6.55</v>
      </c>
      <c r="H1229" s="16">
        <f t="shared" si="267"/>
        <v>820.341486935867</v>
      </c>
      <c r="I1229" s="16">
        <f t="shared" si="268"/>
        <v>23.0955372921615</v>
      </c>
      <c r="J1229" s="19">
        <f t="shared" si="272"/>
        <v>131933.639730389</v>
      </c>
      <c r="K1229" s="16">
        <f t="shared" si="269"/>
        <v>46.0411035629454</v>
      </c>
      <c r="L1229" s="19">
        <f t="shared" si="270"/>
        <v>7404.68508176043</v>
      </c>
      <c r="M1229" s="27">
        <f t="shared" si="261"/>
        <v>17.6138545529121</v>
      </c>
      <c r="N1229" s="21"/>
      <c r="O1229" s="22">
        <f t="shared" si="262"/>
        <v>20.5969018784486</v>
      </c>
      <c r="P1229" s="22"/>
      <c r="Q1229" s="31">
        <f t="shared" si="263"/>
        <v>0.0243698975161607</v>
      </c>
      <c r="R1229" s="10">
        <f t="shared" si="273"/>
        <v>1.01056970258449</v>
      </c>
      <c r="S1229" s="10">
        <f t="shared" si="274"/>
        <v>11.7606755326576</v>
      </c>
      <c r="T1229" s="12">
        <f t="shared" si="264"/>
        <v>-0.0274370415822575</v>
      </c>
      <c r="U1229" s="12">
        <f t="shared" si="265"/>
        <v>-0.0304107030494082</v>
      </c>
      <c r="V1229" s="12">
        <f t="shared" si="266"/>
        <v>0.00297366146715072</v>
      </c>
      <c r="Y1229" s="30"/>
      <c r="Z1229" s="30"/>
    </row>
    <row r="1230" spans="1:26">
      <c r="A1230" s="14">
        <v>1972.1</v>
      </c>
      <c r="B1230" s="15">
        <v>109.6</v>
      </c>
      <c r="C1230" s="16">
        <v>3.10333</v>
      </c>
      <c r="D1230" s="15">
        <v>6.23333</v>
      </c>
      <c r="E1230" s="15">
        <v>42.3</v>
      </c>
      <c r="F1230" s="16">
        <f t="shared" si="271"/>
        <v>1972.79166666657</v>
      </c>
      <c r="G1230" s="10">
        <v>6.48</v>
      </c>
      <c r="H1230" s="16">
        <f t="shared" si="267"/>
        <v>817.955423167849</v>
      </c>
      <c r="I1230" s="16">
        <f t="shared" si="268"/>
        <v>23.1604525855792</v>
      </c>
      <c r="J1230" s="19">
        <f t="shared" si="272"/>
        <v>131860.298106342</v>
      </c>
      <c r="K1230" s="16">
        <f t="shared" si="269"/>
        <v>46.5199459661939</v>
      </c>
      <c r="L1230" s="19">
        <f t="shared" si="270"/>
        <v>7499.34992696355</v>
      </c>
      <c r="M1230" s="27">
        <f t="shared" si="261"/>
        <v>17.5331838541586</v>
      </c>
      <c r="N1230" s="21"/>
      <c r="O1230" s="22">
        <f t="shared" si="262"/>
        <v>20.5023879384575</v>
      </c>
      <c r="P1230" s="22"/>
      <c r="Q1230" s="31">
        <f t="shared" si="263"/>
        <v>0.0258208501372248</v>
      </c>
      <c r="R1230" s="10">
        <f t="shared" si="273"/>
        <v>1.02013471181836</v>
      </c>
      <c r="S1230" s="10">
        <f t="shared" si="274"/>
        <v>11.8287886051348</v>
      </c>
      <c r="T1230" s="12">
        <f t="shared" si="264"/>
        <v>-0.0193714234420522</v>
      </c>
      <c r="U1230" s="12">
        <f t="shared" si="265"/>
        <v>-0.0222825548038912</v>
      </c>
      <c r="V1230" s="12">
        <f t="shared" si="266"/>
        <v>0.00291113136183896</v>
      </c>
      <c r="Y1230" s="30"/>
      <c r="Z1230" s="30"/>
    </row>
    <row r="1231" spans="1:26">
      <c r="A1231" s="14">
        <v>1972.11</v>
      </c>
      <c r="B1231" s="15">
        <v>115.1</v>
      </c>
      <c r="C1231" s="16">
        <v>3.12667</v>
      </c>
      <c r="D1231" s="15">
        <v>6.32667</v>
      </c>
      <c r="E1231" s="15">
        <v>42.4</v>
      </c>
      <c r="F1231" s="16">
        <f t="shared" si="271"/>
        <v>1972.87499999991</v>
      </c>
      <c r="G1231" s="10">
        <v>6.28</v>
      </c>
      <c r="H1231" s="16">
        <f t="shared" si="267"/>
        <v>856.976507075472</v>
      </c>
      <c r="I1231" s="16">
        <f t="shared" si="268"/>
        <v>23.2796067365566</v>
      </c>
      <c r="J1231" s="19">
        <f t="shared" si="272"/>
        <v>138463.514199195</v>
      </c>
      <c r="K1231" s="16">
        <f t="shared" si="269"/>
        <v>47.105191642217</v>
      </c>
      <c r="L1231" s="19">
        <f t="shared" si="270"/>
        <v>7610.885850379</v>
      </c>
      <c r="M1231" s="27">
        <f t="shared" si="261"/>
        <v>18.3388947149681</v>
      </c>
      <c r="N1231" s="21"/>
      <c r="O1231" s="22">
        <f t="shared" si="262"/>
        <v>21.4418950931275</v>
      </c>
      <c r="P1231" s="22"/>
      <c r="Q1231" s="31">
        <f t="shared" si="263"/>
        <v>0.0255591437147356</v>
      </c>
      <c r="R1231" s="10">
        <f t="shared" si="273"/>
        <v>0.999360456003434</v>
      </c>
      <c r="S1231" s="10">
        <f t="shared" si="274"/>
        <v>12.0384980485981</v>
      </c>
      <c r="T1231" s="12">
        <f t="shared" si="264"/>
        <v>-0.0196464527480458</v>
      </c>
      <c r="U1231" s="12">
        <f t="shared" si="265"/>
        <v>-0.0207989281502068</v>
      </c>
      <c r="V1231" s="12">
        <f t="shared" si="266"/>
        <v>0.00115247540216101</v>
      </c>
      <c r="Y1231" s="30"/>
      <c r="Z1231" s="30"/>
    </row>
    <row r="1232" spans="1:26">
      <c r="A1232" s="14">
        <v>1972.12</v>
      </c>
      <c r="B1232" s="15">
        <v>117.5</v>
      </c>
      <c r="C1232" s="16">
        <v>3.15</v>
      </c>
      <c r="D1232" s="15">
        <v>6.42</v>
      </c>
      <c r="E1232" s="15">
        <v>42.5</v>
      </c>
      <c r="F1232" s="16">
        <f t="shared" si="271"/>
        <v>1972.95833333324</v>
      </c>
      <c r="G1232" s="10">
        <v>6.36</v>
      </c>
      <c r="H1232" s="16">
        <f t="shared" si="267"/>
        <v>872.787235294118</v>
      </c>
      <c r="I1232" s="16">
        <f t="shared" si="268"/>
        <v>23.3981258823529</v>
      </c>
      <c r="J1232" s="19">
        <f t="shared" si="272"/>
        <v>141333.127541969</v>
      </c>
      <c r="K1232" s="16">
        <f t="shared" si="269"/>
        <v>47.6876089411765</v>
      </c>
      <c r="L1232" s="19">
        <f t="shared" si="270"/>
        <v>7722.20152186759</v>
      </c>
      <c r="M1232" s="27">
        <f t="shared" si="261"/>
        <v>18.6457194420737</v>
      </c>
      <c r="N1232" s="21"/>
      <c r="O1232" s="22">
        <f t="shared" si="262"/>
        <v>21.7968163491006</v>
      </c>
      <c r="P1232" s="22"/>
      <c r="Q1232" s="31">
        <f t="shared" si="263"/>
        <v>0.0241054124070635</v>
      </c>
      <c r="R1232" s="10">
        <f t="shared" si="273"/>
        <v>0.997991541094541</v>
      </c>
      <c r="S1232" s="10">
        <f t="shared" si="274"/>
        <v>12.0024911373271</v>
      </c>
      <c r="T1232" s="12">
        <f t="shared" si="264"/>
        <v>-0.0199361000495764</v>
      </c>
      <c r="U1232" s="12">
        <f t="shared" si="265"/>
        <v>-0.0191871307220977</v>
      </c>
      <c r="V1232" s="12">
        <f t="shared" si="266"/>
        <v>-0.000748969327478699</v>
      </c>
      <c r="Y1232" s="30"/>
      <c r="Z1232" s="30"/>
    </row>
    <row r="1233" spans="1:26">
      <c r="A1233" s="14">
        <v>1973.01</v>
      </c>
      <c r="B1233" s="15">
        <v>118.4</v>
      </c>
      <c r="C1233" s="16">
        <v>3.15667</v>
      </c>
      <c r="D1233" s="15">
        <v>6.54667</v>
      </c>
      <c r="E1233" s="15">
        <v>42.6</v>
      </c>
      <c r="F1233" s="16">
        <f t="shared" si="271"/>
        <v>1973.04166666657</v>
      </c>
      <c r="G1233" s="10">
        <v>6.46</v>
      </c>
      <c r="H1233" s="16">
        <f t="shared" si="267"/>
        <v>877.407924882629</v>
      </c>
      <c r="I1233" s="16">
        <f t="shared" si="268"/>
        <v>23.3926290053991</v>
      </c>
      <c r="J1233" s="19">
        <f t="shared" si="272"/>
        <v>142397.0400951</v>
      </c>
      <c r="K1233" s="16">
        <f t="shared" si="269"/>
        <v>48.5143592870892</v>
      </c>
      <c r="L1233" s="19">
        <f t="shared" si="270"/>
        <v>7873.53404121105</v>
      </c>
      <c r="M1233" s="27">
        <f t="shared" si="261"/>
        <v>18.7125304673024</v>
      </c>
      <c r="N1233" s="21"/>
      <c r="O1233" s="22">
        <f t="shared" si="262"/>
        <v>21.8703385327109</v>
      </c>
      <c r="P1233" s="22"/>
      <c r="Q1233" s="31">
        <f t="shared" si="263"/>
        <v>0.0231569808941731</v>
      </c>
      <c r="R1233" s="10">
        <f t="shared" si="273"/>
        <v>0.992332922896222</v>
      </c>
      <c r="S1233" s="10">
        <f t="shared" si="274"/>
        <v>11.9502663533421</v>
      </c>
      <c r="T1233" s="12">
        <f t="shared" si="264"/>
        <v>-0.0170929714051177</v>
      </c>
      <c r="U1233" s="12">
        <f t="shared" si="265"/>
        <v>-0.0176235367149267</v>
      </c>
      <c r="V1233" s="12">
        <f t="shared" si="266"/>
        <v>0.000530565309808995</v>
      </c>
      <c r="Y1233" s="30"/>
      <c r="Z1233" s="30"/>
    </row>
    <row r="1234" spans="1:26">
      <c r="A1234" s="14">
        <v>1973.02</v>
      </c>
      <c r="B1234" s="15">
        <v>114.2</v>
      </c>
      <c r="C1234" s="16">
        <v>3.16333</v>
      </c>
      <c r="D1234" s="15">
        <v>6.67333</v>
      </c>
      <c r="E1234" s="15">
        <v>42.9</v>
      </c>
      <c r="F1234" s="16">
        <f t="shared" si="271"/>
        <v>1973.12499999991</v>
      </c>
      <c r="G1234" s="10">
        <v>6.64</v>
      </c>
      <c r="H1234" s="16">
        <f t="shared" si="267"/>
        <v>840.36558974359</v>
      </c>
      <c r="I1234" s="16">
        <f t="shared" si="268"/>
        <v>23.278053248718</v>
      </c>
      <c r="J1234" s="19">
        <f t="shared" si="272"/>
        <v>136700.155460895</v>
      </c>
      <c r="K1234" s="16">
        <f t="shared" si="269"/>
        <v>49.107153248718</v>
      </c>
      <c r="L1234" s="19">
        <f t="shared" si="270"/>
        <v>7988.13702663619</v>
      </c>
      <c r="M1234" s="27">
        <f t="shared" si="261"/>
        <v>17.8898895991938</v>
      </c>
      <c r="N1234" s="21"/>
      <c r="O1234" s="22">
        <f t="shared" si="262"/>
        <v>20.9058826789869</v>
      </c>
      <c r="P1234" s="22"/>
      <c r="Q1234" s="31">
        <f t="shared" si="263"/>
        <v>0.0245404424460053</v>
      </c>
      <c r="R1234" s="10">
        <f t="shared" si="273"/>
        <v>1.00047390085115</v>
      </c>
      <c r="S1234" s="10">
        <f t="shared" si="274"/>
        <v>11.7757151681934</v>
      </c>
      <c r="T1234" s="12">
        <f t="shared" si="264"/>
        <v>-0.0110896569389608</v>
      </c>
      <c r="U1234" s="12">
        <f t="shared" si="265"/>
        <v>-0.0169802195076448</v>
      </c>
      <c r="V1234" s="12">
        <f t="shared" si="266"/>
        <v>0.00589056256868403</v>
      </c>
      <c r="Y1234" s="30"/>
      <c r="Z1234" s="30"/>
    </row>
    <row r="1235" spans="1:26">
      <c r="A1235" s="14">
        <v>1973.03</v>
      </c>
      <c r="B1235" s="15">
        <v>112.4</v>
      </c>
      <c r="C1235" s="16">
        <v>3.17</v>
      </c>
      <c r="D1235" s="15">
        <v>6.8</v>
      </c>
      <c r="E1235" s="15">
        <v>43.3</v>
      </c>
      <c r="F1235" s="16">
        <f t="shared" si="271"/>
        <v>1973.20833333324</v>
      </c>
      <c r="G1235" s="10">
        <v>6.71</v>
      </c>
      <c r="H1235" s="16">
        <f t="shared" si="267"/>
        <v>819.479066974596</v>
      </c>
      <c r="I1235" s="16">
        <f t="shared" si="268"/>
        <v>23.1116427251732</v>
      </c>
      <c r="J1235" s="19">
        <f t="shared" si="272"/>
        <v>133615.890098611</v>
      </c>
      <c r="K1235" s="16">
        <f t="shared" si="269"/>
        <v>49.5770254041571</v>
      </c>
      <c r="L1235" s="19">
        <f t="shared" si="270"/>
        <v>8083.52360027181</v>
      </c>
      <c r="M1235" s="27">
        <f t="shared" si="261"/>
        <v>17.4121420582903</v>
      </c>
      <c r="N1235" s="21"/>
      <c r="O1235" s="22">
        <f t="shared" si="262"/>
        <v>20.3452544413237</v>
      </c>
      <c r="P1235" s="22"/>
      <c r="Q1235" s="31">
        <f t="shared" si="263"/>
        <v>0.0259950098735119</v>
      </c>
      <c r="R1235" s="10">
        <f t="shared" si="273"/>
        <v>1.0084879014747</v>
      </c>
      <c r="S1235" s="10">
        <f t="shared" si="274"/>
        <v>11.6724615493145</v>
      </c>
      <c r="T1235" s="12">
        <f t="shared" si="264"/>
        <v>-0.00506317565420422</v>
      </c>
      <c r="U1235" s="12">
        <f t="shared" si="265"/>
        <v>-0.013986529408438</v>
      </c>
      <c r="V1235" s="12">
        <f t="shared" si="266"/>
        <v>0.00892335375423381</v>
      </c>
      <c r="Y1235" s="30"/>
      <c r="Z1235" s="30"/>
    </row>
    <row r="1236" spans="1:26">
      <c r="A1236" s="14">
        <v>1973.04</v>
      </c>
      <c r="B1236" s="15">
        <v>110.3</v>
      </c>
      <c r="C1236" s="16">
        <v>3.18667</v>
      </c>
      <c r="D1236" s="15">
        <v>6.94333</v>
      </c>
      <c r="E1236" s="15">
        <v>43.6</v>
      </c>
      <c r="F1236" s="16">
        <f t="shared" si="271"/>
        <v>1973.29166666657</v>
      </c>
      <c r="G1236" s="10">
        <v>6.67</v>
      </c>
      <c r="H1236" s="16">
        <f t="shared" si="267"/>
        <v>798.635245412844</v>
      </c>
      <c r="I1236" s="16">
        <f t="shared" si="268"/>
        <v>23.0733180190367</v>
      </c>
      <c r="J1236" s="19">
        <f t="shared" si="272"/>
        <v>130530.817667604</v>
      </c>
      <c r="K1236" s="16">
        <f t="shared" si="269"/>
        <v>50.2736904672018</v>
      </c>
      <c r="L1236" s="19">
        <f t="shared" si="270"/>
        <v>8216.84988427931</v>
      </c>
      <c r="M1236" s="27">
        <f t="shared" si="261"/>
        <v>16.9357400660508</v>
      </c>
      <c r="N1236" s="21"/>
      <c r="O1236" s="22">
        <f t="shared" si="262"/>
        <v>19.7873255229585</v>
      </c>
      <c r="P1236" s="22"/>
      <c r="Q1236" s="31">
        <f t="shared" si="263"/>
        <v>0.028725870505723</v>
      </c>
      <c r="R1236" s="10">
        <f t="shared" si="273"/>
        <v>0.992628713279005</v>
      </c>
      <c r="S1236" s="10">
        <f t="shared" si="274"/>
        <v>11.6905394438326</v>
      </c>
      <c r="T1236" s="12">
        <f t="shared" si="264"/>
        <v>0.000659908404376353</v>
      </c>
      <c r="U1236" s="12">
        <f t="shared" si="265"/>
        <v>-0.0133201973330003</v>
      </c>
      <c r="V1236" s="12">
        <f t="shared" si="266"/>
        <v>0.0139801057373766</v>
      </c>
      <c r="Y1236" s="30"/>
      <c r="Z1236" s="30"/>
    </row>
    <row r="1237" spans="1:26">
      <c r="A1237" s="14">
        <v>1973.05</v>
      </c>
      <c r="B1237" s="15">
        <v>107.2</v>
      </c>
      <c r="C1237" s="16">
        <v>3.20333</v>
      </c>
      <c r="D1237" s="15">
        <v>7.08667</v>
      </c>
      <c r="E1237" s="15">
        <v>43.9</v>
      </c>
      <c r="F1237" s="16">
        <f t="shared" si="271"/>
        <v>1973.37499999991</v>
      </c>
      <c r="G1237" s="10">
        <v>6.85</v>
      </c>
      <c r="H1237" s="16">
        <f t="shared" si="267"/>
        <v>770.885211845103</v>
      </c>
      <c r="I1237" s="16">
        <f t="shared" si="268"/>
        <v>23.0354452020501</v>
      </c>
      <c r="J1237" s="19">
        <f t="shared" si="272"/>
        <v>126309.034361057</v>
      </c>
      <c r="K1237" s="16">
        <f t="shared" si="269"/>
        <v>50.9609058230068</v>
      </c>
      <c r="L1237" s="19">
        <f t="shared" si="270"/>
        <v>8349.91086320406</v>
      </c>
      <c r="M1237" s="27">
        <f t="shared" si="261"/>
        <v>16.3143387596686</v>
      </c>
      <c r="N1237" s="21"/>
      <c r="O1237" s="22">
        <f t="shared" si="262"/>
        <v>19.0611457290069</v>
      </c>
      <c r="P1237" s="22"/>
      <c r="Q1237" s="31">
        <f t="shared" si="263"/>
        <v>0.029885823859599</v>
      </c>
      <c r="R1237" s="10">
        <f t="shared" si="273"/>
        <v>1.00212469579921</v>
      </c>
      <c r="S1237" s="10">
        <f t="shared" si="274"/>
        <v>11.525064225038</v>
      </c>
      <c r="T1237" s="12">
        <f t="shared" si="264"/>
        <v>0.00769973855935024</v>
      </c>
      <c r="U1237" s="12">
        <f t="shared" si="265"/>
        <v>-0.0115383857000909</v>
      </c>
      <c r="V1237" s="12">
        <f t="shared" si="266"/>
        <v>0.0192381242594412</v>
      </c>
      <c r="Y1237" s="30"/>
      <c r="Z1237" s="30"/>
    </row>
    <row r="1238" spans="1:26">
      <c r="A1238" s="14">
        <v>1973.06</v>
      </c>
      <c r="B1238" s="15">
        <v>104.8</v>
      </c>
      <c r="C1238" s="16">
        <v>3.22</v>
      </c>
      <c r="D1238" s="15">
        <v>7.23</v>
      </c>
      <c r="E1238" s="15">
        <v>44.2</v>
      </c>
      <c r="F1238" s="16">
        <f t="shared" si="271"/>
        <v>1973.45833333324</v>
      </c>
      <c r="G1238" s="10">
        <v>6.9</v>
      </c>
      <c r="H1238" s="16">
        <f t="shared" si="267"/>
        <v>748.511475113122</v>
      </c>
      <c r="I1238" s="16">
        <f t="shared" si="268"/>
        <v>22.998157918552</v>
      </c>
      <c r="J1238" s="19">
        <f t="shared" si="272"/>
        <v>122957.131749103</v>
      </c>
      <c r="K1238" s="16">
        <f t="shared" si="269"/>
        <v>51.638721040724</v>
      </c>
      <c r="L1238" s="19">
        <f t="shared" si="270"/>
        <v>8482.63418459941</v>
      </c>
      <c r="M1238" s="27">
        <f t="shared" si="261"/>
        <v>15.808323047682</v>
      </c>
      <c r="N1238" s="21"/>
      <c r="O1238" s="22">
        <f t="shared" si="262"/>
        <v>18.4706016781037</v>
      </c>
      <c r="P1238" s="22"/>
      <c r="Q1238" s="31">
        <f t="shared" si="263"/>
        <v>0.0317147663098105</v>
      </c>
      <c r="R1238" s="10">
        <f t="shared" si="273"/>
        <v>0.989431462657055</v>
      </c>
      <c r="S1238" s="10">
        <f t="shared" si="274"/>
        <v>11.4711608596736</v>
      </c>
      <c r="T1238" s="12">
        <f t="shared" si="264"/>
        <v>0.0118665240778284</v>
      </c>
      <c r="U1238" s="12">
        <f t="shared" si="265"/>
        <v>-0.0133512400603214</v>
      </c>
      <c r="V1238" s="12">
        <f t="shared" si="266"/>
        <v>0.0252177641381498</v>
      </c>
      <c r="Y1238" s="30"/>
      <c r="Z1238" s="30"/>
    </row>
    <row r="1239" spans="1:26">
      <c r="A1239" s="14">
        <v>1973.07</v>
      </c>
      <c r="B1239" s="15">
        <v>105.8</v>
      </c>
      <c r="C1239" s="16">
        <v>3.23667</v>
      </c>
      <c r="D1239" s="15">
        <v>7.38333</v>
      </c>
      <c r="E1239" s="15">
        <v>44.3</v>
      </c>
      <c r="F1239" s="16">
        <f t="shared" si="271"/>
        <v>1973.54166666657</v>
      </c>
      <c r="G1239" s="10">
        <v>7.13</v>
      </c>
      <c r="H1239" s="16">
        <f t="shared" si="267"/>
        <v>753.947995485328</v>
      </c>
      <c r="I1239" s="16">
        <f t="shared" si="268"/>
        <v>23.0650364702032</v>
      </c>
      <c r="J1239" s="19">
        <f t="shared" si="272"/>
        <v>124165.92173975</v>
      </c>
      <c r="K1239" s="16">
        <f t="shared" si="269"/>
        <v>52.6148095794583</v>
      </c>
      <c r="L1239" s="19">
        <f t="shared" si="270"/>
        <v>8665.00921511102</v>
      </c>
      <c r="M1239" s="27">
        <f t="shared" si="261"/>
        <v>15.8895185739888</v>
      </c>
      <c r="N1239" s="21"/>
      <c r="O1239" s="22">
        <f t="shared" si="262"/>
        <v>18.5655165828225</v>
      </c>
      <c r="P1239" s="22"/>
      <c r="Q1239" s="31">
        <f t="shared" si="263"/>
        <v>0.0289874919477448</v>
      </c>
      <c r="R1239" s="10">
        <f t="shared" si="273"/>
        <v>0.987010587626031</v>
      </c>
      <c r="S1239" s="10">
        <f t="shared" si="274"/>
        <v>11.3243068639965</v>
      </c>
      <c r="T1239" s="12">
        <f t="shared" si="264"/>
        <v>0.0111858986483298</v>
      </c>
      <c r="U1239" s="12">
        <f t="shared" si="265"/>
        <v>-0.0147084961704516</v>
      </c>
      <c r="V1239" s="12">
        <f t="shared" si="266"/>
        <v>0.0258943948187813</v>
      </c>
      <c r="Y1239" s="30"/>
      <c r="Z1239" s="30"/>
    </row>
    <row r="1240" spans="1:26">
      <c r="A1240" s="14">
        <v>1973.08</v>
      </c>
      <c r="B1240" s="15">
        <v>103.8</v>
      </c>
      <c r="C1240" s="16">
        <v>3.25333</v>
      </c>
      <c r="D1240" s="15">
        <v>7.53667</v>
      </c>
      <c r="E1240" s="15">
        <v>45.1</v>
      </c>
      <c r="F1240" s="16">
        <f t="shared" si="271"/>
        <v>1973.62499999991</v>
      </c>
      <c r="G1240" s="10">
        <v>7.4</v>
      </c>
      <c r="H1240" s="16">
        <f t="shared" si="267"/>
        <v>726.574682926829</v>
      </c>
      <c r="I1240" s="16">
        <f t="shared" si="268"/>
        <v>22.7725165048781</v>
      </c>
      <c r="J1240" s="19">
        <f t="shared" si="272"/>
        <v>119970.404636903</v>
      </c>
      <c r="K1240" s="16">
        <f t="shared" si="269"/>
        <v>52.7548517878049</v>
      </c>
      <c r="L1240" s="19">
        <f t="shared" si="270"/>
        <v>8710.76444619272</v>
      </c>
      <c r="M1240" s="27">
        <f t="shared" si="261"/>
        <v>15.2785010947061</v>
      </c>
      <c r="N1240" s="21"/>
      <c r="O1240" s="22">
        <f t="shared" si="262"/>
        <v>17.852222658614</v>
      </c>
      <c r="P1240" s="22"/>
      <c r="Q1240" s="31">
        <f t="shared" si="263"/>
        <v>0.0306626418683666</v>
      </c>
      <c r="R1240" s="10">
        <f t="shared" si="273"/>
        <v>1.02819994181188</v>
      </c>
      <c r="S1240" s="10">
        <f t="shared" si="274"/>
        <v>10.9789453927379</v>
      </c>
      <c r="T1240" s="12">
        <f t="shared" si="264"/>
        <v>0.0118959062608102</v>
      </c>
      <c r="U1240" s="12">
        <f t="shared" si="265"/>
        <v>-0.0137275632925381</v>
      </c>
      <c r="V1240" s="12">
        <f t="shared" si="266"/>
        <v>0.0256234695533483</v>
      </c>
      <c r="Y1240" s="30"/>
      <c r="Z1240" s="30"/>
    </row>
    <row r="1241" spans="1:26">
      <c r="A1241" s="14">
        <v>1973.09</v>
      </c>
      <c r="B1241" s="15">
        <v>105.6</v>
      </c>
      <c r="C1241" s="16">
        <v>3.27</v>
      </c>
      <c r="D1241" s="15">
        <v>7.69</v>
      </c>
      <c r="E1241" s="15">
        <v>45.2</v>
      </c>
      <c r="F1241" s="16">
        <f t="shared" si="271"/>
        <v>1973.70833333324</v>
      </c>
      <c r="G1241" s="10">
        <v>7.09</v>
      </c>
      <c r="H1241" s="16">
        <f t="shared" si="267"/>
        <v>737.538902654867</v>
      </c>
      <c r="I1241" s="16">
        <f t="shared" si="268"/>
        <v>22.8385626106195</v>
      </c>
      <c r="J1241" s="19">
        <f t="shared" si="272"/>
        <v>122095.046760259</v>
      </c>
      <c r="K1241" s="16">
        <f t="shared" si="269"/>
        <v>53.709035619469</v>
      </c>
      <c r="L1241" s="19">
        <f t="shared" si="270"/>
        <v>8891.20179532568</v>
      </c>
      <c r="M1241" s="27">
        <f t="shared" si="261"/>
        <v>15.4753086018056</v>
      </c>
      <c r="N1241" s="21"/>
      <c r="O1241" s="22">
        <f t="shared" si="262"/>
        <v>18.0820837279354</v>
      </c>
      <c r="P1241" s="22"/>
      <c r="Q1241" s="31">
        <f t="shared" si="263"/>
        <v>0.0331604561310764</v>
      </c>
      <c r="R1241" s="10">
        <f t="shared" si="273"/>
        <v>1.02751494780542</v>
      </c>
      <c r="S1241" s="10">
        <f t="shared" si="274"/>
        <v>11.263576343584</v>
      </c>
      <c r="T1241" s="12">
        <f t="shared" si="264"/>
        <v>0.0129162795818476</v>
      </c>
      <c r="U1241" s="12">
        <f t="shared" si="265"/>
        <v>-0.0146342665511741</v>
      </c>
      <c r="V1241" s="12">
        <f t="shared" si="266"/>
        <v>0.0275505461330217</v>
      </c>
      <c r="Y1241" s="30"/>
      <c r="Z1241" s="30"/>
    </row>
    <row r="1242" spans="1:26">
      <c r="A1242" s="14">
        <v>1973.1</v>
      </c>
      <c r="B1242" s="15">
        <v>109.8</v>
      </c>
      <c r="C1242" s="16">
        <v>3.30667</v>
      </c>
      <c r="D1242" s="15">
        <v>7.84667</v>
      </c>
      <c r="E1242" s="15">
        <v>45.6</v>
      </c>
      <c r="F1242" s="16">
        <f t="shared" si="271"/>
        <v>1973.79166666657</v>
      </c>
      <c r="G1242" s="10">
        <v>6.79</v>
      </c>
      <c r="H1242" s="16">
        <f t="shared" si="267"/>
        <v>760.145881578947</v>
      </c>
      <c r="I1242" s="16">
        <f t="shared" si="268"/>
        <v>22.8920909129386</v>
      </c>
      <c r="J1242" s="19">
        <f t="shared" si="272"/>
        <v>126153.297401603</v>
      </c>
      <c r="K1242" s="16">
        <f t="shared" si="269"/>
        <v>54.3225308252193</v>
      </c>
      <c r="L1242" s="19">
        <f t="shared" si="270"/>
        <v>9015.33054756133</v>
      </c>
      <c r="M1242" s="27">
        <f t="shared" si="261"/>
        <v>15.9135163089334</v>
      </c>
      <c r="N1242" s="21"/>
      <c r="O1242" s="22">
        <f t="shared" si="262"/>
        <v>18.5920780710811</v>
      </c>
      <c r="P1242" s="22"/>
      <c r="Q1242" s="31">
        <f t="shared" si="263"/>
        <v>0.0349589961349518</v>
      </c>
      <c r="R1242" s="10">
        <f t="shared" si="273"/>
        <v>1.00999114911771</v>
      </c>
      <c r="S1242" s="10">
        <f t="shared" si="274"/>
        <v>11.4719711898434</v>
      </c>
      <c r="T1242" s="12">
        <f t="shared" si="264"/>
        <v>0.00996292906679219</v>
      </c>
      <c r="U1242" s="12">
        <f t="shared" si="265"/>
        <v>-0.0151512888432678</v>
      </c>
      <c r="V1242" s="12">
        <f t="shared" si="266"/>
        <v>0.02511421791006</v>
      </c>
      <c r="Y1242" s="30"/>
      <c r="Z1242" s="30"/>
    </row>
    <row r="1243" spans="1:26">
      <c r="A1243" s="14">
        <v>1973.11</v>
      </c>
      <c r="B1243" s="15">
        <v>102</v>
      </c>
      <c r="C1243" s="16">
        <v>3.34333</v>
      </c>
      <c r="D1243" s="15">
        <v>8.00333</v>
      </c>
      <c r="E1243" s="15">
        <v>45.9</v>
      </c>
      <c r="F1243" s="16">
        <f t="shared" si="271"/>
        <v>1973.87499999991</v>
      </c>
      <c r="G1243" s="10">
        <v>6.73</v>
      </c>
      <c r="H1243" s="16">
        <f t="shared" si="267"/>
        <v>701.531111111111</v>
      </c>
      <c r="I1243" s="16">
        <f t="shared" si="268"/>
        <v>22.9946079383442</v>
      </c>
      <c r="J1243" s="19">
        <f t="shared" si="272"/>
        <v>116743.643794576</v>
      </c>
      <c r="K1243" s="16">
        <f t="shared" si="269"/>
        <v>55.0449508577342</v>
      </c>
      <c r="L1243" s="19">
        <f t="shared" si="270"/>
        <v>9160.17555578868</v>
      </c>
      <c r="M1243" s="27">
        <f t="shared" si="261"/>
        <v>14.6518451597106</v>
      </c>
      <c r="N1243" s="21"/>
      <c r="O1243" s="22">
        <f t="shared" si="262"/>
        <v>17.1197429771395</v>
      </c>
      <c r="P1243" s="22"/>
      <c r="Q1243" s="31">
        <f t="shared" si="263"/>
        <v>0.0416523287602511</v>
      </c>
      <c r="R1243" s="10">
        <f t="shared" si="273"/>
        <v>1.00488651711926</v>
      </c>
      <c r="S1243" s="10">
        <f t="shared" si="274"/>
        <v>11.5108600224224</v>
      </c>
      <c r="T1243" s="12">
        <f t="shared" si="264"/>
        <v>0.0164549750036298</v>
      </c>
      <c r="U1243" s="12">
        <f t="shared" si="265"/>
        <v>-0.0155972695618748</v>
      </c>
      <c r="V1243" s="12">
        <f t="shared" si="266"/>
        <v>0.0320522445655046</v>
      </c>
      <c r="Y1243" s="30"/>
      <c r="Z1243" s="30"/>
    </row>
    <row r="1244" spans="1:26">
      <c r="A1244" s="14">
        <v>1973.12</v>
      </c>
      <c r="B1244" s="15">
        <v>94.78</v>
      </c>
      <c r="C1244" s="16">
        <v>3.38</v>
      </c>
      <c r="D1244" s="15">
        <v>8.16</v>
      </c>
      <c r="E1244" s="15">
        <v>46.2</v>
      </c>
      <c r="F1244" s="16">
        <f t="shared" si="271"/>
        <v>1973.95833333324</v>
      </c>
      <c r="G1244" s="10">
        <v>6.74</v>
      </c>
      <c r="H1244" s="16">
        <f t="shared" si="267"/>
        <v>647.640766666667</v>
      </c>
      <c r="I1244" s="16">
        <f t="shared" si="268"/>
        <v>23.0958619047619</v>
      </c>
      <c r="J1244" s="19">
        <f t="shared" si="272"/>
        <v>108095.896284273</v>
      </c>
      <c r="K1244" s="16">
        <f t="shared" si="269"/>
        <v>55.7580571428572</v>
      </c>
      <c r="L1244" s="19">
        <f t="shared" si="270"/>
        <v>9306.42027516007</v>
      </c>
      <c r="M1244" s="27">
        <f t="shared" si="261"/>
        <v>13.4933296862059</v>
      </c>
      <c r="N1244" s="21"/>
      <c r="O1244" s="22">
        <f t="shared" si="262"/>
        <v>15.7711022106452</v>
      </c>
      <c r="P1244" s="22"/>
      <c r="Q1244" s="31">
        <f t="shared" si="263"/>
        <v>0.0477529280537835</v>
      </c>
      <c r="R1244" s="10">
        <f t="shared" si="273"/>
        <v>0.987769478090497</v>
      </c>
      <c r="S1244" s="10">
        <f t="shared" si="274"/>
        <v>11.4919969458302</v>
      </c>
      <c r="T1244" s="12">
        <f t="shared" si="264"/>
        <v>0.0240770502202341</v>
      </c>
      <c r="U1244" s="12">
        <f t="shared" si="265"/>
        <v>-0.0153766352722504</v>
      </c>
      <c r="V1244" s="12">
        <f t="shared" si="266"/>
        <v>0.0394536854924845</v>
      </c>
      <c r="Y1244" s="30"/>
      <c r="Z1244" s="30"/>
    </row>
    <row r="1245" spans="1:26">
      <c r="A1245" s="14">
        <v>1974.01</v>
      </c>
      <c r="B1245" s="15">
        <v>96.11</v>
      </c>
      <c r="C1245" s="16">
        <v>3.4</v>
      </c>
      <c r="D1245" s="15">
        <v>8.22667</v>
      </c>
      <c r="E1245" s="15">
        <v>46.6</v>
      </c>
      <c r="F1245" s="16">
        <f t="shared" si="271"/>
        <v>1974.04166666657</v>
      </c>
      <c r="G1245" s="10">
        <v>6.99</v>
      </c>
      <c r="H1245" s="16">
        <f t="shared" si="267"/>
        <v>651.09162639485</v>
      </c>
      <c r="I1245" s="16">
        <f t="shared" si="268"/>
        <v>23.0331030042918</v>
      </c>
      <c r="J1245" s="19">
        <f t="shared" si="272"/>
        <v>108992.235424635</v>
      </c>
      <c r="K1245" s="16">
        <f t="shared" si="269"/>
        <v>55.7310992624464</v>
      </c>
      <c r="L1245" s="19">
        <f t="shared" si="270"/>
        <v>9329.34297576511</v>
      </c>
      <c r="M1245" s="27">
        <f t="shared" si="261"/>
        <v>13.530721892514</v>
      </c>
      <c r="N1245" s="21"/>
      <c r="O1245" s="22">
        <f t="shared" si="262"/>
        <v>15.8191415184646</v>
      </c>
      <c r="P1245" s="22"/>
      <c r="Q1245" s="31">
        <f t="shared" si="263"/>
        <v>0.045945965557319</v>
      </c>
      <c r="R1245" s="10">
        <f t="shared" si="273"/>
        <v>1.00796949723757</v>
      </c>
      <c r="S1245" s="10">
        <f t="shared" si="274"/>
        <v>11.2540065393454</v>
      </c>
      <c r="T1245" s="12">
        <f t="shared" si="264"/>
        <v>0.0242294438662571</v>
      </c>
      <c r="U1245" s="12">
        <f t="shared" si="265"/>
        <v>-0.0120159770172329</v>
      </c>
      <c r="V1245" s="12">
        <f t="shared" si="266"/>
        <v>0.03624542088349</v>
      </c>
      <c r="Y1245" s="30"/>
      <c r="Z1245" s="30"/>
    </row>
    <row r="1246" spans="1:26">
      <c r="A1246" s="14">
        <v>1974.02</v>
      </c>
      <c r="B1246" s="15">
        <v>93.45</v>
      </c>
      <c r="C1246" s="16">
        <v>3.42</v>
      </c>
      <c r="D1246" s="15">
        <v>8.29333</v>
      </c>
      <c r="E1246" s="15">
        <v>47.2</v>
      </c>
      <c r="F1246" s="16">
        <f t="shared" si="271"/>
        <v>1974.12499999991</v>
      </c>
      <c r="G1246" s="10">
        <v>6.96</v>
      </c>
      <c r="H1246" s="16">
        <f t="shared" si="267"/>
        <v>625.024090042373</v>
      </c>
      <c r="I1246" s="16">
        <f t="shared" si="268"/>
        <v>22.8740758474576</v>
      </c>
      <c r="J1246" s="19">
        <f t="shared" si="272"/>
        <v>104947.641856968</v>
      </c>
      <c r="K1246" s="16">
        <f t="shared" si="269"/>
        <v>55.4684969146187</v>
      </c>
      <c r="L1246" s="19">
        <f t="shared" si="270"/>
        <v>9313.70172971265</v>
      </c>
      <c r="M1246" s="27">
        <f t="shared" si="261"/>
        <v>12.9573212802054</v>
      </c>
      <c r="N1246" s="21"/>
      <c r="O1246" s="22">
        <f t="shared" si="262"/>
        <v>15.1542921463387</v>
      </c>
      <c r="P1246" s="22"/>
      <c r="Q1246" s="31">
        <f t="shared" si="263"/>
        <v>0.0508503679227041</v>
      </c>
      <c r="R1246" s="10">
        <f t="shared" si="273"/>
        <v>0.988124684107606</v>
      </c>
      <c r="S1246" s="10">
        <f t="shared" si="274"/>
        <v>11.1994957966768</v>
      </c>
      <c r="T1246" s="12">
        <f t="shared" si="264"/>
        <v>0.0222301865028165</v>
      </c>
      <c r="U1246" s="12">
        <f t="shared" si="265"/>
        <v>-0.0120366196685873</v>
      </c>
      <c r="V1246" s="12">
        <f t="shared" si="266"/>
        <v>0.0342668061714038</v>
      </c>
      <c r="Y1246" s="30"/>
      <c r="Z1246" s="30"/>
    </row>
    <row r="1247" spans="1:26">
      <c r="A1247" s="14">
        <v>1974.03</v>
      </c>
      <c r="B1247" s="15">
        <v>97.44</v>
      </c>
      <c r="C1247" s="16">
        <v>3.44</v>
      </c>
      <c r="D1247" s="15">
        <v>8.36</v>
      </c>
      <c r="E1247" s="15">
        <v>47.8</v>
      </c>
      <c r="F1247" s="16">
        <f t="shared" si="271"/>
        <v>1974.20833333324</v>
      </c>
      <c r="G1247" s="10">
        <v>7.21</v>
      </c>
      <c r="H1247" s="16">
        <f t="shared" si="267"/>
        <v>643.530045188285</v>
      </c>
      <c r="I1247" s="16">
        <f t="shared" si="268"/>
        <v>22.7190410041841</v>
      </c>
      <c r="J1247" s="19">
        <f t="shared" si="272"/>
        <v>108372.867969905</v>
      </c>
      <c r="K1247" s="16">
        <f t="shared" si="269"/>
        <v>55.2125531380753</v>
      </c>
      <c r="L1247" s="19">
        <f t="shared" si="270"/>
        <v>9298.00057705667</v>
      </c>
      <c r="M1247" s="27">
        <f t="shared" si="261"/>
        <v>13.3103642391402</v>
      </c>
      <c r="N1247" s="21"/>
      <c r="O1247" s="22">
        <f t="shared" si="262"/>
        <v>15.5711221422643</v>
      </c>
      <c r="P1247" s="22"/>
      <c r="Q1247" s="31">
        <f t="shared" si="263"/>
        <v>0.0476220163978608</v>
      </c>
      <c r="R1247" s="10">
        <f t="shared" si="273"/>
        <v>0.985074655154589</v>
      </c>
      <c r="S1247" s="10">
        <f t="shared" si="274"/>
        <v>10.9275882264283</v>
      </c>
      <c r="T1247" s="12">
        <f t="shared" si="264"/>
        <v>0.0192050133382453</v>
      </c>
      <c r="U1247" s="12">
        <f t="shared" si="265"/>
        <v>-0.0115493153486871</v>
      </c>
      <c r="V1247" s="12">
        <f t="shared" si="266"/>
        <v>0.0307543286869324</v>
      </c>
      <c r="Y1247" s="30"/>
      <c r="Z1247" s="30"/>
    </row>
    <row r="1248" spans="1:26">
      <c r="A1248" s="14">
        <v>1974.04</v>
      </c>
      <c r="B1248" s="15">
        <v>92.46</v>
      </c>
      <c r="C1248" s="16">
        <v>3.46</v>
      </c>
      <c r="D1248" s="15">
        <v>8.48667</v>
      </c>
      <c r="E1248" s="15">
        <v>48</v>
      </c>
      <c r="F1248" s="16">
        <f t="shared" si="271"/>
        <v>1974.29166666657</v>
      </c>
      <c r="G1248" s="10">
        <v>7.51</v>
      </c>
      <c r="H1248" s="16">
        <f t="shared" si="267"/>
        <v>608.09593625</v>
      </c>
      <c r="I1248" s="16">
        <f t="shared" si="268"/>
        <v>22.7559154166667</v>
      </c>
      <c r="J1248" s="19">
        <f t="shared" si="272"/>
        <v>102724.979858551</v>
      </c>
      <c r="K1248" s="16">
        <f t="shared" si="269"/>
        <v>55.815590950625</v>
      </c>
      <c r="L1248" s="19">
        <f t="shared" si="270"/>
        <v>9428.86658897001</v>
      </c>
      <c r="M1248" s="27">
        <f t="shared" si="261"/>
        <v>12.5504110485409</v>
      </c>
      <c r="N1248" s="21"/>
      <c r="O1248" s="22">
        <f t="shared" si="262"/>
        <v>14.6883099965563</v>
      </c>
      <c r="P1248" s="22"/>
      <c r="Q1248" s="31">
        <f t="shared" si="263"/>
        <v>0.0496075047546469</v>
      </c>
      <c r="R1248" s="10">
        <f t="shared" si="273"/>
        <v>1.00138869967763</v>
      </c>
      <c r="S1248" s="10">
        <f t="shared" si="274"/>
        <v>10.7196381613043</v>
      </c>
      <c r="T1248" s="12">
        <f t="shared" si="264"/>
        <v>0.024697271508143</v>
      </c>
      <c r="U1248" s="12">
        <f t="shared" si="265"/>
        <v>-0.0108464363540056</v>
      </c>
      <c r="V1248" s="12">
        <f t="shared" si="266"/>
        <v>0.0355437078621487</v>
      </c>
      <c r="Y1248" s="30"/>
      <c r="Z1248" s="30"/>
    </row>
    <row r="1249" spans="1:26">
      <c r="A1249" s="14">
        <v>1974.05</v>
      </c>
      <c r="B1249" s="15">
        <v>89.67</v>
      </c>
      <c r="C1249" s="16">
        <v>3.48</v>
      </c>
      <c r="D1249" s="15">
        <v>8.61333</v>
      </c>
      <c r="E1249" s="15">
        <v>48.6</v>
      </c>
      <c r="F1249" s="16">
        <f t="shared" si="271"/>
        <v>1974.37499999991</v>
      </c>
      <c r="G1249" s="10">
        <v>7.58</v>
      </c>
      <c r="H1249" s="16">
        <f t="shared" si="267"/>
        <v>582.465691975309</v>
      </c>
      <c r="I1249" s="16">
        <f t="shared" si="268"/>
        <v>22.6048913580247</v>
      </c>
      <c r="J1249" s="19">
        <f t="shared" si="272"/>
        <v>98713.5090844781</v>
      </c>
      <c r="K1249" s="16">
        <f t="shared" si="269"/>
        <v>55.9492496783951</v>
      </c>
      <c r="L1249" s="19">
        <f t="shared" si="270"/>
        <v>9482.01214678942</v>
      </c>
      <c r="M1249" s="27">
        <f t="shared" si="261"/>
        <v>11.9954369473297</v>
      </c>
      <c r="N1249" s="21"/>
      <c r="O1249" s="22">
        <f t="shared" si="262"/>
        <v>14.0459300804447</v>
      </c>
      <c r="P1249" s="22"/>
      <c r="Q1249" s="31">
        <f t="shared" si="263"/>
        <v>0.053892868651376</v>
      </c>
      <c r="R1249" s="10">
        <f t="shared" si="273"/>
        <v>1.00910417236108</v>
      </c>
      <c r="S1249" s="10">
        <f t="shared" si="274"/>
        <v>10.6019995252969</v>
      </c>
      <c r="T1249" s="12">
        <f t="shared" si="264"/>
        <v>0.0282305605523798</v>
      </c>
      <c r="U1249" s="12">
        <f t="shared" si="265"/>
        <v>-0.0132707568672152</v>
      </c>
      <c r="V1249" s="12">
        <f t="shared" si="266"/>
        <v>0.0415013174195951</v>
      </c>
      <c r="Y1249" s="30"/>
      <c r="Z1249" s="30"/>
    </row>
    <row r="1250" spans="1:26">
      <c r="A1250" s="14">
        <v>1974.06</v>
      </c>
      <c r="B1250" s="15">
        <v>89.79</v>
      </c>
      <c r="C1250" s="16">
        <v>3.5</v>
      </c>
      <c r="D1250" s="15">
        <v>8.74</v>
      </c>
      <c r="E1250" s="15">
        <v>49</v>
      </c>
      <c r="F1250" s="16">
        <f t="shared" si="271"/>
        <v>1974.45833333324</v>
      </c>
      <c r="G1250" s="10">
        <v>7.54</v>
      </c>
      <c r="H1250" s="16">
        <f t="shared" si="267"/>
        <v>578.483985918368</v>
      </c>
      <c r="I1250" s="16">
        <f t="shared" si="268"/>
        <v>22.5492142857143</v>
      </c>
      <c r="J1250" s="19">
        <f t="shared" si="272"/>
        <v>98357.1696340239</v>
      </c>
      <c r="K1250" s="16">
        <f t="shared" si="269"/>
        <v>56.3086093877551</v>
      </c>
      <c r="L1250" s="19">
        <f t="shared" si="270"/>
        <v>9573.91315960985</v>
      </c>
      <c r="M1250" s="27">
        <f t="shared" si="261"/>
        <v>11.888498820079</v>
      </c>
      <c r="N1250" s="21"/>
      <c r="O1250" s="22">
        <f t="shared" si="262"/>
        <v>13.9277225934197</v>
      </c>
      <c r="P1250" s="22"/>
      <c r="Q1250" s="31">
        <f t="shared" si="263"/>
        <v>0.0555624536192131</v>
      </c>
      <c r="R1250" s="10">
        <f t="shared" si="273"/>
        <v>0.987687426683729</v>
      </c>
      <c r="S1250" s="10">
        <f t="shared" si="274"/>
        <v>10.6111870832343</v>
      </c>
      <c r="T1250" s="12">
        <f t="shared" si="264"/>
        <v>0.0263903108821164</v>
      </c>
      <c r="U1250" s="12">
        <f t="shared" si="265"/>
        <v>-0.0133447680120553</v>
      </c>
      <c r="V1250" s="12">
        <f t="shared" si="266"/>
        <v>0.0397350788941717</v>
      </c>
      <c r="Y1250" s="30"/>
      <c r="Z1250" s="30"/>
    </row>
    <row r="1251" spans="1:26">
      <c r="A1251" s="14">
        <v>1974.07</v>
      </c>
      <c r="B1251" s="15">
        <v>79.31</v>
      </c>
      <c r="C1251" s="16">
        <v>3.53</v>
      </c>
      <c r="D1251" s="15">
        <v>8.86333</v>
      </c>
      <c r="E1251" s="15">
        <v>49.4</v>
      </c>
      <c r="F1251" s="16">
        <f t="shared" si="271"/>
        <v>1974.54166666657</v>
      </c>
      <c r="G1251" s="10">
        <v>7.81</v>
      </c>
      <c r="H1251" s="16">
        <f t="shared" si="267"/>
        <v>506.827825708502</v>
      </c>
      <c r="I1251" s="16">
        <f t="shared" si="268"/>
        <v>22.5583435222672</v>
      </c>
      <c r="J1251" s="19">
        <f t="shared" si="272"/>
        <v>86493.4026665039</v>
      </c>
      <c r="K1251" s="16">
        <f t="shared" si="269"/>
        <v>56.6408053516194</v>
      </c>
      <c r="L1251" s="19">
        <f t="shared" si="270"/>
        <v>9666.11487398945</v>
      </c>
      <c r="M1251" s="27">
        <f t="shared" si="261"/>
        <v>10.3941418053271</v>
      </c>
      <c r="N1251" s="21"/>
      <c r="O1251" s="22">
        <f t="shared" si="262"/>
        <v>12.188506545696</v>
      </c>
      <c r="P1251" s="22"/>
      <c r="Q1251" s="31">
        <f t="shared" si="263"/>
        <v>0.0654696604756187</v>
      </c>
      <c r="R1251" s="10">
        <f t="shared" si="273"/>
        <v>0.990824376437081</v>
      </c>
      <c r="S1251" s="10">
        <f t="shared" si="274"/>
        <v>10.3956734241026</v>
      </c>
      <c r="T1251" s="12">
        <f t="shared" si="264"/>
        <v>0.0383215556718379</v>
      </c>
      <c r="U1251" s="12">
        <f t="shared" si="265"/>
        <v>-0.00952037063792099</v>
      </c>
      <c r="V1251" s="12">
        <f t="shared" si="266"/>
        <v>0.0478419263097589</v>
      </c>
      <c r="Y1251" s="30"/>
      <c r="Z1251" s="30"/>
    </row>
    <row r="1252" spans="1:26">
      <c r="A1252" s="14">
        <v>1974.08</v>
      </c>
      <c r="B1252" s="15">
        <v>76.03</v>
      </c>
      <c r="C1252" s="16">
        <v>3.56</v>
      </c>
      <c r="D1252" s="15">
        <v>8.98667</v>
      </c>
      <c r="E1252" s="15">
        <v>50</v>
      </c>
      <c r="F1252" s="16">
        <f t="shared" si="271"/>
        <v>1974.62499999991</v>
      </c>
      <c r="G1252" s="10">
        <v>8.04</v>
      </c>
      <c r="H1252" s="16">
        <f t="shared" si="267"/>
        <v>480.0366934</v>
      </c>
      <c r="I1252" s="16">
        <f t="shared" si="268"/>
        <v>22.4770568</v>
      </c>
      <c r="J1252" s="19">
        <f t="shared" si="272"/>
        <v>82240.9794076625</v>
      </c>
      <c r="K1252" s="16">
        <f t="shared" si="269"/>
        <v>56.7398573126</v>
      </c>
      <c r="L1252" s="19">
        <f t="shared" si="270"/>
        <v>9720.80155745703</v>
      </c>
      <c r="M1252" s="27">
        <f t="shared" si="261"/>
        <v>9.8241957231412</v>
      </c>
      <c r="N1252" s="21"/>
      <c r="O1252" s="22">
        <f t="shared" si="262"/>
        <v>11.5329424349545</v>
      </c>
      <c r="P1252" s="22"/>
      <c r="Q1252" s="31">
        <f t="shared" si="263"/>
        <v>0.0703541005574878</v>
      </c>
      <c r="R1252" s="10">
        <f t="shared" si="273"/>
        <v>1.0067</v>
      </c>
      <c r="S1252" s="10">
        <f t="shared" si="274"/>
        <v>10.176683198423</v>
      </c>
      <c r="T1252" s="12">
        <f t="shared" si="264"/>
        <v>0.0523983758513105</v>
      </c>
      <c r="U1252" s="12">
        <f t="shared" si="265"/>
        <v>-0.00321272735301659</v>
      </c>
      <c r="V1252" s="12">
        <f t="shared" si="266"/>
        <v>0.0556111032043271</v>
      </c>
      <c r="Y1252" s="30"/>
      <c r="Z1252" s="30"/>
    </row>
    <row r="1253" spans="1:26">
      <c r="A1253" s="14">
        <v>1974.09</v>
      </c>
      <c r="B1253" s="15">
        <v>68.12</v>
      </c>
      <c r="C1253" s="16">
        <v>3.59</v>
      </c>
      <c r="D1253" s="15">
        <v>9.11</v>
      </c>
      <c r="E1253" s="15">
        <v>50.6</v>
      </c>
      <c r="F1253" s="16">
        <f t="shared" si="271"/>
        <v>1974.70833333324</v>
      </c>
      <c r="G1253" s="10">
        <v>8.04</v>
      </c>
      <c r="H1253" s="16">
        <f t="shared" si="267"/>
        <v>424.994756521739</v>
      </c>
      <c r="I1253" s="16">
        <f t="shared" si="268"/>
        <v>22.397697826087</v>
      </c>
      <c r="J1253" s="19">
        <f t="shared" si="272"/>
        <v>73130.8381614856</v>
      </c>
      <c r="K1253" s="16">
        <f t="shared" si="269"/>
        <v>56.836497826087</v>
      </c>
      <c r="L1253" s="19">
        <f t="shared" si="270"/>
        <v>9780.12236716285</v>
      </c>
      <c r="M1253" s="27">
        <f t="shared" si="261"/>
        <v>8.68042130564633</v>
      </c>
      <c r="N1253" s="21"/>
      <c r="O1253" s="22">
        <f t="shared" si="262"/>
        <v>10.2062226450775</v>
      </c>
      <c r="P1253" s="22"/>
      <c r="Q1253" s="31">
        <f t="shared" si="263"/>
        <v>0.0846802108203166</v>
      </c>
      <c r="R1253" s="10">
        <f t="shared" si="273"/>
        <v>1.01630476368705</v>
      </c>
      <c r="S1253" s="10">
        <f t="shared" si="274"/>
        <v>10.1233863397751</v>
      </c>
      <c r="T1253" s="12">
        <f t="shared" si="264"/>
        <v>0.0658078802193773</v>
      </c>
      <c r="U1253" s="12">
        <f t="shared" si="265"/>
        <v>-0.00100041897190384</v>
      </c>
      <c r="V1253" s="12">
        <f t="shared" si="266"/>
        <v>0.0668082991912812</v>
      </c>
      <c r="Y1253" s="30"/>
      <c r="Z1253" s="30"/>
    </row>
    <row r="1254" spans="1:26">
      <c r="A1254" s="14">
        <v>1974.1</v>
      </c>
      <c r="B1254" s="15">
        <v>69.44</v>
      </c>
      <c r="C1254" s="16">
        <v>3.59333</v>
      </c>
      <c r="D1254" s="15">
        <v>9.03667</v>
      </c>
      <c r="E1254" s="15">
        <v>51.1</v>
      </c>
      <c r="F1254" s="16">
        <f t="shared" si="271"/>
        <v>1974.79166666657</v>
      </c>
      <c r="G1254" s="10">
        <v>7.9</v>
      </c>
      <c r="H1254" s="16">
        <f t="shared" si="267"/>
        <v>428.991079452055</v>
      </c>
      <c r="I1254" s="16">
        <f t="shared" si="268"/>
        <v>22.1991145669276</v>
      </c>
      <c r="J1254" s="19">
        <f t="shared" si="272"/>
        <v>74136.829631868</v>
      </c>
      <c r="K1254" s="16">
        <f t="shared" si="269"/>
        <v>55.8273447285714</v>
      </c>
      <c r="L1254" s="19">
        <f t="shared" si="270"/>
        <v>9647.89839040053</v>
      </c>
      <c r="M1254" s="27">
        <f t="shared" si="261"/>
        <v>8.74498383380959</v>
      </c>
      <c r="N1254" s="21"/>
      <c r="O1254" s="22">
        <f t="shared" si="262"/>
        <v>10.2971906943895</v>
      </c>
      <c r="P1254" s="22"/>
      <c r="Q1254" s="31">
        <f t="shared" si="263"/>
        <v>0.0862625431637185</v>
      </c>
      <c r="R1254" s="10">
        <f t="shared" si="273"/>
        <v>1.02182139156075</v>
      </c>
      <c r="S1254" s="10">
        <f t="shared" si="274"/>
        <v>10.1877760380616</v>
      </c>
      <c r="T1254" s="12">
        <f t="shared" si="264"/>
        <v>0.0636121589678544</v>
      </c>
      <c r="U1254" s="12">
        <f t="shared" si="265"/>
        <v>0.00114493903487123</v>
      </c>
      <c r="V1254" s="12">
        <f t="shared" si="266"/>
        <v>0.0624672199329832</v>
      </c>
      <c r="Y1254" s="30"/>
      <c r="Z1254" s="30"/>
    </row>
    <row r="1255" spans="1:26">
      <c r="A1255" s="14">
        <v>1974.11</v>
      </c>
      <c r="B1255" s="15">
        <v>71.74</v>
      </c>
      <c r="C1255" s="16">
        <v>3.59667</v>
      </c>
      <c r="D1255" s="15">
        <v>8.96333</v>
      </c>
      <c r="E1255" s="15">
        <v>51.5</v>
      </c>
      <c r="F1255" s="16">
        <f t="shared" si="271"/>
        <v>1974.87499999991</v>
      </c>
      <c r="G1255" s="10">
        <v>7.68</v>
      </c>
      <c r="H1255" s="16">
        <f t="shared" si="267"/>
        <v>439.757841941748</v>
      </c>
      <c r="I1255" s="16">
        <f t="shared" si="268"/>
        <v>22.0471680704854</v>
      </c>
      <c r="J1255" s="19">
        <f t="shared" si="272"/>
        <v>76315.0161017846</v>
      </c>
      <c r="K1255" s="16">
        <f t="shared" si="269"/>
        <v>54.9441686285437</v>
      </c>
      <c r="L1255" s="19">
        <f t="shared" si="270"/>
        <v>9534.94108273779</v>
      </c>
      <c r="M1255" s="27">
        <f t="shared" si="261"/>
        <v>8.94898451275561</v>
      </c>
      <c r="N1255" s="21"/>
      <c r="O1255" s="22">
        <f t="shared" si="262"/>
        <v>10.5515150103352</v>
      </c>
      <c r="P1255" s="22"/>
      <c r="Q1255" s="31">
        <f t="shared" si="263"/>
        <v>0.0863379636251035</v>
      </c>
      <c r="R1255" s="10">
        <f t="shared" si="273"/>
        <v>1.02390579811942</v>
      </c>
      <c r="S1255" s="10">
        <f t="shared" si="274"/>
        <v>10.32923243967</v>
      </c>
      <c r="T1255" s="12">
        <f t="shared" si="264"/>
        <v>0.0618952509985482</v>
      </c>
      <c r="U1255" s="12">
        <f t="shared" si="265"/>
        <v>0.00416119565417006</v>
      </c>
      <c r="V1255" s="12">
        <f t="shared" si="266"/>
        <v>0.0577340553443781</v>
      </c>
      <c r="Y1255" s="30"/>
      <c r="Z1255" s="30"/>
    </row>
    <row r="1256" spans="1:26">
      <c r="A1256" s="14">
        <v>1974.12</v>
      </c>
      <c r="B1256" s="15">
        <v>67.07</v>
      </c>
      <c r="C1256" s="16">
        <v>3.6</v>
      </c>
      <c r="D1256" s="15">
        <v>8.89</v>
      </c>
      <c r="E1256" s="15">
        <v>51.9</v>
      </c>
      <c r="F1256" s="16">
        <f t="shared" si="271"/>
        <v>1974.95833333324</v>
      </c>
      <c r="G1256" s="10">
        <v>7.43</v>
      </c>
      <c r="H1256" s="16">
        <f t="shared" si="267"/>
        <v>407.962644123314</v>
      </c>
      <c r="I1256" s="16">
        <f t="shared" si="268"/>
        <v>21.8975028901734</v>
      </c>
      <c r="J1256" s="19">
        <f t="shared" si="272"/>
        <v>71113.9900107666</v>
      </c>
      <c r="K1256" s="16">
        <f t="shared" si="269"/>
        <v>54.0746668593449</v>
      </c>
      <c r="L1256" s="19">
        <f t="shared" si="270"/>
        <v>9426.02312801126</v>
      </c>
      <c r="M1256" s="27">
        <f t="shared" si="261"/>
        <v>8.28906005592308</v>
      </c>
      <c r="N1256" s="21"/>
      <c r="O1256" s="22">
        <f t="shared" si="262"/>
        <v>9.78948323119962</v>
      </c>
      <c r="P1256" s="22"/>
      <c r="Q1256" s="31">
        <f t="shared" si="263"/>
        <v>0.0985481576756123</v>
      </c>
      <c r="R1256" s="10">
        <f t="shared" si="273"/>
        <v>1.00130500911284</v>
      </c>
      <c r="S1256" s="10">
        <f t="shared" si="274"/>
        <v>10.4946491470658</v>
      </c>
      <c r="T1256" s="12">
        <f t="shared" si="264"/>
        <v>0.0686608257196788</v>
      </c>
      <c r="U1256" s="12">
        <f t="shared" si="265"/>
        <v>0.00393936031915065</v>
      </c>
      <c r="V1256" s="12">
        <f t="shared" si="266"/>
        <v>0.0647214654005281</v>
      </c>
      <c r="Y1256" s="30"/>
      <c r="Z1256" s="30"/>
    </row>
    <row r="1257" spans="1:26">
      <c r="A1257" s="14">
        <v>1975.01</v>
      </c>
      <c r="B1257" s="15">
        <v>72.56</v>
      </c>
      <c r="C1257" s="16">
        <v>3.62333</v>
      </c>
      <c r="D1257" s="15">
        <v>8.74333</v>
      </c>
      <c r="E1257" s="15">
        <v>52.1</v>
      </c>
      <c r="F1257" s="16">
        <f t="shared" si="271"/>
        <v>1975.04166666657</v>
      </c>
      <c r="G1257" s="10">
        <v>7.5</v>
      </c>
      <c r="H1257" s="16">
        <f t="shared" si="267"/>
        <v>439.662069865643</v>
      </c>
      <c r="I1257" s="16">
        <f t="shared" si="268"/>
        <v>21.9548066097889</v>
      </c>
      <c r="J1257" s="19">
        <f t="shared" si="272"/>
        <v>76958.5949145782</v>
      </c>
      <c r="K1257" s="16">
        <f t="shared" si="269"/>
        <v>52.9783705253359</v>
      </c>
      <c r="L1257" s="19">
        <f t="shared" si="270"/>
        <v>9273.35159419073</v>
      </c>
      <c r="M1257" s="27">
        <f t="shared" si="261"/>
        <v>8.92099550840426</v>
      </c>
      <c r="N1257" s="21"/>
      <c r="O1257" s="22">
        <f t="shared" si="262"/>
        <v>10.5498895182302</v>
      </c>
      <c r="P1257" s="22"/>
      <c r="Q1257" s="31">
        <f t="shared" si="263"/>
        <v>0.0897071037620604</v>
      </c>
      <c r="R1257" s="10">
        <f t="shared" si="273"/>
        <v>1.01396603627158</v>
      </c>
      <c r="S1257" s="10">
        <f t="shared" si="274"/>
        <v>10.4680056244843</v>
      </c>
      <c r="T1257" s="12">
        <f t="shared" si="264"/>
        <v>0.0649319145396334</v>
      </c>
      <c r="U1257" s="12">
        <f t="shared" si="265"/>
        <v>0.00566814043956354</v>
      </c>
      <c r="V1257" s="12">
        <f t="shared" si="266"/>
        <v>0.0592637741000699</v>
      </c>
      <c r="Y1257" s="30"/>
      <c r="Z1257" s="30"/>
    </row>
    <row r="1258" spans="1:26">
      <c r="A1258" s="14">
        <v>1975.02</v>
      </c>
      <c r="B1258" s="15">
        <v>80.1</v>
      </c>
      <c r="C1258" s="16">
        <v>3.64667</v>
      </c>
      <c r="D1258" s="15">
        <v>8.59667</v>
      </c>
      <c r="E1258" s="15">
        <v>52.5</v>
      </c>
      <c r="F1258" s="16">
        <f t="shared" si="271"/>
        <v>1975.12499999991</v>
      </c>
      <c r="G1258" s="10">
        <v>7.39</v>
      </c>
      <c r="H1258" s="16">
        <f t="shared" si="267"/>
        <v>481.651217142857</v>
      </c>
      <c r="I1258" s="16">
        <f t="shared" si="268"/>
        <v>21.9278782024762</v>
      </c>
      <c r="J1258" s="19">
        <f t="shared" si="272"/>
        <v>84628.2444747648</v>
      </c>
      <c r="K1258" s="16">
        <f t="shared" si="269"/>
        <v>51.6928410596191</v>
      </c>
      <c r="L1258" s="19">
        <f t="shared" si="270"/>
        <v>9082.66030497973</v>
      </c>
      <c r="M1258" s="27">
        <f t="shared" si="261"/>
        <v>9.76224671616647</v>
      </c>
      <c r="N1258" s="21"/>
      <c r="O1258" s="22">
        <f t="shared" si="262"/>
        <v>11.5560487335425</v>
      </c>
      <c r="P1258" s="22"/>
      <c r="Q1258" s="31">
        <f t="shared" si="263"/>
        <v>0.0819527956867836</v>
      </c>
      <c r="R1258" s="10">
        <f t="shared" si="273"/>
        <v>0.982659756894337</v>
      </c>
      <c r="S1258" s="10">
        <f t="shared" si="274"/>
        <v>10.53333205895</v>
      </c>
      <c r="T1258" s="12">
        <f t="shared" si="264"/>
        <v>0.0603150453600441</v>
      </c>
      <c r="U1258" s="12">
        <f t="shared" si="265"/>
        <v>0.00474984436928194</v>
      </c>
      <c r="V1258" s="12">
        <f t="shared" si="266"/>
        <v>0.0555652009907621</v>
      </c>
      <c r="Y1258" s="30"/>
      <c r="Z1258" s="30"/>
    </row>
    <row r="1259" spans="1:26">
      <c r="A1259" s="14">
        <v>1975.03</v>
      </c>
      <c r="B1259" s="15">
        <v>83.78</v>
      </c>
      <c r="C1259" s="16">
        <v>3.67</v>
      </c>
      <c r="D1259" s="15">
        <v>8.45</v>
      </c>
      <c r="E1259" s="15">
        <v>52.7</v>
      </c>
      <c r="F1259" s="16">
        <f t="shared" si="271"/>
        <v>1975.20833333324</v>
      </c>
      <c r="G1259" s="10">
        <v>7.73</v>
      </c>
      <c r="H1259" s="16">
        <f t="shared" si="267"/>
        <v>501.867636053131</v>
      </c>
      <c r="I1259" s="16">
        <f t="shared" si="268"/>
        <v>21.9844142314991</v>
      </c>
      <c r="J1259" s="19">
        <f t="shared" si="272"/>
        <v>88502.2550465564</v>
      </c>
      <c r="K1259" s="16">
        <f t="shared" si="269"/>
        <v>50.6180654648956</v>
      </c>
      <c r="L1259" s="19">
        <f t="shared" si="270"/>
        <v>8926.2837806565</v>
      </c>
      <c r="M1259" s="27">
        <f t="shared" si="261"/>
        <v>10.163796767444</v>
      </c>
      <c r="N1259" s="21"/>
      <c r="O1259" s="22">
        <f t="shared" si="262"/>
        <v>12.0416594813629</v>
      </c>
      <c r="P1259" s="22"/>
      <c r="Q1259" s="31">
        <f t="shared" si="263"/>
        <v>0.0745692363572816</v>
      </c>
      <c r="R1259" s="10">
        <f t="shared" si="273"/>
        <v>0.972624397697678</v>
      </c>
      <c r="S1259" s="10">
        <f t="shared" si="274"/>
        <v>10.3113999965388</v>
      </c>
      <c r="T1259" s="12">
        <f t="shared" si="264"/>
        <v>0.0546784902624931</v>
      </c>
      <c r="U1259" s="12">
        <f t="shared" si="265"/>
        <v>0.00542391598362357</v>
      </c>
      <c r="V1259" s="12">
        <f t="shared" si="266"/>
        <v>0.0492545742788695</v>
      </c>
      <c r="Y1259" s="30"/>
      <c r="Z1259" s="30"/>
    </row>
    <row r="1260" spans="1:26">
      <c r="A1260" s="14">
        <v>1975.04</v>
      </c>
      <c r="B1260" s="15">
        <v>84.72</v>
      </c>
      <c r="C1260" s="16">
        <v>3.68333</v>
      </c>
      <c r="D1260" s="15">
        <v>8.28667</v>
      </c>
      <c r="E1260" s="15">
        <v>52.9</v>
      </c>
      <c r="F1260" s="16">
        <f t="shared" si="271"/>
        <v>1975.29166666657</v>
      </c>
      <c r="G1260" s="10">
        <v>8.23</v>
      </c>
      <c r="H1260" s="16">
        <f t="shared" si="267"/>
        <v>505.579812476371</v>
      </c>
      <c r="I1260" s="16">
        <f t="shared" si="268"/>
        <v>21.9808462073724</v>
      </c>
      <c r="J1260" s="19">
        <f t="shared" si="272"/>
        <v>89479.9009849915</v>
      </c>
      <c r="K1260" s="16">
        <f t="shared" si="269"/>
        <v>49.4519955695652</v>
      </c>
      <c r="L1260" s="19">
        <f t="shared" si="270"/>
        <v>8752.24753417492</v>
      </c>
      <c r="M1260" s="27">
        <f t="shared" si="261"/>
        <v>10.2330761366059</v>
      </c>
      <c r="N1260" s="21"/>
      <c r="O1260" s="22">
        <f t="shared" si="262"/>
        <v>12.1339646037304</v>
      </c>
      <c r="P1260" s="22"/>
      <c r="Q1260" s="31">
        <f t="shared" si="263"/>
        <v>0.0689661421114676</v>
      </c>
      <c r="R1260" s="10">
        <f t="shared" si="273"/>
        <v>1.01844081069822</v>
      </c>
      <c r="S1260" s="10">
        <f t="shared" si="274"/>
        <v>9.9912019361534</v>
      </c>
      <c r="T1260" s="12">
        <f t="shared" si="264"/>
        <v>0.0541020549315854</v>
      </c>
      <c r="U1260" s="12">
        <f t="shared" si="265"/>
        <v>0.0116339400283823</v>
      </c>
      <c r="V1260" s="12">
        <f t="shared" si="266"/>
        <v>0.0424681149032031</v>
      </c>
      <c r="Y1260" s="30"/>
      <c r="Z1260" s="30"/>
    </row>
    <row r="1261" spans="1:26">
      <c r="A1261" s="14">
        <v>1975.05</v>
      </c>
      <c r="B1261" s="15">
        <v>90.1</v>
      </c>
      <c r="C1261" s="16">
        <v>3.69667</v>
      </c>
      <c r="D1261" s="15">
        <v>8.12333</v>
      </c>
      <c r="E1261" s="15">
        <v>53.2</v>
      </c>
      <c r="F1261" s="16">
        <f t="shared" si="271"/>
        <v>1975.37499999991</v>
      </c>
      <c r="G1261" s="10">
        <v>8.06</v>
      </c>
      <c r="H1261" s="16">
        <f t="shared" si="267"/>
        <v>534.653738721805</v>
      </c>
      <c r="I1261" s="16">
        <f t="shared" si="268"/>
        <v>21.9360536772556</v>
      </c>
      <c r="J1261" s="19">
        <f t="shared" si="272"/>
        <v>94949.0705062115</v>
      </c>
      <c r="K1261" s="16">
        <f t="shared" si="269"/>
        <v>48.2038707588346</v>
      </c>
      <c r="L1261" s="19">
        <f t="shared" si="270"/>
        <v>8560.51756842645</v>
      </c>
      <c r="M1261" s="27">
        <f t="shared" si="261"/>
        <v>10.8181391193358</v>
      </c>
      <c r="N1261" s="21"/>
      <c r="O1261" s="22">
        <f t="shared" si="262"/>
        <v>12.8361325143095</v>
      </c>
      <c r="P1261" s="22"/>
      <c r="Q1261" s="31">
        <f t="shared" si="263"/>
        <v>0.0659771095385016</v>
      </c>
      <c r="R1261" s="10">
        <f t="shared" si="273"/>
        <v>1.02046156704148</v>
      </c>
      <c r="S1261" s="10">
        <f t="shared" si="274"/>
        <v>10.1180674549705</v>
      </c>
      <c r="T1261" s="12">
        <f t="shared" si="264"/>
        <v>0.0503077420472255</v>
      </c>
      <c r="U1261" s="12">
        <f t="shared" si="265"/>
        <v>0.0144039853514268</v>
      </c>
      <c r="V1261" s="12">
        <f t="shared" si="266"/>
        <v>0.0359037566957987</v>
      </c>
      <c r="Y1261" s="30"/>
      <c r="Z1261" s="30"/>
    </row>
    <row r="1262" spans="1:26">
      <c r="A1262" s="14">
        <v>1975.06</v>
      </c>
      <c r="B1262" s="15">
        <v>92.4</v>
      </c>
      <c r="C1262" s="16">
        <v>3.71</v>
      </c>
      <c r="D1262" s="15">
        <v>7.96</v>
      </c>
      <c r="E1262" s="15">
        <v>53.6</v>
      </c>
      <c r="F1262" s="16">
        <f t="shared" si="271"/>
        <v>1975.45833333324</v>
      </c>
      <c r="G1262" s="10">
        <v>7.86</v>
      </c>
      <c r="H1262" s="16">
        <f t="shared" si="267"/>
        <v>544.210141791045</v>
      </c>
      <c r="I1262" s="16">
        <f t="shared" si="268"/>
        <v>21.8508617537313</v>
      </c>
      <c r="J1262" s="19">
        <f t="shared" si="272"/>
        <v>96969.5648218335</v>
      </c>
      <c r="K1262" s="16">
        <f t="shared" si="269"/>
        <v>46.8821723880597</v>
      </c>
      <c r="L1262" s="19">
        <f t="shared" si="270"/>
        <v>8353.65515131812</v>
      </c>
      <c r="M1262" s="27">
        <f t="shared" si="261"/>
        <v>11.0113546092477</v>
      </c>
      <c r="N1262" s="21"/>
      <c r="O1262" s="22">
        <f t="shared" si="262"/>
        <v>13.0732368515214</v>
      </c>
      <c r="P1262" s="22"/>
      <c r="Q1262" s="31">
        <f t="shared" si="263"/>
        <v>0.0664754488553649</v>
      </c>
      <c r="R1262" s="10">
        <f t="shared" si="273"/>
        <v>0.992923556041309</v>
      </c>
      <c r="S1262" s="10">
        <f t="shared" si="274"/>
        <v>10.2480459931386</v>
      </c>
      <c r="T1262" s="12">
        <f t="shared" si="264"/>
        <v>0.050408871619805</v>
      </c>
      <c r="U1262" s="12">
        <f t="shared" si="265"/>
        <v>0.0179796905140568</v>
      </c>
      <c r="V1262" s="12">
        <f t="shared" si="266"/>
        <v>0.0324291811057482</v>
      </c>
      <c r="Y1262" s="30"/>
      <c r="Z1262" s="30"/>
    </row>
    <row r="1263" spans="1:26">
      <c r="A1263" s="14">
        <v>1975.07</v>
      </c>
      <c r="B1263" s="15">
        <v>92.49</v>
      </c>
      <c r="C1263" s="16">
        <v>3.71</v>
      </c>
      <c r="D1263" s="15">
        <v>7.89333</v>
      </c>
      <c r="E1263" s="15">
        <v>54.2</v>
      </c>
      <c r="F1263" s="16">
        <f t="shared" si="271"/>
        <v>1975.54166666657</v>
      </c>
      <c r="G1263" s="10">
        <v>8.06</v>
      </c>
      <c r="H1263" s="16">
        <f t="shared" si="267"/>
        <v>538.709882103321</v>
      </c>
      <c r="I1263" s="16">
        <f t="shared" si="268"/>
        <v>21.608970295203</v>
      </c>
      <c r="J1263" s="19">
        <f t="shared" si="272"/>
        <v>96310.3707771754</v>
      </c>
      <c r="K1263" s="16">
        <f t="shared" si="269"/>
        <v>45.9748607817343</v>
      </c>
      <c r="L1263" s="19">
        <f t="shared" si="270"/>
        <v>8219.37008289115</v>
      </c>
      <c r="M1263" s="27">
        <f t="shared" si="261"/>
        <v>10.9027670482386</v>
      </c>
      <c r="N1263" s="21"/>
      <c r="O1263" s="22">
        <f t="shared" si="262"/>
        <v>12.9524120309351</v>
      </c>
      <c r="P1263" s="22"/>
      <c r="Q1263" s="31">
        <f t="shared" si="263"/>
        <v>0.066554175378377</v>
      </c>
      <c r="R1263" s="10">
        <f t="shared" si="273"/>
        <v>0.983888359971988</v>
      </c>
      <c r="S1263" s="10">
        <f t="shared" si="274"/>
        <v>10.0628820677313</v>
      </c>
      <c r="T1263" s="12">
        <f t="shared" si="264"/>
        <v>0.0532700790039371</v>
      </c>
      <c r="U1263" s="12">
        <f t="shared" si="265"/>
        <v>0.0195639159866305</v>
      </c>
      <c r="V1263" s="12">
        <f t="shared" si="266"/>
        <v>0.0337061630173066</v>
      </c>
      <c r="Y1263" s="30"/>
      <c r="Z1263" s="30"/>
    </row>
    <row r="1264" spans="1:26">
      <c r="A1264" s="14">
        <v>1975.08</v>
      </c>
      <c r="B1264" s="15">
        <v>85.71</v>
      </c>
      <c r="C1264" s="16">
        <v>3.71</v>
      </c>
      <c r="D1264" s="15">
        <v>7.82667</v>
      </c>
      <c r="E1264" s="15">
        <v>54.3</v>
      </c>
      <c r="F1264" s="16">
        <f t="shared" si="271"/>
        <v>1975.6249999999</v>
      </c>
      <c r="G1264" s="10">
        <v>8.4</v>
      </c>
      <c r="H1264" s="16">
        <f t="shared" si="267"/>
        <v>498.300261325967</v>
      </c>
      <c r="I1264" s="16">
        <f t="shared" si="268"/>
        <v>21.5691747697974</v>
      </c>
      <c r="J1264" s="19">
        <f t="shared" si="272"/>
        <v>89407.2965710253</v>
      </c>
      <c r="K1264" s="16">
        <f t="shared" si="269"/>
        <v>45.5026450392265</v>
      </c>
      <c r="L1264" s="19">
        <f t="shared" si="270"/>
        <v>8164.29128285552</v>
      </c>
      <c r="M1264" s="27">
        <f t="shared" si="261"/>
        <v>10.089769593328</v>
      </c>
      <c r="N1264" s="21"/>
      <c r="O1264" s="22">
        <f t="shared" si="262"/>
        <v>11.9973388547769</v>
      </c>
      <c r="P1264" s="22"/>
      <c r="Q1264" s="31">
        <f t="shared" si="263"/>
        <v>0.0707391989374969</v>
      </c>
      <c r="R1264" s="10">
        <f t="shared" si="273"/>
        <v>1.00498832866387</v>
      </c>
      <c r="S1264" s="10">
        <f t="shared" si="274"/>
        <v>9.88251910413027</v>
      </c>
      <c r="T1264" s="12">
        <f t="shared" si="264"/>
        <v>0.0589635231432151</v>
      </c>
      <c r="U1264" s="12">
        <f t="shared" si="265"/>
        <v>0.0219687781900451</v>
      </c>
      <c r="V1264" s="12">
        <f t="shared" si="266"/>
        <v>0.03699474495317</v>
      </c>
      <c r="Y1264" s="30"/>
      <c r="Z1264" s="30"/>
    </row>
    <row r="1265" spans="1:26">
      <c r="A1265" s="14">
        <v>1975.09</v>
      </c>
      <c r="B1265" s="15">
        <v>84.67</v>
      </c>
      <c r="C1265" s="16">
        <v>3.71</v>
      </c>
      <c r="D1265" s="15">
        <v>7.76</v>
      </c>
      <c r="E1265" s="15">
        <v>54.6</v>
      </c>
      <c r="F1265" s="16">
        <f t="shared" si="271"/>
        <v>1975.70833333324</v>
      </c>
      <c r="G1265" s="10">
        <v>8.43</v>
      </c>
      <c r="H1265" s="16">
        <f t="shared" si="267"/>
        <v>489.549223992674</v>
      </c>
      <c r="I1265" s="16">
        <f t="shared" si="268"/>
        <v>21.4506628205128</v>
      </c>
      <c r="J1265" s="19">
        <f t="shared" si="272"/>
        <v>88157.876979174</v>
      </c>
      <c r="K1265" s="16">
        <f t="shared" si="269"/>
        <v>44.8671545787546</v>
      </c>
      <c r="L1265" s="19">
        <f t="shared" si="270"/>
        <v>8079.66369857553</v>
      </c>
      <c r="M1265" s="27">
        <f t="shared" si="261"/>
        <v>9.91890535655942</v>
      </c>
      <c r="N1265" s="21"/>
      <c r="O1265" s="22">
        <f t="shared" si="262"/>
        <v>11.8051875900818</v>
      </c>
      <c r="P1265" s="22"/>
      <c r="Q1265" s="31">
        <f t="shared" si="263"/>
        <v>0.0727282599801489</v>
      </c>
      <c r="R1265" s="10">
        <f t="shared" si="273"/>
        <v>1.02671523495947</v>
      </c>
      <c r="S1265" s="10">
        <f t="shared" si="274"/>
        <v>9.87724593790227</v>
      </c>
      <c r="T1265" s="12">
        <f t="shared" si="264"/>
        <v>0.0581467708071863</v>
      </c>
      <c r="U1265" s="12">
        <f t="shared" si="265"/>
        <v>0.0223651282996069</v>
      </c>
      <c r="V1265" s="12">
        <f t="shared" si="266"/>
        <v>0.0357816425075794</v>
      </c>
      <c r="Y1265" s="30"/>
      <c r="Z1265" s="30"/>
    </row>
    <row r="1266" spans="1:26">
      <c r="A1266" s="14">
        <v>1975.1</v>
      </c>
      <c r="B1266" s="15">
        <v>88.57</v>
      </c>
      <c r="C1266" s="16">
        <v>3.7</v>
      </c>
      <c r="D1266" s="15">
        <v>7.82667</v>
      </c>
      <c r="E1266" s="15">
        <v>54.9</v>
      </c>
      <c r="F1266" s="16">
        <f t="shared" si="271"/>
        <v>1975.79166666657</v>
      </c>
      <c r="G1266" s="10">
        <v>8.14</v>
      </c>
      <c r="H1266" s="16">
        <f t="shared" si="267"/>
        <v>509.300086156649</v>
      </c>
      <c r="I1266" s="16">
        <f t="shared" si="268"/>
        <v>21.2759435336976</v>
      </c>
      <c r="J1266" s="19">
        <f t="shared" si="272"/>
        <v>92033.8867549911</v>
      </c>
      <c r="K1266" s="16">
        <f t="shared" si="269"/>
        <v>45.0053483721312</v>
      </c>
      <c r="L1266" s="19">
        <f t="shared" si="270"/>
        <v>8132.76346899273</v>
      </c>
      <c r="M1266" s="27">
        <f t="shared" si="261"/>
        <v>10.3275997775011</v>
      </c>
      <c r="N1266" s="21"/>
      <c r="O1266" s="22">
        <f t="shared" si="262"/>
        <v>12.3009496531881</v>
      </c>
      <c r="P1266" s="22"/>
      <c r="Q1266" s="31">
        <f t="shared" si="263"/>
        <v>0.0718836622684196</v>
      </c>
      <c r="R1266" s="10">
        <f t="shared" si="273"/>
        <v>1.0129178826625</v>
      </c>
      <c r="S1266" s="10">
        <f t="shared" si="274"/>
        <v>10.0857029337007</v>
      </c>
      <c r="T1266" s="12">
        <f t="shared" si="264"/>
        <v>0.0547808384312207</v>
      </c>
      <c r="U1266" s="12">
        <f t="shared" si="265"/>
        <v>0.0215484270526574</v>
      </c>
      <c r="V1266" s="12">
        <f t="shared" si="266"/>
        <v>0.0332324113785634</v>
      </c>
      <c r="Y1266" s="30"/>
      <c r="Z1266" s="30"/>
    </row>
    <row r="1267" spans="1:26">
      <c r="A1267" s="14">
        <v>1975.11</v>
      </c>
      <c r="B1267" s="15">
        <v>90.07</v>
      </c>
      <c r="C1267" s="16">
        <v>3.69</v>
      </c>
      <c r="D1267" s="15">
        <v>7.89333</v>
      </c>
      <c r="E1267" s="15">
        <v>55.3</v>
      </c>
      <c r="F1267" s="16">
        <f t="shared" si="271"/>
        <v>1975.8749999999</v>
      </c>
      <c r="G1267" s="10">
        <v>8.05</v>
      </c>
      <c r="H1267" s="16">
        <f t="shared" si="267"/>
        <v>514.179172332731</v>
      </c>
      <c r="I1267" s="16">
        <f t="shared" si="268"/>
        <v>21.0649622061483</v>
      </c>
      <c r="J1267" s="19">
        <f t="shared" si="272"/>
        <v>93232.7846347331</v>
      </c>
      <c r="K1267" s="16">
        <f t="shared" si="269"/>
        <v>45.0603517969259</v>
      </c>
      <c r="L1267" s="19">
        <f t="shared" si="270"/>
        <v>8170.50223094124</v>
      </c>
      <c r="M1267" s="27">
        <f t="shared" si="261"/>
        <v>10.4358594579479</v>
      </c>
      <c r="N1267" s="21"/>
      <c r="O1267" s="22">
        <f t="shared" si="262"/>
        <v>12.4381455171099</v>
      </c>
      <c r="P1267" s="22"/>
      <c r="Q1267" s="31">
        <f t="shared" si="263"/>
        <v>0.0725464061339957</v>
      </c>
      <c r="R1267" s="10">
        <f t="shared" si="273"/>
        <v>1.01012378989303</v>
      </c>
      <c r="S1267" s="10">
        <f t="shared" si="274"/>
        <v>10.1420938237994</v>
      </c>
      <c r="T1267" s="12">
        <f t="shared" si="264"/>
        <v>0.0597010097401356</v>
      </c>
      <c r="U1267" s="12">
        <f t="shared" si="265"/>
        <v>0.0244784801536153</v>
      </c>
      <c r="V1267" s="12">
        <f t="shared" si="266"/>
        <v>0.0352225295865203</v>
      </c>
      <c r="Y1267" s="30"/>
      <c r="Z1267" s="30"/>
    </row>
    <row r="1268" spans="1:26">
      <c r="A1268" s="14">
        <v>1975.12</v>
      </c>
      <c r="B1268" s="15">
        <v>88.7</v>
      </c>
      <c r="C1268" s="16">
        <v>3.68</v>
      </c>
      <c r="D1268" s="15">
        <v>7.96</v>
      </c>
      <c r="E1268" s="15">
        <v>55.5</v>
      </c>
      <c r="F1268" s="16">
        <f t="shared" si="271"/>
        <v>1975.95833333324</v>
      </c>
      <c r="G1268" s="10">
        <v>8</v>
      </c>
      <c r="H1268" s="16">
        <f t="shared" si="267"/>
        <v>504.533590990991</v>
      </c>
      <c r="I1268" s="16">
        <f t="shared" si="268"/>
        <v>20.9321715315315</v>
      </c>
      <c r="J1268" s="19">
        <f t="shared" si="272"/>
        <v>91800.1050147585</v>
      </c>
      <c r="K1268" s="16">
        <f t="shared" si="269"/>
        <v>45.2771971171171</v>
      </c>
      <c r="L1268" s="19">
        <f t="shared" si="270"/>
        <v>8238.2055909524</v>
      </c>
      <c r="M1268" s="27">
        <f t="shared" si="261"/>
        <v>10.2503684162568</v>
      </c>
      <c r="N1268" s="21"/>
      <c r="O1268" s="22">
        <f t="shared" si="262"/>
        <v>12.2253271518847</v>
      </c>
      <c r="P1268" s="22"/>
      <c r="Q1268" s="31">
        <f t="shared" si="263"/>
        <v>0.0748291172799385</v>
      </c>
      <c r="R1268" s="10">
        <f t="shared" si="273"/>
        <v>1.02462835799879</v>
      </c>
      <c r="S1268" s="10">
        <f t="shared" si="274"/>
        <v>10.2078521597533</v>
      </c>
      <c r="T1268" s="12">
        <f t="shared" si="264"/>
        <v>0.0665407472416304</v>
      </c>
      <c r="U1268" s="12">
        <f t="shared" si="265"/>
        <v>0.0277360808672436</v>
      </c>
      <c r="V1268" s="12">
        <f t="shared" si="266"/>
        <v>0.0388046663743868</v>
      </c>
      <c r="Y1268" s="30"/>
      <c r="Z1268" s="30"/>
    </row>
    <row r="1269" spans="1:26">
      <c r="A1269" s="14">
        <v>1976.01</v>
      </c>
      <c r="B1269" s="15">
        <v>96.86</v>
      </c>
      <c r="C1269" s="16">
        <v>3.68333</v>
      </c>
      <c r="D1269" s="15">
        <v>8.19333</v>
      </c>
      <c r="E1269" s="15">
        <v>55.6</v>
      </c>
      <c r="F1269" s="16">
        <f t="shared" si="271"/>
        <v>1976.04166666657</v>
      </c>
      <c r="G1269" s="10">
        <v>7.74</v>
      </c>
      <c r="H1269" s="16">
        <f t="shared" si="267"/>
        <v>549.957491726619</v>
      </c>
      <c r="I1269" s="16">
        <f t="shared" si="268"/>
        <v>20.9134310138489</v>
      </c>
      <c r="J1269" s="19">
        <f t="shared" si="272"/>
        <v>100382.104043763</v>
      </c>
      <c r="K1269" s="16">
        <f t="shared" si="269"/>
        <v>46.5205783160072</v>
      </c>
      <c r="L1269" s="19">
        <f t="shared" si="270"/>
        <v>8491.26269383526</v>
      </c>
      <c r="M1269" s="27">
        <f t="shared" si="261"/>
        <v>11.1850513626221</v>
      </c>
      <c r="N1269" s="21"/>
      <c r="O1269" s="22">
        <f t="shared" si="262"/>
        <v>13.3448529485679</v>
      </c>
      <c r="P1269" s="22"/>
      <c r="Q1269" s="31">
        <f t="shared" si="263"/>
        <v>0.0694670364721566</v>
      </c>
      <c r="R1269" s="10">
        <f t="shared" si="273"/>
        <v>1.00300332253859</v>
      </c>
      <c r="S1269" s="10">
        <f t="shared" si="274"/>
        <v>10.440443187795</v>
      </c>
      <c r="T1269" s="12">
        <f t="shared" si="264"/>
        <v>0.057555200461477</v>
      </c>
      <c r="U1269" s="12">
        <f t="shared" si="265"/>
        <v>0.0263922456385328</v>
      </c>
      <c r="V1269" s="12">
        <f t="shared" si="266"/>
        <v>0.0311629548229442</v>
      </c>
      <c r="Y1269" s="30"/>
      <c r="Z1269" s="30"/>
    </row>
    <row r="1270" spans="1:26">
      <c r="A1270" s="14">
        <v>1976.02</v>
      </c>
      <c r="B1270" s="15">
        <v>100.6</v>
      </c>
      <c r="C1270" s="16">
        <v>3.68667</v>
      </c>
      <c r="D1270" s="15">
        <v>8.42667</v>
      </c>
      <c r="E1270" s="15">
        <v>55.8</v>
      </c>
      <c r="F1270" s="16">
        <f t="shared" si="271"/>
        <v>1976.1249999999</v>
      </c>
      <c r="G1270" s="10">
        <v>7.79</v>
      </c>
      <c r="H1270" s="16">
        <f t="shared" si="267"/>
        <v>569.145401433692</v>
      </c>
      <c r="I1270" s="16">
        <f t="shared" si="268"/>
        <v>20.8573685596774</v>
      </c>
      <c r="J1270" s="19">
        <f t="shared" si="272"/>
        <v>104201.66887426</v>
      </c>
      <c r="K1270" s="16">
        <f t="shared" si="269"/>
        <v>47.6739610327957</v>
      </c>
      <c r="L1270" s="19">
        <f t="shared" si="270"/>
        <v>8728.3606068853</v>
      </c>
      <c r="M1270" s="27">
        <f t="shared" si="261"/>
        <v>11.5860929944497</v>
      </c>
      <c r="N1270" s="21"/>
      <c r="O1270" s="22">
        <f t="shared" si="262"/>
        <v>13.8258192148163</v>
      </c>
      <c r="P1270" s="22"/>
      <c r="Q1270" s="31">
        <f t="shared" si="263"/>
        <v>0.0655891153116163</v>
      </c>
      <c r="R1270" s="10">
        <f t="shared" si="273"/>
        <v>1.01063847427355</v>
      </c>
      <c r="S1270" s="10">
        <f t="shared" si="274"/>
        <v>10.4342658756458</v>
      </c>
      <c r="T1270" s="12">
        <f t="shared" si="264"/>
        <v>0.0597593855455825</v>
      </c>
      <c r="U1270" s="12">
        <f t="shared" si="265"/>
        <v>0.0307829171314016</v>
      </c>
      <c r="V1270" s="12">
        <f t="shared" si="266"/>
        <v>0.0289764684141809</v>
      </c>
      <c r="Y1270" s="30"/>
      <c r="Z1270" s="30"/>
    </row>
    <row r="1271" spans="1:26">
      <c r="A1271" s="14">
        <v>1976.03</v>
      </c>
      <c r="B1271" s="15">
        <v>101.1</v>
      </c>
      <c r="C1271" s="16">
        <v>3.69</v>
      </c>
      <c r="D1271" s="15">
        <v>8.66</v>
      </c>
      <c r="E1271" s="15">
        <v>55.9</v>
      </c>
      <c r="F1271" s="16">
        <f t="shared" si="271"/>
        <v>1976.20833333324</v>
      </c>
      <c r="G1271" s="10">
        <v>7.73</v>
      </c>
      <c r="H1271" s="16">
        <f t="shared" si="267"/>
        <v>570.950946332737</v>
      </c>
      <c r="I1271" s="16">
        <f t="shared" si="268"/>
        <v>20.8388624329159</v>
      </c>
      <c r="J1271" s="19">
        <f t="shared" si="272"/>
        <v>104850.175350269</v>
      </c>
      <c r="K1271" s="16">
        <f t="shared" si="269"/>
        <v>48.9063817531306</v>
      </c>
      <c r="L1271" s="19">
        <f t="shared" si="270"/>
        <v>8981.23163732275</v>
      </c>
      <c r="M1271" s="27">
        <f t="shared" si="261"/>
        <v>11.6317544035665</v>
      </c>
      <c r="N1271" s="21"/>
      <c r="O1271" s="22">
        <f t="shared" si="262"/>
        <v>13.8819523757625</v>
      </c>
      <c r="P1271" s="22"/>
      <c r="Q1271" s="31">
        <f t="shared" si="263"/>
        <v>0.0657097419502066</v>
      </c>
      <c r="R1271" s="10">
        <f t="shared" si="273"/>
        <v>1.01827823639891</v>
      </c>
      <c r="S1271" s="10">
        <f t="shared" si="274"/>
        <v>10.5264060178136</v>
      </c>
      <c r="T1271" s="12">
        <f t="shared" si="264"/>
        <v>0.065965076576072</v>
      </c>
      <c r="U1271" s="12">
        <f t="shared" si="265"/>
        <v>0.0374117243960979</v>
      </c>
      <c r="V1271" s="12">
        <f t="shared" si="266"/>
        <v>0.0285533521799741</v>
      </c>
      <c r="Y1271" s="30"/>
      <c r="Z1271" s="30"/>
    </row>
    <row r="1272" spans="1:26">
      <c r="A1272" s="14">
        <v>1976.04</v>
      </c>
      <c r="B1272" s="15">
        <v>101.9</v>
      </c>
      <c r="C1272" s="16">
        <v>3.71333</v>
      </c>
      <c r="D1272" s="15">
        <v>8.85667</v>
      </c>
      <c r="E1272" s="15">
        <v>56.1</v>
      </c>
      <c r="F1272" s="16">
        <f t="shared" si="271"/>
        <v>1976.29166666657</v>
      </c>
      <c r="G1272" s="10">
        <v>7.56</v>
      </c>
      <c r="H1272" s="16">
        <f t="shared" si="267"/>
        <v>573.417274509804</v>
      </c>
      <c r="I1272" s="16">
        <f t="shared" si="268"/>
        <v>20.895854445098</v>
      </c>
      <c r="J1272" s="19">
        <f t="shared" si="272"/>
        <v>105622.873562306</v>
      </c>
      <c r="K1272" s="16">
        <f t="shared" si="269"/>
        <v>49.838739672549</v>
      </c>
      <c r="L1272" s="19">
        <f t="shared" si="270"/>
        <v>9180.24470650703</v>
      </c>
      <c r="M1272" s="27">
        <f t="shared" si="261"/>
        <v>11.6891641322064</v>
      </c>
      <c r="N1272" s="21"/>
      <c r="O1272" s="22">
        <f t="shared" si="262"/>
        <v>13.9512980030118</v>
      </c>
      <c r="P1272" s="22"/>
      <c r="Q1272" s="31">
        <f t="shared" si="263"/>
        <v>0.0667085077351528</v>
      </c>
      <c r="R1272" s="10">
        <f t="shared" si="273"/>
        <v>0.982974145331447</v>
      </c>
      <c r="S1272" s="10">
        <f t="shared" si="274"/>
        <v>10.6805969285025</v>
      </c>
      <c r="T1272" s="12">
        <f t="shared" si="264"/>
        <v>0.068264915193053</v>
      </c>
      <c r="U1272" s="12">
        <f t="shared" si="265"/>
        <v>0.040195100538251</v>
      </c>
      <c r="V1272" s="12">
        <f t="shared" si="266"/>
        <v>0.028069814654802</v>
      </c>
      <c r="Y1272" s="30"/>
      <c r="Z1272" s="30"/>
    </row>
    <row r="1273" spans="1:26">
      <c r="A1273" s="14">
        <v>1976.05</v>
      </c>
      <c r="B1273" s="15">
        <v>101.2</v>
      </c>
      <c r="C1273" s="16">
        <v>3.73667</v>
      </c>
      <c r="D1273" s="15">
        <v>9.05333</v>
      </c>
      <c r="E1273" s="15">
        <v>56.5</v>
      </c>
      <c r="F1273" s="16">
        <f t="shared" si="271"/>
        <v>1976.3749999999</v>
      </c>
      <c r="G1273" s="10">
        <v>7.9</v>
      </c>
      <c r="H1273" s="16">
        <f t="shared" si="267"/>
        <v>565.446492035398</v>
      </c>
      <c r="I1273" s="16">
        <f t="shared" si="268"/>
        <v>20.878329480177</v>
      </c>
      <c r="J1273" s="19">
        <f t="shared" si="272"/>
        <v>104475.144181795</v>
      </c>
      <c r="K1273" s="16">
        <f t="shared" si="269"/>
        <v>50.5847202543363</v>
      </c>
      <c r="L1273" s="19">
        <f t="shared" si="270"/>
        <v>9346.32368651556</v>
      </c>
      <c r="M1273" s="27">
        <f t="shared" si="261"/>
        <v>11.5320535856094</v>
      </c>
      <c r="N1273" s="21"/>
      <c r="O1273" s="22">
        <f t="shared" si="262"/>
        <v>13.7646371535577</v>
      </c>
      <c r="P1273" s="22"/>
      <c r="Q1273" s="31">
        <f t="shared" si="263"/>
        <v>0.0652250914201698</v>
      </c>
      <c r="R1273" s="10">
        <f t="shared" si="273"/>
        <v>1.0093323134083</v>
      </c>
      <c r="S1273" s="10">
        <f t="shared" si="274"/>
        <v>10.4244231992834</v>
      </c>
      <c r="T1273" s="12">
        <f t="shared" si="264"/>
        <v>0.0696634064035666</v>
      </c>
      <c r="U1273" s="12">
        <f t="shared" si="265"/>
        <v>0.0400899348970609</v>
      </c>
      <c r="V1273" s="12">
        <f t="shared" si="266"/>
        <v>0.0295734715065057</v>
      </c>
      <c r="Y1273" s="30"/>
      <c r="Z1273" s="30"/>
    </row>
    <row r="1274" spans="1:26">
      <c r="A1274" s="14">
        <v>1976.06</v>
      </c>
      <c r="B1274" s="15">
        <v>101.8</v>
      </c>
      <c r="C1274" s="16">
        <v>3.76</v>
      </c>
      <c r="D1274" s="15">
        <v>9.25</v>
      </c>
      <c r="E1274" s="15">
        <v>56.8</v>
      </c>
      <c r="F1274" s="16">
        <f t="shared" si="271"/>
        <v>1976.45833333324</v>
      </c>
      <c r="G1274" s="10">
        <v>7.86</v>
      </c>
      <c r="H1274" s="16">
        <f t="shared" si="267"/>
        <v>565.794721830986</v>
      </c>
      <c r="I1274" s="16">
        <f t="shared" si="268"/>
        <v>20.8977225352113</v>
      </c>
      <c r="J1274" s="19">
        <f t="shared" si="272"/>
        <v>104861.250398898</v>
      </c>
      <c r="K1274" s="16">
        <f t="shared" si="269"/>
        <v>51.4106205985916</v>
      </c>
      <c r="L1274" s="19">
        <f t="shared" si="270"/>
        <v>9528.15880343624</v>
      </c>
      <c r="M1274" s="27">
        <f t="shared" si="261"/>
        <v>11.5438416314171</v>
      </c>
      <c r="N1274" s="21"/>
      <c r="O1274" s="22">
        <f t="shared" si="262"/>
        <v>13.77903985335</v>
      </c>
      <c r="P1274" s="22"/>
      <c r="Q1274" s="31">
        <f t="shared" si="263"/>
        <v>0.0657696954958191</v>
      </c>
      <c r="R1274" s="10">
        <f t="shared" si="273"/>
        <v>1.00861441945863</v>
      </c>
      <c r="S1274" s="10">
        <f t="shared" si="274"/>
        <v>10.4661347865829</v>
      </c>
      <c r="T1274" s="12">
        <f t="shared" si="264"/>
        <v>0.0719846534420483</v>
      </c>
      <c r="U1274" s="12">
        <f t="shared" si="265"/>
        <v>0.0391268189130993</v>
      </c>
      <c r="V1274" s="12">
        <f t="shared" si="266"/>
        <v>0.032857834528949</v>
      </c>
      <c r="Y1274" s="30"/>
      <c r="Z1274" s="30"/>
    </row>
    <row r="1275" spans="1:26">
      <c r="A1275" s="14">
        <v>1976.07</v>
      </c>
      <c r="B1275" s="15">
        <v>104.2</v>
      </c>
      <c r="C1275" s="16">
        <v>3.79</v>
      </c>
      <c r="D1275" s="15">
        <v>9.35</v>
      </c>
      <c r="E1275" s="15">
        <v>57.1</v>
      </c>
      <c r="F1275" s="16">
        <f t="shared" si="271"/>
        <v>1976.54166666657</v>
      </c>
      <c r="G1275" s="10">
        <v>7.83</v>
      </c>
      <c r="H1275" s="16">
        <f t="shared" si="267"/>
        <v>576.09095971979</v>
      </c>
      <c r="I1275" s="16">
        <f t="shared" si="268"/>
        <v>20.9537882661997</v>
      </c>
      <c r="J1275" s="19">
        <f t="shared" si="272"/>
        <v>107093.119485953</v>
      </c>
      <c r="K1275" s="16">
        <f t="shared" si="269"/>
        <v>51.6933826619965</v>
      </c>
      <c r="L1275" s="19">
        <f t="shared" si="270"/>
        <v>9609.60333199293</v>
      </c>
      <c r="M1275" s="27">
        <f t="shared" si="261"/>
        <v>11.7574904886899</v>
      </c>
      <c r="N1275" s="21"/>
      <c r="O1275" s="22">
        <f t="shared" si="262"/>
        <v>14.0332259187038</v>
      </c>
      <c r="P1275" s="22"/>
      <c r="Q1275" s="31">
        <f t="shared" si="263"/>
        <v>0.0647268448300167</v>
      </c>
      <c r="R1275" s="10">
        <f t="shared" si="273"/>
        <v>1.0106646066851</v>
      </c>
      <c r="S1275" s="10">
        <f t="shared" si="274"/>
        <v>10.500832319214</v>
      </c>
      <c r="T1275" s="12">
        <f t="shared" si="264"/>
        <v>0.0677854120560915</v>
      </c>
      <c r="U1275" s="12">
        <f t="shared" si="265"/>
        <v>0.0430366147257144</v>
      </c>
      <c r="V1275" s="12">
        <f t="shared" si="266"/>
        <v>0.024748797330377</v>
      </c>
      <c r="Y1275" s="30"/>
      <c r="Z1275" s="30"/>
    </row>
    <row r="1276" spans="1:26">
      <c r="A1276" s="14">
        <v>1976.08</v>
      </c>
      <c r="B1276" s="15">
        <v>103.3</v>
      </c>
      <c r="C1276" s="16">
        <v>3.82</v>
      </c>
      <c r="D1276" s="15">
        <v>9.45</v>
      </c>
      <c r="E1276" s="15">
        <v>57.4</v>
      </c>
      <c r="F1276" s="16">
        <f t="shared" si="271"/>
        <v>1976.6249999999</v>
      </c>
      <c r="G1276" s="10">
        <v>7.77</v>
      </c>
      <c r="H1276" s="16">
        <f t="shared" si="267"/>
        <v>568.130203832753</v>
      </c>
      <c r="I1276" s="16">
        <f t="shared" si="268"/>
        <v>21.0092679442509</v>
      </c>
      <c r="J1276" s="19">
        <f t="shared" si="272"/>
        <v>105938.707148805</v>
      </c>
      <c r="K1276" s="16">
        <f t="shared" si="269"/>
        <v>51.9731890243903</v>
      </c>
      <c r="L1276" s="19">
        <f t="shared" si="270"/>
        <v>9691.39189309009</v>
      </c>
      <c r="M1276" s="27">
        <f t="shared" si="261"/>
        <v>11.5979860025092</v>
      </c>
      <c r="N1276" s="21"/>
      <c r="O1276" s="22">
        <f t="shared" si="262"/>
        <v>13.8425628259212</v>
      </c>
      <c r="P1276" s="22"/>
      <c r="Q1276" s="31">
        <f t="shared" si="263"/>
        <v>0.0664018845110225</v>
      </c>
      <c r="R1276" s="10">
        <f t="shared" si="273"/>
        <v>1.0189914585181</v>
      </c>
      <c r="S1276" s="10">
        <f t="shared" si="274"/>
        <v>10.5573518676858</v>
      </c>
      <c r="T1276" s="12">
        <f t="shared" si="264"/>
        <v>0.0711628335415959</v>
      </c>
      <c r="U1276" s="12">
        <f t="shared" si="265"/>
        <v>0.0438695155699962</v>
      </c>
      <c r="V1276" s="12">
        <f t="shared" si="266"/>
        <v>0.0272933179715997</v>
      </c>
      <c r="Y1276" s="30"/>
      <c r="Z1276" s="30"/>
    </row>
    <row r="1277" spans="1:26">
      <c r="A1277" s="14">
        <v>1976.09</v>
      </c>
      <c r="B1277" s="15">
        <v>105.5</v>
      </c>
      <c r="C1277" s="16">
        <v>3.85</v>
      </c>
      <c r="D1277" s="15">
        <v>9.55</v>
      </c>
      <c r="E1277" s="15">
        <v>57.6</v>
      </c>
      <c r="F1277" s="16">
        <f t="shared" si="271"/>
        <v>1976.70833333324</v>
      </c>
      <c r="G1277" s="10">
        <v>7.59</v>
      </c>
      <c r="H1277" s="16">
        <f t="shared" si="267"/>
        <v>578.215095486111</v>
      </c>
      <c r="I1277" s="16">
        <f t="shared" si="268"/>
        <v>21.1007404513889</v>
      </c>
      <c r="J1277" s="19">
        <f t="shared" si="272"/>
        <v>108147.113728793</v>
      </c>
      <c r="K1277" s="16">
        <f t="shared" si="269"/>
        <v>52.3407977430556</v>
      </c>
      <c r="L1277" s="19">
        <f t="shared" si="270"/>
        <v>9789.62024748794</v>
      </c>
      <c r="M1277" s="27">
        <f t="shared" si="261"/>
        <v>11.8059909495398</v>
      </c>
      <c r="N1277" s="21"/>
      <c r="O1277" s="22">
        <f t="shared" si="262"/>
        <v>14.0898748271385</v>
      </c>
      <c r="P1277" s="22"/>
      <c r="Q1277" s="31">
        <f t="shared" si="263"/>
        <v>0.0670507991951081</v>
      </c>
      <c r="R1277" s="10">
        <f t="shared" si="273"/>
        <v>1.01894020100407</v>
      </c>
      <c r="S1277" s="10">
        <f t="shared" si="274"/>
        <v>10.7204977271248</v>
      </c>
      <c r="T1277" s="12">
        <f t="shared" si="264"/>
        <v>0.0658168442116924</v>
      </c>
      <c r="U1277" s="12">
        <f t="shared" si="265"/>
        <v>0.0403689855303002</v>
      </c>
      <c r="V1277" s="12">
        <f t="shared" si="266"/>
        <v>0.0254478586813922</v>
      </c>
      <c r="Y1277" s="30"/>
      <c r="Z1277" s="30"/>
    </row>
    <row r="1278" spans="1:26">
      <c r="A1278" s="14">
        <v>1976.1</v>
      </c>
      <c r="B1278" s="15">
        <v>101.9</v>
      </c>
      <c r="C1278" s="16">
        <v>3.91667</v>
      </c>
      <c r="D1278" s="15">
        <v>9.67</v>
      </c>
      <c r="E1278" s="15">
        <v>57.9</v>
      </c>
      <c r="F1278" s="16">
        <f t="shared" si="271"/>
        <v>1976.79166666657</v>
      </c>
      <c r="G1278" s="10">
        <v>7.41</v>
      </c>
      <c r="H1278" s="16">
        <f t="shared" si="267"/>
        <v>555.59083074266</v>
      </c>
      <c r="I1278" s="16">
        <f t="shared" si="268"/>
        <v>21.3549159867012</v>
      </c>
      <c r="J1278" s="19">
        <f t="shared" si="272"/>
        <v>104248.40387869</v>
      </c>
      <c r="K1278" s="16">
        <f t="shared" si="269"/>
        <v>52.7238796200346</v>
      </c>
      <c r="L1278" s="19">
        <f t="shared" si="270"/>
        <v>9892.85638377756</v>
      </c>
      <c r="M1278" s="27">
        <f t="shared" si="261"/>
        <v>11.3456961363167</v>
      </c>
      <c r="N1278" s="21"/>
      <c r="O1278" s="22">
        <f t="shared" si="262"/>
        <v>13.5415916899301</v>
      </c>
      <c r="P1278" s="22"/>
      <c r="Q1278" s="31">
        <f t="shared" si="263"/>
        <v>0.0721916591120819</v>
      </c>
      <c r="R1278" s="10">
        <f t="shared" si="273"/>
        <v>1.01462943323911</v>
      </c>
      <c r="S1278" s="10">
        <f t="shared" si="274"/>
        <v>10.8669474244379</v>
      </c>
      <c r="T1278" s="12">
        <f t="shared" si="264"/>
        <v>0.0695447106717686</v>
      </c>
      <c r="U1278" s="12">
        <f t="shared" si="265"/>
        <v>0.0396518687397822</v>
      </c>
      <c r="V1278" s="12">
        <f t="shared" si="266"/>
        <v>0.0298928419319864</v>
      </c>
      <c r="Y1278" s="30"/>
      <c r="Z1278" s="30"/>
    </row>
    <row r="1279" spans="1:26">
      <c r="A1279" s="14">
        <v>1976.11</v>
      </c>
      <c r="B1279" s="15">
        <v>101.2</v>
      </c>
      <c r="C1279" s="16">
        <v>3.98333</v>
      </c>
      <c r="D1279" s="15">
        <v>9.79</v>
      </c>
      <c r="E1279" s="15">
        <v>58</v>
      </c>
      <c r="F1279" s="16">
        <f t="shared" si="271"/>
        <v>1976.8749999999</v>
      </c>
      <c r="G1279" s="10">
        <v>7.29</v>
      </c>
      <c r="H1279" s="16">
        <f t="shared" si="267"/>
        <v>550.822875862069</v>
      </c>
      <c r="I1279" s="16">
        <f t="shared" si="268"/>
        <v>21.6809217994828</v>
      </c>
      <c r="J1279" s="19">
        <f t="shared" si="272"/>
        <v>103692.776347359</v>
      </c>
      <c r="K1279" s="16">
        <f t="shared" si="269"/>
        <v>53.2861260344828</v>
      </c>
      <c r="L1279" s="19">
        <f t="shared" si="270"/>
        <v>10031.1490162119</v>
      </c>
      <c r="M1279" s="27">
        <f t="shared" si="261"/>
        <v>11.248855860508</v>
      </c>
      <c r="N1279" s="21"/>
      <c r="O1279" s="22">
        <f t="shared" si="262"/>
        <v>13.4279731022453</v>
      </c>
      <c r="P1279" s="22"/>
      <c r="Q1279" s="31">
        <f t="shared" si="263"/>
        <v>0.0743330535354131</v>
      </c>
      <c r="R1279" s="10">
        <f t="shared" si="273"/>
        <v>1.03621746505865</v>
      </c>
      <c r="S1279" s="10">
        <f t="shared" si="274"/>
        <v>11.0069144912857</v>
      </c>
      <c r="T1279" s="12">
        <f t="shared" si="264"/>
        <v>0.0737416100913519</v>
      </c>
      <c r="U1279" s="12">
        <f t="shared" si="265"/>
        <v>0.0401734094963999</v>
      </c>
      <c r="V1279" s="12">
        <f t="shared" si="266"/>
        <v>0.033568200594952</v>
      </c>
      <c r="Y1279" s="30"/>
      <c r="Z1279" s="30"/>
    </row>
    <row r="1280" spans="1:26">
      <c r="A1280" s="14">
        <v>1976.12</v>
      </c>
      <c r="B1280" s="15">
        <v>104.7</v>
      </c>
      <c r="C1280" s="16">
        <v>4.05</v>
      </c>
      <c r="D1280" s="15">
        <v>9.91</v>
      </c>
      <c r="E1280" s="15">
        <v>58.2</v>
      </c>
      <c r="F1280" s="16">
        <f t="shared" si="271"/>
        <v>1976.95833333324</v>
      </c>
      <c r="G1280" s="10">
        <v>6.87</v>
      </c>
      <c r="H1280" s="16">
        <f t="shared" si="267"/>
        <v>567.914747422681</v>
      </c>
      <c r="I1280" s="16">
        <f t="shared" si="268"/>
        <v>21.9680489690722</v>
      </c>
      <c r="J1280" s="19">
        <f t="shared" si="272"/>
        <v>107254.957646383</v>
      </c>
      <c r="K1280" s="16">
        <f t="shared" si="269"/>
        <v>53.7539173539519</v>
      </c>
      <c r="L1280" s="19">
        <f t="shared" si="270"/>
        <v>10151.8302796146</v>
      </c>
      <c r="M1280" s="27">
        <f t="shared" si="261"/>
        <v>11.5975897265829</v>
      </c>
      <c r="N1280" s="21"/>
      <c r="O1280" s="22">
        <f t="shared" si="262"/>
        <v>13.8451671333602</v>
      </c>
      <c r="P1280" s="22"/>
      <c r="Q1280" s="31">
        <f t="shared" si="263"/>
        <v>0.0762243142333646</v>
      </c>
      <c r="R1280" s="10">
        <f t="shared" si="273"/>
        <v>0.981686570386344</v>
      </c>
      <c r="S1280" s="10">
        <f t="shared" si="274"/>
        <v>11.3663626782146</v>
      </c>
      <c r="T1280" s="12">
        <f t="shared" si="264"/>
        <v>0.0718394319370821</v>
      </c>
      <c r="U1280" s="12">
        <f t="shared" si="265"/>
        <v>0.0383876106109413</v>
      </c>
      <c r="V1280" s="12">
        <f t="shared" si="266"/>
        <v>0.0334518213261408</v>
      </c>
      <c r="Y1280" s="30"/>
      <c r="Z1280" s="30"/>
    </row>
    <row r="1281" spans="1:26">
      <c r="A1281" s="14">
        <v>1977.01</v>
      </c>
      <c r="B1281" s="15">
        <v>103.8</v>
      </c>
      <c r="C1281" s="16">
        <v>4.09667</v>
      </c>
      <c r="D1281" s="15">
        <v>9.96667</v>
      </c>
      <c r="E1281" s="15">
        <v>58.5</v>
      </c>
      <c r="F1281" s="16">
        <f t="shared" si="271"/>
        <v>1977.04166666657</v>
      </c>
      <c r="G1281" s="10">
        <v>7.21</v>
      </c>
      <c r="H1281" s="16">
        <f t="shared" si="267"/>
        <v>560.14561025641</v>
      </c>
      <c r="I1281" s="16">
        <f t="shared" si="268"/>
        <v>22.1072419765812</v>
      </c>
      <c r="J1281" s="19">
        <f t="shared" si="272"/>
        <v>106135.624380056</v>
      </c>
      <c r="K1281" s="16">
        <f t="shared" si="269"/>
        <v>53.7840698398291</v>
      </c>
      <c r="L1281" s="19">
        <f t="shared" si="270"/>
        <v>10190.9320177262</v>
      </c>
      <c r="M1281" s="27">
        <f t="shared" ref="M1281:M1344" si="275">H1281/AVERAGE(K1161:K1280)</f>
        <v>11.4379613467876</v>
      </c>
      <c r="N1281" s="21"/>
      <c r="O1281" s="22">
        <f t="shared" ref="O1281:O1344" si="276">J1281/AVERAGE(L1161:L1280)</f>
        <v>13.6561006267141</v>
      </c>
      <c r="P1281" s="22"/>
      <c r="Q1281" s="31">
        <f t="shared" ref="Q1281:Q1344" si="277">1/M1281-(G1281/100-(((E1281/E1161)^(1/10))-1))</f>
        <v>0.0745721288198717</v>
      </c>
      <c r="R1281" s="10">
        <f t="shared" si="273"/>
        <v>0.993382092161654</v>
      </c>
      <c r="S1281" s="10">
        <f t="shared" si="274"/>
        <v>11.1009840281882</v>
      </c>
      <c r="T1281" s="12">
        <f t="shared" si="264"/>
        <v>0.0792373673156512</v>
      </c>
      <c r="U1281" s="12">
        <f t="shared" si="265"/>
        <v>0.0410217667319277</v>
      </c>
      <c r="V1281" s="12">
        <f t="shared" si="266"/>
        <v>0.0382156005837235</v>
      </c>
      <c r="Y1281" s="30"/>
      <c r="Z1281" s="30"/>
    </row>
    <row r="1282" spans="1:26">
      <c r="A1282" s="14">
        <v>1977.02</v>
      </c>
      <c r="B1282" s="15">
        <v>101</v>
      </c>
      <c r="C1282" s="16">
        <v>4.14333</v>
      </c>
      <c r="D1282" s="15">
        <v>10.0233</v>
      </c>
      <c r="E1282" s="15">
        <v>59.1</v>
      </c>
      <c r="F1282" s="16">
        <f t="shared" si="271"/>
        <v>1977.1249999999</v>
      </c>
      <c r="G1282" s="10">
        <v>7.39</v>
      </c>
      <c r="H1282" s="16">
        <f t="shared" si="267"/>
        <v>539.502351945855</v>
      </c>
      <c r="I1282" s="16">
        <f t="shared" si="268"/>
        <v>22.1320423751269</v>
      </c>
      <c r="J1282" s="19">
        <f t="shared" si="272"/>
        <v>102573.63044704</v>
      </c>
      <c r="K1282" s="16">
        <f t="shared" si="269"/>
        <v>53.5405339035533</v>
      </c>
      <c r="L1282" s="19">
        <f t="shared" si="270"/>
        <v>10179.4680203942</v>
      </c>
      <c r="M1282" s="27">
        <f t="shared" si="275"/>
        <v>11.0148418542228</v>
      </c>
      <c r="N1282" s="21"/>
      <c r="O1282" s="22">
        <f t="shared" si="276"/>
        <v>13.1541230539429</v>
      </c>
      <c r="P1282" s="22"/>
      <c r="Q1282" s="31">
        <f t="shared" si="277"/>
        <v>0.0772119798170131</v>
      </c>
      <c r="R1282" s="10">
        <f t="shared" si="273"/>
        <v>1.00126313184977</v>
      </c>
      <c r="S1282" s="10">
        <f t="shared" si="274"/>
        <v>10.9155642340105</v>
      </c>
      <c r="T1282" s="12">
        <f t="shared" ref="T1282:T1345" si="278">(($J1402/$J1282)^(1/10)-1)</f>
        <v>0.0893394897560515</v>
      </c>
      <c r="U1282" s="12">
        <f t="shared" ref="U1282:U1345" si="279">(($S1402/$S1282)^(1/10)-1)</f>
        <v>0.0417649672676581</v>
      </c>
      <c r="V1282" s="12">
        <f t="shared" ref="V1282:V1345" si="280">T1282-U1282</f>
        <v>0.0475745224883934</v>
      </c>
      <c r="Y1282" s="30"/>
      <c r="Z1282" s="30"/>
    </row>
    <row r="1283" spans="1:26">
      <c r="A1283" s="14">
        <v>1977.03</v>
      </c>
      <c r="B1283" s="15">
        <v>100.6</v>
      </c>
      <c r="C1283" s="16">
        <v>4.19</v>
      </c>
      <c r="D1283" s="15">
        <v>10.08</v>
      </c>
      <c r="E1283" s="15">
        <v>59.5</v>
      </c>
      <c r="F1283" s="16">
        <f t="shared" si="271"/>
        <v>1977.20833333324</v>
      </c>
      <c r="G1283" s="10">
        <v>7.46</v>
      </c>
      <c r="H1283" s="16">
        <f t="shared" si="267"/>
        <v>533.753166386555</v>
      </c>
      <c r="I1283" s="16">
        <f t="shared" si="268"/>
        <v>22.2308724369748</v>
      </c>
      <c r="J1283" s="19">
        <f t="shared" si="272"/>
        <v>101832.781541253</v>
      </c>
      <c r="K1283" s="16">
        <f t="shared" si="269"/>
        <v>53.4814305882353</v>
      </c>
      <c r="L1283" s="19">
        <f t="shared" si="270"/>
        <v>10203.5232399188</v>
      </c>
      <c r="M1283" s="27">
        <f t="shared" si="275"/>
        <v>10.8957465116627</v>
      </c>
      <c r="N1283" s="21"/>
      <c r="O1283" s="22">
        <f t="shared" si="276"/>
        <v>13.0158831227509</v>
      </c>
      <c r="P1283" s="22"/>
      <c r="Q1283" s="31">
        <f t="shared" si="277"/>
        <v>0.0778978226697908</v>
      </c>
      <c r="R1283" s="10">
        <f t="shared" si="273"/>
        <v>1.01253531425115</v>
      </c>
      <c r="S1283" s="10">
        <f t="shared" si="274"/>
        <v>10.8558773953511</v>
      </c>
      <c r="T1283" s="12">
        <f t="shared" si="278"/>
        <v>0.0943201595783887</v>
      </c>
      <c r="U1283" s="12">
        <f t="shared" si="279"/>
        <v>0.0424982383595356</v>
      </c>
      <c r="V1283" s="12">
        <f t="shared" si="280"/>
        <v>0.0518219212188531</v>
      </c>
      <c r="Y1283" s="30"/>
      <c r="Z1283" s="30"/>
    </row>
    <row r="1284" spans="1:26">
      <c r="A1284" s="14">
        <v>1977.04</v>
      </c>
      <c r="B1284" s="15">
        <v>99.05</v>
      </c>
      <c r="C1284" s="16">
        <v>4.24667</v>
      </c>
      <c r="D1284" s="15">
        <v>10.1933</v>
      </c>
      <c r="E1284" s="15">
        <v>60</v>
      </c>
      <c r="F1284" s="16">
        <f t="shared" si="271"/>
        <v>1977.29166666657</v>
      </c>
      <c r="G1284" s="10">
        <v>7.37</v>
      </c>
      <c r="H1284" s="16">
        <f t="shared" si="267"/>
        <v>521.149924166667</v>
      </c>
      <c r="I1284" s="16">
        <f t="shared" si="268"/>
        <v>22.3437834271667</v>
      </c>
      <c r="J1284" s="19">
        <f t="shared" si="272"/>
        <v>99783.4964424575</v>
      </c>
      <c r="K1284" s="16">
        <f t="shared" si="269"/>
        <v>53.6318780616667</v>
      </c>
      <c r="L1284" s="19">
        <f t="shared" si="270"/>
        <v>10268.7845965361</v>
      </c>
      <c r="M1284" s="27">
        <f t="shared" si="275"/>
        <v>10.6360374091414</v>
      </c>
      <c r="N1284" s="21"/>
      <c r="O1284" s="22">
        <f t="shared" si="276"/>
        <v>12.7109314278839</v>
      </c>
      <c r="P1284" s="22"/>
      <c r="Q1284" s="31">
        <f t="shared" si="277"/>
        <v>0.0816057098868885</v>
      </c>
      <c r="R1284" s="10">
        <f t="shared" si="273"/>
        <v>0.999847836187797</v>
      </c>
      <c r="S1284" s="10">
        <f t="shared" si="274"/>
        <v>10.900359569724</v>
      </c>
      <c r="T1284" s="12">
        <f t="shared" si="278"/>
        <v>0.0950215626131854</v>
      </c>
      <c r="U1284" s="12">
        <f t="shared" si="279"/>
        <v>0.0365672497369407</v>
      </c>
      <c r="V1284" s="12">
        <f t="shared" si="280"/>
        <v>0.0584543128762447</v>
      </c>
      <c r="Y1284" s="30"/>
      <c r="Z1284" s="30"/>
    </row>
    <row r="1285" spans="1:26">
      <c r="A1285" s="14">
        <v>1977.05</v>
      </c>
      <c r="B1285" s="15">
        <v>98.76</v>
      </c>
      <c r="C1285" s="16">
        <v>4.30333</v>
      </c>
      <c r="D1285" s="15">
        <v>10.3067</v>
      </c>
      <c r="E1285" s="15">
        <v>60.3</v>
      </c>
      <c r="F1285" s="16">
        <f t="shared" si="271"/>
        <v>1977.3749999999</v>
      </c>
      <c r="G1285" s="10">
        <v>7.46</v>
      </c>
      <c r="H1285" s="16">
        <f t="shared" si="267"/>
        <v>517.038899502488</v>
      </c>
      <c r="I1285" s="16">
        <f t="shared" si="268"/>
        <v>22.5292528087894</v>
      </c>
      <c r="J1285" s="19">
        <f t="shared" si="272"/>
        <v>99355.8361797198</v>
      </c>
      <c r="K1285" s="16">
        <f t="shared" si="269"/>
        <v>53.9587365887231</v>
      </c>
      <c r="L1285" s="19">
        <f t="shared" si="270"/>
        <v>10368.8821056452</v>
      </c>
      <c r="M1285" s="27">
        <f t="shared" si="275"/>
        <v>10.548486693557</v>
      </c>
      <c r="N1285" s="21"/>
      <c r="O1285" s="22">
        <f t="shared" si="276"/>
        <v>12.6123129257207</v>
      </c>
      <c r="P1285" s="22"/>
      <c r="Q1285" s="31">
        <f t="shared" si="277"/>
        <v>0.0816952548468146</v>
      </c>
      <c r="R1285" s="10">
        <f t="shared" si="273"/>
        <v>1.01890387650712</v>
      </c>
      <c r="S1285" s="10">
        <f t="shared" si="274"/>
        <v>10.8444785367736</v>
      </c>
      <c r="T1285" s="12">
        <f t="shared" si="278"/>
        <v>0.0952949361660973</v>
      </c>
      <c r="U1285" s="12">
        <f t="shared" si="279"/>
        <v>0.0333049865604342</v>
      </c>
      <c r="V1285" s="12">
        <f t="shared" si="280"/>
        <v>0.0619899496056631</v>
      </c>
      <c r="Y1285" s="30"/>
      <c r="Z1285" s="30"/>
    </row>
    <row r="1286" spans="1:26">
      <c r="A1286" s="14">
        <v>1977.06</v>
      </c>
      <c r="B1286" s="15">
        <v>99.29</v>
      </c>
      <c r="C1286" s="16">
        <v>4.36</v>
      </c>
      <c r="D1286" s="15">
        <v>10.42</v>
      </c>
      <c r="E1286" s="15">
        <v>60.7</v>
      </c>
      <c r="F1286" s="16">
        <f t="shared" si="271"/>
        <v>1977.45833333324</v>
      </c>
      <c r="G1286" s="10">
        <v>7.28</v>
      </c>
      <c r="H1286" s="16">
        <f t="shared" si="267"/>
        <v>516.388151729819</v>
      </c>
      <c r="I1286" s="16">
        <f t="shared" si="268"/>
        <v>22.6755196046129</v>
      </c>
      <c r="J1286" s="19">
        <f t="shared" si="272"/>
        <v>99593.9030742674</v>
      </c>
      <c r="K1286" s="16">
        <f t="shared" si="269"/>
        <v>54.1924115321252</v>
      </c>
      <c r="L1286" s="19">
        <f t="shared" si="270"/>
        <v>10451.8931416443</v>
      </c>
      <c r="M1286" s="27">
        <f t="shared" si="275"/>
        <v>10.5300239590908</v>
      </c>
      <c r="N1286" s="21"/>
      <c r="O1286" s="22">
        <f t="shared" si="276"/>
        <v>12.5965428421523</v>
      </c>
      <c r="P1286" s="22"/>
      <c r="Q1286" s="31">
        <f t="shared" si="277"/>
        <v>0.0840441117524304</v>
      </c>
      <c r="R1286" s="10">
        <f t="shared" si="273"/>
        <v>1.00255015424077</v>
      </c>
      <c r="S1286" s="10">
        <f t="shared" si="274"/>
        <v>10.976667505024</v>
      </c>
      <c r="T1286" s="12">
        <f t="shared" si="278"/>
        <v>0.0994754033381056</v>
      </c>
      <c r="U1286" s="12">
        <f t="shared" si="279"/>
        <v>0.0338636811045601</v>
      </c>
      <c r="V1286" s="12">
        <f t="shared" si="280"/>
        <v>0.0656117222335455</v>
      </c>
      <c r="Y1286" s="30"/>
      <c r="Z1286" s="30"/>
    </row>
    <row r="1287" spans="1:26">
      <c r="A1287" s="14">
        <v>1977.07</v>
      </c>
      <c r="B1287" s="15">
        <v>100.2</v>
      </c>
      <c r="C1287" s="16">
        <v>4.40667</v>
      </c>
      <c r="D1287" s="15">
        <v>10.5167</v>
      </c>
      <c r="E1287" s="15">
        <v>61</v>
      </c>
      <c r="F1287" s="16">
        <f t="shared" si="271"/>
        <v>1977.54166666657</v>
      </c>
      <c r="G1287" s="10">
        <v>7.33</v>
      </c>
      <c r="H1287" s="16">
        <f t="shared" si="267"/>
        <v>518.557996721312</v>
      </c>
      <c r="I1287" s="16">
        <f t="shared" si="268"/>
        <v>22.8055286168853</v>
      </c>
      <c r="J1287" s="19">
        <f t="shared" si="272"/>
        <v>100378.928119794</v>
      </c>
      <c r="K1287" s="16">
        <f t="shared" si="269"/>
        <v>54.4263361688525</v>
      </c>
      <c r="L1287" s="19">
        <f t="shared" si="270"/>
        <v>10535.4797740263</v>
      </c>
      <c r="M1287" s="27">
        <f t="shared" si="275"/>
        <v>10.5676924477754</v>
      </c>
      <c r="N1287" s="21"/>
      <c r="O1287" s="22">
        <f t="shared" si="276"/>
        <v>12.6479945394357</v>
      </c>
      <c r="P1287" s="22"/>
      <c r="Q1287" s="31">
        <f t="shared" si="277"/>
        <v>0.0834107427442011</v>
      </c>
      <c r="R1287" s="10">
        <f t="shared" si="273"/>
        <v>1.00120027580428</v>
      </c>
      <c r="S1287" s="10">
        <f t="shared" si="274"/>
        <v>10.9505384229972</v>
      </c>
      <c r="T1287" s="12">
        <f t="shared" si="278"/>
        <v>0.101705746913123</v>
      </c>
      <c r="U1287" s="12">
        <f t="shared" si="279"/>
        <v>0.0342139117694393</v>
      </c>
      <c r="V1287" s="12">
        <f t="shared" si="280"/>
        <v>0.0674918351436835</v>
      </c>
      <c r="Y1287" s="30"/>
      <c r="Z1287" s="30"/>
    </row>
    <row r="1288" spans="1:26">
      <c r="A1288" s="14">
        <v>1977.08</v>
      </c>
      <c r="B1288" s="15">
        <v>97.75</v>
      </c>
      <c r="C1288" s="16">
        <v>4.45333</v>
      </c>
      <c r="D1288" s="15">
        <v>10.6133</v>
      </c>
      <c r="E1288" s="15">
        <v>61.2</v>
      </c>
      <c r="F1288" s="16">
        <f t="shared" si="271"/>
        <v>1977.6249999999</v>
      </c>
      <c r="G1288" s="10">
        <v>7.4</v>
      </c>
      <c r="H1288" s="16">
        <f t="shared" si="267"/>
        <v>504.225486111111</v>
      </c>
      <c r="I1288" s="16">
        <f t="shared" si="268"/>
        <v>22.9716878165033</v>
      </c>
      <c r="J1288" s="19">
        <f t="shared" si="272"/>
        <v>97975.0968347268</v>
      </c>
      <c r="K1288" s="16">
        <f t="shared" si="269"/>
        <v>54.746765746732</v>
      </c>
      <c r="L1288" s="19">
        <f t="shared" si="270"/>
        <v>10637.7401047162</v>
      </c>
      <c r="M1288" s="27">
        <f t="shared" si="275"/>
        <v>10.268385666711</v>
      </c>
      <c r="N1288" s="21"/>
      <c r="O1288" s="22">
        <f t="shared" si="276"/>
        <v>12.2974884742663</v>
      </c>
      <c r="P1288" s="22"/>
      <c r="Q1288" s="31">
        <f t="shared" si="277"/>
        <v>0.085499137405506</v>
      </c>
      <c r="R1288" s="10">
        <f t="shared" si="273"/>
        <v>1.01038463404655</v>
      </c>
      <c r="S1288" s="10">
        <f t="shared" si="274"/>
        <v>10.9278530628745</v>
      </c>
      <c r="T1288" s="12">
        <f t="shared" si="278"/>
        <v>0.110725234066774</v>
      </c>
      <c r="U1288" s="12">
        <f t="shared" si="279"/>
        <v>0.0324850704080919</v>
      </c>
      <c r="V1288" s="12">
        <f t="shared" si="280"/>
        <v>0.078240163658682</v>
      </c>
      <c r="Y1288" s="30"/>
      <c r="Z1288" s="30"/>
    </row>
    <row r="1289" spans="1:26">
      <c r="A1289" s="14">
        <v>1977.09</v>
      </c>
      <c r="B1289" s="15">
        <v>96.23</v>
      </c>
      <c r="C1289" s="16">
        <v>4.5</v>
      </c>
      <c r="D1289" s="15">
        <v>10.71</v>
      </c>
      <c r="E1289" s="15">
        <v>61.4</v>
      </c>
      <c r="F1289" s="16">
        <f t="shared" si="271"/>
        <v>1977.70833333324</v>
      </c>
      <c r="G1289" s="10">
        <v>7.34</v>
      </c>
      <c r="H1289" s="16">
        <f t="shared" si="267"/>
        <v>494.767955537459</v>
      </c>
      <c r="I1289" s="16">
        <f t="shared" si="268"/>
        <v>23.1368159609121</v>
      </c>
      <c r="J1289" s="19">
        <f t="shared" si="272"/>
        <v>96512.0612575772</v>
      </c>
      <c r="K1289" s="16">
        <f t="shared" si="269"/>
        <v>55.0656219869707</v>
      </c>
      <c r="L1289" s="19">
        <f t="shared" si="270"/>
        <v>10741.3922484532</v>
      </c>
      <c r="M1289" s="27">
        <f t="shared" si="275"/>
        <v>10.0677428200707</v>
      </c>
      <c r="N1289" s="21"/>
      <c r="O1289" s="22">
        <f t="shared" si="276"/>
        <v>12.0658237591316</v>
      </c>
      <c r="P1289" s="22"/>
      <c r="Q1289" s="31">
        <f t="shared" si="277"/>
        <v>0.0880699297567031</v>
      </c>
      <c r="R1289" s="10">
        <f t="shared" si="273"/>
        <v>0.993561940277546</v>
      </c>
      <c r="S1289" s="10">
        <f t="shared" si="274"/>
        <v>11.0053695578539</v>
      </c>
      <c r="T1289" s="12">
        <f t="shared" si="278"/>
        <v>0.108401093609414</v>
      </c>
      <c r="U1289" s="12">
        <f t="shared" si="279"/>
        <v>0.0275343160553907</v>
      </c>
      <c r="V1289" s="12">
        <f t="shared" si="280"/>
        <v>0.0808667775540231</v>
      </c>
      <c r="Y1289" s="30"/>
      <c r="Z1289" s="30"/>
    </row>
    <row r="1290" spans="1:26">
      <c r="A1290" s="14">
        <v>1977.1</v>
      </c>
      <c r="B1290" s="15">
        <v>93.74</v>
      </c>
      <c r="C1290" s="16">
        <v>4.55667</v>
      </c>
      <c r="D1290" s="15">
        <v>10.77</v>
      </c>
      <c r="E1290" s="15">
        <v>61.6</v>
      </c>
      <c r="F1290" s="16">
        <f t="shared" si="271"/>
        <v>1977.79166666657</v>
      </c>
      <c r="G1290" s="10">
        <v>7.52</v>
      </c>
      <c r="H1290" s="16">
        <f t="shared" ref="H1290:H1353" si="281">B1290*$E$1858/E1290</f>
        <v>480.400760714286</v>
      </c>
      <c r="I1290" s="16">
        <f t="shared" ref="I1290:I1353" si="282">C1290*$E$1858/E1290</f>
        <v>23.3521200589286</v>
      </c>
      <c r="J1290" s="19">
        <f t="shared" si="272"/>
        <v>94089.1190749744</v>
      </c>
      <c r="K1290" s="16">
        <f t="shared" ref="K1290:K1353" si="283">D1290*$E$1858/E1290</f>
        <v>55.1943267857143</v>
      </c>
      <c r="L1290" s="19">
        <f t="shared" ref="L1290:L1353" si="284">K1290*(J1290/H1290)</f>
        <v>10810.111077848</v>
      </c>
      <c r="M1290" s="27">
        <f t="shared" si="275"/>
        <v>9.76666629955655</v>
      </c>
      <c r="N1290" s="21"/>
      <c r="O1290" s="22">
        <f t="shared" si="276"/>
        <v>11.7150030666727</v>
      </c>
      <c r="P1290" s="22"/>
      <c r="Q1290" s="31">
        <f t="shared" si="277"/>
        <v>0.0893616506552815</v>
      </c>
      <c r="R1290" s="10">
        <f t="shared" si="273"/>
        <v>1.00209269496177</v>
      </c>
      <c r="S1290" s="10">
        <f t="shared" si="274"/>
        <v>10.8990146549722</v>
      </c>
      <c r="T1290" s="12">
        <f t="shared" si="278"/>
        <v>0.0970059401393504</v>
      </c>
      <c r="U1290" s="12">
        <f t="shared" si="279"/>
        <v>0.0284134591834271</v>
      </c>
      <c r="V1290" s="12">
        <f t="shared" si="280"/>
        <v>0.0685924809559233</v>
      </c>
      <c r="Y1290" s="30"/>
      <c r="Z1290" s="30"/>
    </row>
    <row r="1291" spans="1:26">
      <c r="A1291" s="14">
        <v>1977.11</v>
      </c>
      <c r="B1291" s="15">
        <v>94.28</v>
      </c>
      <c r="C1291" s="16">
        <v>4.61333</v>
      </c>
      <c r="D1291" s="15">
        <v>10.83</v>
      </c>
      <c r="E1291" s="15">
        <v>61.9</v>
      </c>
      <c r="F1291" s="16">
        <f t="shared" ref="F1291:F1354" si="285">F1290+1/12</f>
        <v>1977.8749999999</v>
      </c>
      <c r="G1291" s="10">
        <v>7.58</v>
      </c>
      <c r="H1291" s="16">
        <f t="shared" si="281"/>
        <v>480.826476898223</v>
      </c>
      <c r="I1291" s="16">
        <f t="shared" si="282"/>
        <v>23.5279084712439</v>
      </c>
      <c r="J1291" s="19">
        <f t="shared" ref="J1291:J1354" si="286">J1290*((H1291+(I1291/12))/H1290)</f>
        <v>94556.5037273219</v>
      </c>
      <c r="K1291" s="16">
        <f t="shared" si="283"/>
        <v>55.2328250403877</v>
      </c>
      <c r="L1291" s="19">
        <f t="shared" si="284"/>
        <v>10861.762148567</v>
      </c>
      <c r="M1291" s="27">
        <f t="shared" si="275"/>
        <v>9.7662999836602</v>
      </c>
      <c r="N1291" s="21"/>
      <c r="O1291" s="22">
        <f t="shared" si="276"/>
        <v>11.724729783735</v>
      </c>
      <c r="P1291" s="22"/>
      <c r="Q1291" s="31">
        <f t="shared" si="277"/>
        <v>0.088966828403053</v>
      </c>
      <c r="R1291" s="10">
        <f t="shared" ref="R1291:R1354" si="287">((G1291/G1292+G1291/1200+((1+G1292/1200)^(-119))*(1-G1291/G1292)))</f>
        <v>0.998700951384615</v>
      </c>
      <c r="S1291" s="10">
        <f t="shared" ref="S1291:S1354" si="288">S1290*R1290*E1290/E1291</f>
        <v>10.8688900618835</v>
      </c>
      <c r="T1291" s="12">
        <f t="shared" si="278"/>
        <v>0.0820694448285066</v>
      </c>
      <c r="U1291" s="12">
        <f t="shared" si="279"/>
        <v>0.03377604918957</v>
      </c>
      <c r="V1291" s="12">
        <f t="shared" si="280"/>
        <v>0.0482933956389366</v>
      </c>
      <c r="Y1291" s="30"/>
      <c r="Z1291" s="30"/>
    </row>
    <row r="1292" spans="1:26">
      <c r="A1292" s="14">
        <v>1977.12</v>
      </c>
      <c r="B1292" s="15">
        <v>93.82</v>
      </c>
      <c r="C1292" s="16">
        <v>4.67</v>
      </c>
      <c r="D1292" s="15">
        <v>10.89</v>
      </c>
      <c r="E1292" s="15">
        <v>62.1</v>
      </c>
      <c r="F1292" s="16">
        <f t="shared" si="285"/>
        <v>1977.95833333324</v>
      </c>
      <c r="G1292" s="10">
        <v>7.69</v>
      </c>
      <c r="H1292" s="16">
        <f t="shared" si="281"/>
        <v>476.939484380032</v>
      </c>
      <c r="I1292" s="16">
        <f t="shared" si="282"/>
        <v>23.7402194847021</v>
      </c>
      <c r="J1292" s="19">
        <f t="shared" si="286"/>
        <v>94181.1616475432</v>
      </c>
      <c r="K1292" s="16">
        <f t="shared" si="283"/>
        <v>55.3599550724638</v>
      </c>
      <c r="L1292" s="19">
        <f t="shared" si="284"/>
        <v>10931.9212357892</v>
      </c>
      <c r="M1292" s="27">
        <f t="shared" si="275"/>
        <v>9.67826658253592</v>
      </c>
      <c r="N1292" s="21"/>
      <c r="O1292" s="22">
        <f t="shared" si="276"/>
        <v>11.6298173566368</v>
      </c>
      <c r="P1292" s="22"/>
      <c r="Q1292" s="31">
        <f t="shared" si="277"/>
        <v>0.0888270474324674</v>
      </c>
      <c r="R1292" s="10">
        <f t="shared" si="287"/>
        <v>0.98793292468504</v>
      </c>
      <c r="S1292" s="10">
        <f t="shared" si="288"/>
        <v>10.8198118409651</v>
      </c>
      <c r="T1292" s="12">
        <f t="shared" si="278"/>
        <v>0.081048218319675</v>
      </c>
      <c r="U1292" s="12">
        <f t="shared" si="279"/>
        <v>0.0341272788944542</v>
      </c>
      <c r="V1292" s="12">
        <f t="shared" si="280"/>
        <v>0.0469209394252208</v>
      </c>
      <c r="Y1292" s="30"/>
      <c r="Z1292" s="30"/>
    </row>
    <row r="1293" spans="1:26">
      <c r="A1293" s="14">
        <v>1978.01</v>
      </c>
      <c r="B1293" s="15">
        <v>90.25</v>
      </c>
      <c r="C1293" s="16">
        <v>4.71333</v>
      </c>
      <c r="D1293" s="15">
        <v>10.9</v>
      </c>
      <c r="E1293" s="15">
        <v>62.5</v>
      </c>
      <c r="F1293" s="16">
        <f t="shared" si="285"/>
        <v>1978.04166666657</v>
      </c>
      <c r="G1293" s="10">
        <v>7.96</v>
      </c>
      <c r="H1293" s="16">
        <f t="shared" si="281"/>
        <v>455.854916</v>
      </c>
      <c r="I1293" s="16">
        <f t="shared" si="282"/>
        <v>23.80714294992</v>
      </c>
      <c r="J1293" s="19">
        <f t="shared" si="286"/>
        <v>90409.3614431717</v>
      </c>
      <c r="K1293" s="16">
        <f t="shared" si="283"/>
        <v>55.0561616</v>
      </c>
      <c r="L1293" s="19">
        <f t="shared" si="284"/>
        <v>10919.2469776241</v>
      </c>
      <c r="M1293" s="27">
        <f t="shared" si="275"/>
        <v>9.24146226093469</v>
      </c>
      <c r="N1293" s="21"/>
      <c r="O1293" s="22">
        <f t="shared" si="276"/>
        <v>11.11732706342</v>
      </c>
      <c r="P1293" s="22"/>
      <c r="Q1293" s="31">
        <f t="shared" si="277"/>
        <v>0.0910679235977686</v>
      </c>
      <c r="R1293" s="10">
        <f t="shared" si="287"/>
        <v>1.00185789182413</v>
      </c>
      <c r="S1293" s="10">
        <f t="shared" si="288"/>
        <v>10.6208371671044</v>
      </c>
      <c r="T1293" s="12">
        <f t="shared" si="278"/>
        <v>0.0897182206371212</v>
      </c>
      <c r="U1293" s="12">
        <f t="shared" si="279"/>
        <v>0.0387175881872348</v>
      </c>
      <c r="V1293" s="12">
        <f t="shared" si="280"/>
        <v>0.0510006324498864</v>
      </c>
      <c r="Y1293" s="30"/>
      <c r="Z1293" s="30"/>
    </row>
    <row r="1294" spans="1:26">
      <c r="A1294" s="14">
        <v>1978.02</v>
      </c>
      <c r="B1294" s="15">
        <v>88.98</v>
      </c>
      <c r="C1294" s="16">
        <v>4.75667</v>
      </c>
      <c r="D1294" s="15">
        <v>10.91</v>
      </c>
      <c r="E1294" s="15">
        <v>62.9</v>
      </c>
      <c r="F1294" s="16">
        <f t="shared" si="285"/>
        <v>1978.1249999999</v>
      </c>
      <c r="G1294" s="10">
        <v>8.03</v>
      </c>
      <c r="H1294" s="16">
        <f t="shared" si="281"/>
        <v>446.581990779014</v>
      </c>
      <c r="I1294" s="16">
        <f t="shared" si="282"/>
        <v>23.8732654313196</v>
      </c>
      <c r="J1294" s="19">
        <f t="shared" si="286"/>
        <v>88964.8330755711</v>
      </c>
      <c r="K1294" s="16">
        <f t="shared" si="283"/>
        <v>54.7562319554849</v>
      </c>
      <c r="L1294" s="19">
        <f t="shared" si="284"/>
        <v>10908.1403557483</v>
      </c>
      <c r="M1294" s="27">
        <f t="shared" si="275"/>
        <v>9.04526357070474</v>
      </c>
      <c r="N1294" s="21"/>
      <c r="O1294" s="22">
        <f t="shared" si="276"/>
        <v>10.8945040790925</v>
      </c>
      <c r="P1294" s="22"/>
      <c r="Q1294" s="31">
        <f t="shared" si="277"/>
        <v>0.0930817926921571</v>
      </c>
      <c r="R1294" s="10">
        <f t="shared" si="287"/>
        <v>1.00600975549726</v>
      </c>
      <c r="S1294" s="10">
        <f t="shared" si="288"/>
        <v>10.5729029547322</v>
      </c>
      <c r="T1294" s="12">
        <f t="shared" si="278"/>
        <v>0.0947726652170437</v>
      </c>
      <c r="U1294" s="12">
        <f t="shared" si="279"/>
        <v>0.0428369778839159</v>
      </c>
      <c r="V1294" s="12">
        <f t="shared" si="280"/>
        <v>0.0519356873331278</v>
      </c>
      <c r="Y1294" s="30"/>
      <c r="Z1294" s="30"/>
    </row>
    <row r="1295" spans="1:26">
      <c r="A1295" s="14">
        <v>1978.03</v>
      </c>
      <c r="B1295" s="15">
        <v>88.82</v>
      </c>
      <c r="C1295" s="16">
        <v>4.8</v>
      </c>
      <c r="D1295" s="15">
        <v>10.92</v>
      </c>
      <c r="E1295" s="15">
        <v>63.4</v>
      </c>
      <c r="F1295" s="16">
        <f t="shared" si="285"/>
        <v>1978.20833333324</v>
      </c>
      <c r="G1295" s="10">
        <v>8.04</v>
      </c>
      <c r="H1295" s="16">
        <f t="shared" si="281"/>
        <v>442.263359305994</v>
      </c>
      <c r="I1295" s="16">
        <f t="shared" si="282"/>
        <v>23.9007444794953</v>
      </c>
      <c r="J1295" s="19">
        <f t="shared" si="286"/>
        <v>88501.2843421473</v>
      </c>
      <c r="K1295" s="16">
        <f t="shared" si="283"/>
        <v>54.3741936908517</v>
      </c>
      <c r="L1295" s="19">
        <f t="shared" si="284"/>
        <v>10880.8154133782</v>
      </c>
      <c r="M1295" s="27">
        <f t="shared" si="275"/>
        <v>8.95042007763389</v>
      </c>
      <c r="N1295" s="21"/>
      <c r="O1295" s="22">
        <f t="shared" si="276"/>
        <v>10.7937687690458</v>
      </c>
      <c r="P1295" s="22"/>
      <c r="Q1295" s="31">
        <f t="shared" si="277"/>
        <v>0.0946846265534385</v>
      </c>
      <c r="R1295" s="10">
        <f t="shared" si="287"/>
        <v>0.999234510464742</v>
      </c>
      <c r="S1295" s="10">
        <f t="shared" si="288"/>
        <v>10.5525598924402</v>
      </c>
      <c r="T1295" s="12">
        <f t="shared" si="278"/>
        <v>0.0983635800094713</v>
      </c>
      <c r="U1295" s="12">
        <f t="shared" si="279"/>
        <v>0.0421804323199033</v>
      </c>
      <c r="V1295" s="12">
        <f t="shared" si="280"/>
        <v>0.056183147689568</v>
      </c>
      <c r="Y1295" s="30"/>
      <c r="Z1295" s="30"/>
    </row>
    <row r="1296" spans="1:26">
      <c r="A1296" s="14">
        <v>1978.04</v>
      </c>
      <c r="B1296" s="15">
        <v>92.71</v>
      </c>
      <c r="C1296" s="16">
        <v>4.83667</v>
      </c>
      <c r="D1296" s="15">
        <v>11.0233</v>
      </c>
      <c r="E1296" s="15">
        <v>63.9</v>
      </c>
      <c r="F1296" s="16">
        <f t="shared" si="285"/>
        <v>1978.29166666657</v>
      </c>
      <c r="G1296" s="10">
        <v>8.15</v>
      </c>
      <c r="H1296" s="16">
        <f t="shared" si="281"/>
        <v>458.020769796557</v>
      </c>
      <c r="I1296" s="16">
        <f t="shared" si="282"/>
        <v>23.8948906984351</v>
      </c>
      <c r="J1296" s="19">
        <f t="shared" si="286"/>
        <v>92052.9655058814</v>
      </c>
      <c r="K1296" s="16">
        <f t="shared" si="283"/>
        <v>54.4590696979656</v>
      </c>
      <c r="L1296" s="19">
        <f t="shared" si="284"/>
        <v>10945.1780246034</v>
      </c>
      <c r="M1296" s="27">
        <f t="shared" si="275"/>
        <v>9.26258872086684</v>
      </c>
      <c r="N1296" s="21"/>
      <c r="O1296" s="22">
        <f t="shared" si="276"/>
        <v>11.1824007970067</v>
      </c>
      <c r="P1296" s="22"/>
      <c r="Q1296" s="31">
        <f t="shared" si="277"/>
        <v>0.090345091115403</v>
      </c>
      <c r="R1296" s="10">
        <f t="shared" si="287"/>
        <v>0.993334390428932</v>
      </c>
      <c r="S1296" s="10">
        <f t="shared" si="288"/>
        <v>10.4619743342483</v>
      </c>
      <c r="T1296" s="12">
        <f t="shared" si="278"/>
        <v>0.0925189488884892</v>
      </c>
      <c r="U1296" s="12">
        <f t="shared" si="279"/>
        <v>0.0408417138959911</v>
      </c>
      <c r="V1296" s="12">
        <f t="shared" si="280"/>
        <v>0.0516772349924981</v>
      </c>
      <c r="Y1296" s="30"/>
      <c r="Z1296" s="30"/>
    </row>
    <row r="1297" spans="1:26">
      <c r="A1297" s="14">
        <v>1978.05</v>
      </c>
      <c r="B1297" s="15">
        <v>97.41</v>
      </c>
      <c r="C1297" s="16">
        <v>4.87333</v>
      </c>
      <c r="D1297" s="15">
        <v>11.1267</v>
      </c>
      <c r="E1297" s="15">
        <v>64.5</v>
      </c>
      <c r="F1297" s="16">
        <f t="shared" si="285"/>
        <v>1978.3749999999</v>
      </c>
      <c r="G1297" s="10">
        <v>8.35</v>
      </c>
      <c r="H1297" s="16">
        <f t="shared" si="281"/>
        <v>476.763806046512</v>
      </c>
      <c r="I1297" s="16">
        <f t="shared" si="282"/>
        <v>23.8520414631008</v>
      </c>
      <c r="J1297" s="19">
        <f t="shared" si="286"/>
        <v>96219.4206633862</v>
      </c>
      <c r="K1297" s="16">
        <f t="shared" si="283"/>
        <v>54.4585549813954</v>
      </c>
      <c r="L1297" s="19">
        <f t="shared" si="284"/>
        <v>10990.7055527697</v>
      </c>
      <c r="M1297" s="27">
        <f t="shared" si="275"/>
        <v>9.63491072859845</v>
      </c>
      <c r="N1297" s="21"/>
      <c r="O1297" s="22">
        <f t="shared" si="276"/>
        <v>11.6422159372098</v>
      </c>
      <c r="P1297" s="22"/>
      <c r="Q1297" s="31">
        <f t="shared" si="277"/>
        <v>0.0848588377750583</v>
      </c>
      <c r="R1297" s="10">
        <f t="shared" si="287"/>
        <v>0.999591687872428</v>
      </c>
      <c r="S1297" s="10">
        <f t="shared" si="288"/>
        <v>10.2955669082449</v>
      </c>
      <c r="T1297" s="12">
        <f t="shared" si="278"/>
        <v>0.0849227002526283</v>
      </c>
      <c r="U1297" s="12">
        <f t="shared" si="279"/>
        <v>0.0403863778933051</v>
      </c>
      <c r="V1297" s="12">
        <f t="shared" si="280"/>
        <v>0.0445363223593231</v>
      </c>
      <c r="Y1297" s="30"/>
      <c r="Z1297" s="30"/>
    </row>
    <row r="1298" spans="1:26">
      <c r="A1298" s="14">
        <v>1978.06</v>
      </c>
      <c r="B1298" s="15">
        <v>97.66</v>
      </c>
      <c r="C1298" s="16">
        <v>4.91</v>
      </c>
      <c r="D1298" s="15">
        <v>11.23</v>
      </c>
      <c r="E1298" s="15">
        <v>65.2</v>
      </c>
      <c r="F1298" s="16">
        <f t="shared" si="285"/>
        <v>1978.45833333324</v>
      </c>
      <c r="G1298" s="10">
        <v>8.46</v>
      </c>
      <c r="H1298" s="16">
        <f t="shared" si="281"/>
        <v>472.855640184049</v>
      </c>
      <c r="I1298" s="16">
        <f t="shared" si="282"/>
        <v>23.7735121165644</v>
      </c>
      <c r="J1298" s="19">
        <f t="shared" si="286"/>
        <v>95830.5097270374</v>
      </c>
      <c r="K1298" s="16">
        <f t="shared" si="283"/>
        <v>54.3740409509203</v>
      </c>
      <c r="L1298" s="19">
        <f t="shared" si="284"/>
        <v>11019.6254785442</v>
      </c>
      <c r="M1298" s="27">
        <f t="shared" si="275"/>
        <v>9.54967898104174</v>
      </c>
      <c r="N1298" s="21"/>
      <c r="O1298" s="22">
        <f t="shared" si="276"/>
        <v>11.5494779570508</v>
      </c>
      <c r="P1298" s="22"/>
      <c r="Q1298" s="31">
        <f t="shared" si="277"/>
        <v>0.0852190625543068</v>
      </c>
      <c r="R1298" s="10">
        <f t="shared" si="287"/>
        <v>0.995087990397752</v>
      </c>
      <c r="S1298" s="10">
        <f t="shared" si="288"/>
        <v>10.1808730087474</v>
      </c>
      <c r="T1298" s="12">
        <f t="shared" si="278"/>
        <v>0.0912427446160418</v>
      </c>
      <c r="U1298" s="12">
        <f t="shared" si="279"/>
        <v>0.0430449828035193</v>
      </c>
      <c r="V1298" s="12">
        <f t="shared" si="280"/>
        <v>0.0481977618125224</v>
      </c>
      <c r="Y1298" s="30"/>
      <c r="Z1298" s="30"/>
    </row>
    <row r="1299" spans="1:26">
      <c r="A1299" s="14">
        <v>1978.07</v>
      </c>
      <c r="B1299" s="15">
        <v>97.19</v>
      </c>
      <c r="C1299" s="16">
        <v>4.94667</v>
      </c>
      <c r="D1299" s="15">
        <v>11.3433</v>
      </c>
      <c r="E1299" s="15">
        <v>65.7</v>
      </c>
      <c r="F1299" s="16">
        <f t="shared" si="285"/>
        <v>1978.54166666657</v>
      </c>
      <c r="G1299" s="10">
        <v>8.64</v>
      </c>
      <c r="H1299" s="16">
        <f t="shared" si="281"/>
        <v>466.998689649924</v>
      </c>
      <c r="I1299" s="16">
        <f t="shared" si="282"/>
        <v>23.7687869958904</v>
      </c>
      <c r="J1299" s="19">
        <f t="shared" si="286"/>
        <v>95044.9423308883</v>
      </c>
      <c r="K1299" s="16">
        <f t="shared" si="283"/>
        <v>54.504642826484</v>
      </c>
      <c r="L1299" s="19">
        <f t="shared" si="284"/>
        <v>11092.9446891858</v>
      </c>
      <c r="M1299" s="27">
        <f t="shared" si="275"/>
        <v>9.42552404778736</v>
      </c>
      <c r="N1299" s="21"/>
      <c r="O1299" s="22">
        <f t="shared" si="276"/>
        <v>11.4098846483645</v>
      </c>
      <c r="P1299" s="22"/>
      <c r="Q1299" s="31">
        <f t="shared" si="277"/>
        <v>0.0849999675123131</v>
      </c>
      <c r="R1299" s="10">
        <f t="shared" si="287"/>
        <v>1.02263605246305</v>
      </c>
      <c r="S1299" s="10">
        <f t="shared" si="288"/>
        <v>10.053765037634</v>
      </c>
      <c r="T1299" s="12">
        <f t="shared" si="278"/>
        <v>0.0913467085775028</v>
      </c>
      <c r="U1299" s="12">
        <f t="shared" si="279"/>
        <v>0.0437365548197661</v>
      </c>
      <c r="V1299" s="12">
        <f t="shared" si="280"/>
        <v>0.0476101537577367</v>
      </c>
      <c r="Y1299" s="30"/>
      <c r="Z1299" s="30"/>
    </row>
    <row r="1300" spans="1:26">
      <c r="A1300" s="14">
        <v>1978.08</v>
      </c>
      <c r="B1300" s="15">
        <v>103.9</v>
      </c>
      <c r="C1300" s="16">
        <v>4.98333</v>
      </c>
      <c r="D1300" s="15">
        <v>11.4567</v>
      </c>
      <c r="E1300" s="15">
        <v>66</v>
      </c>
      <c r="F1300" s="16">
        <f t="shared" si="285"/>
        <v>1978.6249999999</v>
      </c>
      <c r="G1300" s="10">
        <v>8.41</v>
      </c>
      <c r="H1300" s="16">
        <f t="shared" si="281"/>
        <v>496.971016666667</v>
      </c>
      <c r="I1300" s="16">
        <f t="shared" si="282"/>
        <v>23.836097945</v>
      </c>
      <c r="J1300" s="19">
        <f t="shared" si="286"/>
        <v>101549.264233777</v>
      </c>
      <c r="K1300" s="16">
        <f t="shared" si="283"/>
        <v>54.79930555</v>
      </c>
      <c r="L1300" s="19">
        <f t="shared" si="284"/>
        <v>11197.4923536777</v>
      </c>
      <c r="M1300" s="27">
        <f t="shared" si="275"/>
        <v>10.0239708540038</v>
      </c>
      <c r="N1300" s="21"/>
      <c r="O1300" s="22">
        <f t="shared" si="276"/>
        <v>12.142389731258</v>
      </c>
      <c r="P1300" s="22"/>
      <c r="Q1300" s="31">
        <f t="shared" si="277"/>
        <v>0.0811464757371171</v>
      </c>
      <c r="R1300" s="10">
        <f t="shared" si="287"/>
        <v>1.00633748850854</v>
      </c>
      <c r="S1300" s="10">
        <f t="shared" si="288"/>
        <v>10.2346092150657</v>
      </c>
      <c r="T1300" s="12">
        <f t="shared" si="278"/>
        <v>0.0818158447201311</v>
      </c>
      <c r="U1300" s="12">
        <f t="shared" si="279"/>
        <v>0.0408755620764854</v>
      </c>
      <c r="V1300" s="12">
        <f t="shared" si="280"/>
        <v>0.0409402826436458</v>
      </c>
      <c r="Y1300" s="30"/>
      <c r="Z1300" s="30"/>
    </row>
    <row r="1301" spans="1:26">
      <c r="A1301" s="14">
        <v>1978.09</v>
      </c>
      <c r="B1301" s="15">
        <v>103.9</v>
      </c>
      <c r="C1301" s="16">
        <v>5.02</v>
      </c>
      <c r="D1301" s="15">
        <v>11.57</v>
      </c>
      <c r="E1301" s="15">
        <v>66.5</v>
      </c>
      <c r="F1301" s="16">
        <f t="shared" si="285"/>
        <v>1978.70833333324</v>
      </c>
      <c r="G1301" s="10">
        <v>8.42</v>
      </c>
      <c r="H1301" s="16">
        <f t="shared" si="281"/>
        <v>493.234392481203</v>
      </c>
      <c r="I1301" s="16">
        <f t="shared" si="282"/>
        <v>23.8309590977444</v>
      </c>
      <c r="J1301" s="19">
        <f t="shared" si="286"/>
        <v>101191.530280301</v>
      </c>
      <c r="K1301" s="16">
        <f t="shared" si="283"/>
        <v>54.9251387969925</v>
      </c>
      <c r="L1301" s="19">
        <f t="shared" si="284"/>
        <v>11268.3927366995</v>
      </c>
      <c r="M1301" s="27">
        <f t="shared" si="275"/>
        <v>9.94188747300441</v>
      </c>
      <c r="N1301" s="21"/>
      <c r="O1301" s="22">
        <f t="shared" si="276"/>
        <v>12.0510240720506</v>
      </c>
      <c r="P1301" s="22"/>
      <c r="Q1301" s="31">
        <f t="shared" si="277"/>
        <v>0.0823704040386537</v>
      </c>
      <c r="R1301" s="10">
        <f t="shared" si="287"/>
        <v>0.992396432708363</v>
      </c>
      <c r="S1301" s="10">
        <f t="shared" si="288"/>
        <v>10.2220313022777</v>
      </c>
      <c r="T1301" s="12">
        <f t="shared" si="278"/>
        <v>0.0835417319112879</v>
      </c>
      <c r="U1301" s="12">
        <f t="shared" si="279"/>
        <v>0.0429857415918686</v>
      </c>
      <c r="V1301" s="12">
        <f t="shared" si="280"/>
        <v>0.0405559903194193</v>
      </c>
      <c r="Y1301" s="30"/>
      <c r="Z1301" s="30"/>
    </row>
    <row r="1302" spans="1:26">
      <c r="A1302" s="14">
        <v>1978.1</v>
      </c>
      <c r="B1302" s="15">
        <v>100.6</v>
      </c>
      <c r="C1302" s="16">
        <v>5.03667</v>
      </c>
      <c r="D1302" s="15">
        <v>11.8233</v>
      </c>
      <c r="E1302" s="15">
        <v>67.1</v>
      </c>
      <c r="F1302" s="16">
        <f t="shared" si="285"/>
        <v>1978.79166666657</v>
      </c>
      <c r="G1302" s="10">
        <v>8.64</v>
      </c>
      <c r="H1302" s="16">
        <f t="shared" si="281"/>
        <v>473.298262295082</v>
      </c>
      <c r="I1302" s="16">
        <f t="shared" si="282"/>
        <v>23.6962938245902</v>
      </c>
      <c r="J1302" s="19">
        <f t="shared" si="286"/>
        <v>97506.5773865031</v>
      </c>
      <c r="K1302" s="16">
        <f t="shared" si="283"/>
        <v>55.6257191311476</v>
      </c>
      <c r="L1302" s="19">
        <f t="shared" si="284"/>
        <v>11459.7367436764</v>
      </c>
      <c r="M1302" s="27">
        <f t="shared" si="275"/>
        <v>9.53360835820883</v>
      </c>
      <c r="N1302" s="21"/>
      <c r="O1302" s="22">
        <f t="shared" si="276"/>
        <v>11.5653268204749</v>
      </c>
      <c r="P1302" s="22"/>
      <c r="Q1302" s="31">
        <f t="shared" si="277"/>
        <v>0.0848298222704528</v>
      </c>
      <c r="R1302" s="10">
        <f t="shared" si="287"/>
        <v>0.995984167809622</v>
      </c>
      <c r="S1302" s="10">
        <f t="shared" si="288"/>
        <v>10.0535982423399</v>
      </c>
      <c r="T1302" s="12">
        <f t="shared" si="278"/>
        <v>0.0912731891750973</v>
      </c>
      <c r="U1302" s="12">
        <f t="shared" si="279"/>
        <v>0.0463768016501409</v>
      </c>
      <c r="V1302" s="12">
        <f t="shared" si="280"/>
        <v>0.0448963875249564</v>
      </c>
      <c r="Y1302" s="30"/>
      <c r="Z1302" s="30"/>
    </row>
    <row r="1303" spans="1:26">
      <c r="A1303" s="14">
        <v>1978.11</v>
      </c>
      <c r="B1303" s="15">
        <v>94.71</v>
      </c>
      <c r="C1303" s="16">
        <v>5.05333</v>
      </c>
      <c r="D1303" s="15">
        <v>12.0767</v>
      </c>
      <c r="E1303" s="15">
        <v>67.4</v>
      </c>
      <c r="F1303" s="16">
        <f t="shared" si="285"/>
        <v>1978.8749999999</v>
      </c>
      <c r="G1303" s="10">
        <v>8.81</v>
      </c>
      <c r="H1303" s="16">
        <f t="shared" si="281"/>
        <v>443.603934569733</v>
      </c>
      <c r="I1303" s="16">
        <f t="shared" si="282"/>
        <v>23.6688530321959</v>
      </c>
      <c r="J1303" s="19">
        <f t="shared" si="286"/>
        <v>91795.4432550748</v>
      </c>
      <c r="K1303" s="16">
        <f t="shared" si="283"/>
        <v>56.5650051379822</v>
      </c>
      <c r="L1303" s="19">
        <f t="shared" si="284"/>
        <v>11705.0578561774</v>
      </c>
      <c r="M1303" s="27">
        <f t="shared" si="275"/>
        <v>8.92841890229315</v>
      </c>
      <c r="N1303" s="21"/>
      <c r="O1303" s="22">
        <f t="shared" si="276"/>
        <v>10.8423316464745</v>
      </c>
      <c r="P1303" s="22"/>
      <c r="Q1303" s="31">
        <f t="shared" si="277"/>
        <v>0.0904137097825752</v>
      </c>
      <c r="R1303" s="10">
        <f t="shared" si="287"/>
        <v>0.994258259289057</v>
      </c>
      <c r="S1303" s="10">
        <f t="shared" si="288"/>
        <v>9.96865542957662</v>
      </c>
      <c r="T1303" s="12">
        <f t="shared" si="278"/>
        <v>0.0955532222395814</v>
      </c>
      <c r="U1303" s="12">
        <f t="shared" si="279"/>
        <v>0.0468470102030605</v>
      </c>
      <c r="V1303" s="12">
        <f t="shared" si="280"/>
        <v>0.0487062120365209</v>
      </c>
      <c r="Y1303" s="30"/>
      <c r="Z1303" s="30"/>
    </row>
    <row r="1304" spans="1:26">
      <c r="A1304" s="14">
        <v>1978.12</v>
      </c>
      <c r="B1304" s="15">
        <v>96.11</v>
      </c>
      <c r="C1304" s="16">
        <v>5.07</v>
      </c>
      <c r="D1304" s="15">
        <v>12.33</v>
      </c>
      <c r="E1304" s="15">
        <v>67.7</v>
      </c>
      <c r="F1304" s="16">
        <f t="shared" si="285"/>
        <v>1978.95833333324</v>
      </c>
      <c r="G1304" s="10">
        <v>9.01</v>
      </c>
      <c r="H1304" s="16">
        <f t="shared" si="281"/>
        <v>448.16646661743</v>
      </c>
      <c r="I1304" s="16">
        <f t="shared" si="282"/>
        <v>23.6417020679468</v>
      </c>
      <c r="J1304" s="19">
        <f t="shared" si="286"/>
        <v>93147.2565469281</v>
      </c>
      <c r="K1304" s="16">
        <f t="shared" si="283"/>
        <v>57.495500295421</v>
      </c>
      <c r="L1304" s="19">
        <f t="shared" si="284"/>
        <v>11949.9081596465</v>
      </c>
      <c r="M1304" s="27">
        <f t="shared" si="275"/>
        <v>9.01194181913383</v>
      </c>
      <c r="N1304" s="21"/>
      <c r="O1304" s="22">
        <f t="shared" si="276"/>
        <v>10.9539076425778</v>
      </c>
      <c r="P1304" s="22"/>
      <c r="Q1304" s="31">
        <f t="shared" si="277"/>
        <v>0.0875484924436704</v>
      </c>
      <c r="R1304" s="10">
        <f t="shared" si="287"/>
        <v>1.00164321596417</v>
      </c>
      <c r="S1304" s="10">
        <f t="shared" si="288"/>
        <v>9.8674973833646</v>
      </c>
      <c r="T1304" s="12">
        <f t="shared" si="278"/>
        <v>0.0962925419073029</v>
      </c>
      <c r="U1304" s="12">
        <f t="shared" si="279"/>
        <v>0.0474995321347047</v>
      </c>
      <c r="V1304" s="12">
        <f t="shared" si="280"/>
        <v>0.0487930097725982</v>
      </c>
      <c r="Y1304" s="30"/>
      <c r="Z1304" s="30"/>
    </row>
    <row r="1305" spans="1:26">
      <c r="A1305" s="14">
        <v>1979.01</v>
      </c>
      <c r="B1305" s="15">
        <v>99.71</v>
      </c>
      <c r="C1305" s="16">
        <v>5.11333</v>
      </c>
      <c r="D1305" s="15">
        <v>12.6533</v>
      </c>
      <c r="E1305" s="15">
        <v>68.3</v>
      </c>
      <c r="F1305" s="16">
        <f t="shared" si="285"/>
        <v>1979.04166666657</v>
      </c>
      <c r="G1305" s="10">
        <v>9.1</v>
      </c>
      <c r="H1305" s="16">
        <f t="shared" si="281"/>
        <v>460.868963250366</v>
      </c>
      <c r="I1305" s="16">
        <f t="shared" si="282"/>
        <v>23.6342904007321</v>
      </c>
      <c r="J1305" s="19">
        <f t="shared" si="286"/>
        <v>96196.7004263598</v>
      </c>
      <c r="K1305" s="16">
        <f t="shared" si="283"/>
        <v>58.4847382679356</v>
      </c>
      <c r="L1305" s="19">
        <f t="shared" si="284"/>
        <v>12207.4587253521</v>
      </c>
      <c r="M1305" s="27">
        <f t="shared" si="275"/>
        <v>9.25763691913997</v>
      </c>
      <c r="N1305" s="21"/>
      <c r="O1305" s="22">
        <f t="shared" si="276"/>
        <v>11.2610203412622</v>
      </c>
      <c r="P1305" s="22"/>
      <c r="Q1305" s="31">
        <f t="shared" si="277"/>
        <v>0.0843448811379198</v>
      </c>
      <c r="R1305" s="10">
        <f t="shared" si="287"/>
        <v>1.00758333333333</v>
      </c>
      <c r="S1305" s="10">
        <f t="shared" si="288"/>
        <v>9.79688564732699</v>
      </c>
      <c r="T1305" s="12">
        <f t="shared" si="278"/>
        <v>0.0960033615161358</v>
      </c>
      <c r="U1305" s="12">
        <f t="shared" si="279"/>
        <v>0.0486598681056749</v>
      </c>
      <c r="V1305" s="12">
        <f t="shared" si="280"/>
        <v>0.0473434934104608</v>
      </c>
      <c r="Y1305" s="30"/>
      <c r="Z1305" s="30"/>
    </row>
    <row r="1306" spans="1:26">
      <c r="A1306" s="14">
        <v>1979.02</v>
      </c>
      <c r="B1306" s="15">
        <v>98.23</v>
      </c>
      <c r="C1306" s="16">
        <v>5.15667</v>
      </c>
      <c r="D1306" s="15">
        <v>12.9767</v>
      </c>
      <c r="E1306" s="15">
        <v>69.1</v>
      </c>
      <c r="F1306" s="16">
        <f t="shared" si="285"/>
        <v>1979.1249999999</v>
      </c>
      <c r="G1306" s="10">
        <v>9.1</v>
      </c>
      <c r="H1306" s="16">
        <f t="shared" si="281"/>
        <v>448.77178683068</v>
      </c>
      <c r="I1306" s="16">
        <f t="shared" si="282"/>
        <v>23.5586685329957</v>
      </c>
      <c r="J1306" s="19">
        <f t="shared" si="286"/>
        <v>94081.4507158319</v>
      </c>
      <c r="K1306" s="16">
        <f t="shared" si="283"/>
        <v>59.2851149971057</v>
      </c>
      <c r="L1306" s="19">
        <f t="shared" si="284"/>
        <v>12428.6548050915</v>
      </c>
      <c r="M1306" s="27">
        <f t="shared" si="275"/>
        <v>9.00374037104563</v>
      </c>
      <c r="N1306" s="21"/>
      <c r="O1306" s="22">
        <f t="shared" si="276"/>
        <v>10.9610022115692</v>
      </c>
      <c r="P1306" s="22"/>
      <c r="Q1306" s="31">
        <f t="shared" si="277"/>
        <v>0.0880360566011366</v>
      </c>
      <c r="R1306" s="10">
        <f t="shared" si="287"/>
        <v>1.00628107713893</v>
      </c>
      <c r="S1306" s="10">
        <f t="shared" si="288"/>
        <v>9.75689587543781</v>
      </c>
      <c r="T1306" s="12">
        <f t="shared" si="278"/>
        <v>0.101563539880211</v>
      </c>
      <c r="U1306" s="12">
        <f t="shared" si="279"/>
        <v>0.0489057115990985</v>
      </c>
      <c r="V1306" s="12">
        <f t="shared" si="280"/>
        <v>0.052657828281113</v>
      </c>
      <c r="Y1306" s="30"/>
      <c r="Z1306" s="30"/>
    </row>
    <row r="1307" spans="1:26">
      <c r="A1307" s="14">
        <v>1979.03</v>
      </c>
      <c r="B1307" s="15">
        <v>100.1</v>
      </c>
      <c r="C1307" s="16">
        <v>5.2</v>
      </c>
      <c r="D1307" s="15">
        <v>13.3</v>
      </c>
      <c r="E1307" s="15">
        <v>69.8</v>
      </c>
      <c r="F1307" s="16">
        <f t="shared" si="285"/>
        <v>1979.20833333324</v>
      </c>
      <c r="G1307" s="10">
        <v>9.12</v>
      </c>
      <c r="H1307" s="16">
        <f t="shared" si="281"/>
        <v>452.728780802292</v>
      </c>
      <c r="I1307" s="16">
        <f t="shared" si="282"/>
        <v>23.5183782234957</v>
      </c>
      <c r="J1307" s="19">
        <f t="shared" si="286"/>
        <v>95321.8733050806</v>
      </c>
      <c r="K1307" s="16">
        <f t="shared" si="283"/>
        <v>60.1527750716333</v>
      </c>
      <c r="L1307" s="19">
        <f t="shared" si="284"/>
        <v>12665.1440055701</v>
      </c>
      <c r="M1307" s="27">
        <f t="shared" si="275"/>
        <v>9.07078502966076</v>
      </c>
      <c r="N1307" s="21"/>
      <c r="O1307" s="22">
        <f t="shared" si="276"/>
        <v>11.0505964840765</v>
      </c>
      <c r="P1307" s="22"/>
      <c r="Q1307" s="31">
        <f t="shared" si="277"/>
        <v>0.0872003801346321</v>
      </c>
      <c r="R1307" s="10">
        <f t="shared" si="287"/>
        <v>1.00370313602817</v>
      </c>
      <c r="S1307" s="10">
        <f t="shared" si="288"/>
        <v>9.71971657095699</v>
      </c>
      <c r="T1307" s="12">
        <f t="shared" si="278"/>
        <v>0.0993159807436503</v>
      </c>
      <c r="U1307" s="12">
        <f t="shared" si="279"/>
        <v>0.0482201755957681</v>
      </c>
      <c r="V1307" s="12">
        <f t="shared" si="280"/>
        <v>0.0510958051478823</v>
      </c>
      <c r="Y1307" s="30"/>
      <c r="Z1307" s="30"/>
    </row>
    <row r="1308" spans="1:26">
      <c r="A1308" s="14">
        <v>1979.04</v>
      </c>
      <c r="B1308" s="15">
        <v>102.1</v>
      </c>
      <c r="C1308" s="16">
        <v>5.24667</v>
      </c>
      <c r="D1308" s="15">
        <v>13.5267</v>
      </c>
      <c r="E1308" s="15">
        <v>70.6</v>
      </c>
      <c r="F1308" s="16">
        <f t="shared" si="285"/>
        <v>1979.29166666657</v>
      </c>
      <c r="G1308" s="10">
        <v>9.18</v>
      </c>
      <c r="H1308" s="16">
        <f t="shared" si="281"/>
        <v>456.541740793201</v>
      </c>
      <c r="I1308" s="16">
        <f t="shared" si="282"/>
        <v>23.460566651983</v>
      </c>
      <c r="J1308" s="19">
        <f t="shared" si="286"/>
        <v>96536.325038637</v>
      </c>
      <c r="K1308" s="16">
        <f t="shared" si="283"/>
        <v>60.484849805949</v>
      </c>
      <c r="L1308" s="19">
        <f t="shared" si="284"/>
        <v>12789.5975308534</v>
      </c>
      <c r="M1308" s="27">
        <f t="shared" si="275"/>
        <v>9.13306356621741</v>
      </c>
      <c r="N1308" s="21"/>
      <c r="O1308" s="22">
        <f t="shared" si="276"/>
        <v>11.1336017627729</v>
      </c>
      <c r="P1308" s="22"/>
      <c r="Q1308" s="31">
        <f t="shared" si="277"/>
        <v>0.0864759502629325</v>
      </c>
      <c r="R1308" s="10">
        <f t="shared" si="287"/>
        <v>1.00311708625185</v>
      </c>
      <c r="S1308" s="10">
        <f t="shared" si="288"/>
        <v>9.64516371458217</v>
      </c>
      <c r="T1308" s="12">
        <f t="shared" si="278"/>
        <v>0.101061798029815</v>
      </c>
      <c r="U1308" s="12">
        <f t="shared" si="279"/>
        <v>0.0503694381347639</v>
      </c>
      <c r="V1308" s="12">
        <f t="shared" si="280"/>
        <v>0.0506923598950508</v>
      </c>
      <c r="Y1308" s="30"/>
      <c r="Z1308" s="30"/>
    </row>
    <row r="1309" spans="1:26">
      <c r="A1309" s="14">
        <v>1979.05</v>
      </c>
      <c r="B1309" s="15">
        <v>99.73</v>
      </c>
      <c r="C1309" s="16">
        <v>5.29333</v>
      </c>
      <c r="D1309" s="15">
        <v>13.7533</v>
      </c>
      <c r="E1309" s="15">
        <v>71.5</v>
      </c>
      <c r="F1309" s="16">
        <f t="shared" si="285"/>
        <v>1979.3749999999</v>
      </c>
      <c r="G1309" s="10">
        <v>9.25</v>
      </c>
      <c r="H1309" s="16">
        <f t="shared" si="281"/>
        <v>440.330964615385</v>
      </c>
      <c r="I1309" s="16">
        <f t="shared" si="282"/>
        <v>23.3712734876923</v>
      </c>
      <c r="J1309" s="19">
        <f t="shared" si="286"/>
        <v>93520.3597996059</v>
      </c>
      <c r="K1309" s="16">
        <f t="shared" si="283"/>
        <v>60.7239933384615</v>
      </c>
      <c r="L1309" s="19">
        <f t="shared" si="284"/>
        <v>12896.9574293785</v>
      </c>
      <c r="M1309" s="27">
        <f t="shared" si="275"/>
        <v>8.79438328981496</v>
      </c>
      <c r="N1309" s="21"/>
      <c r="O1309" s="22">
        <f t="shared" si="276"/>
        <v>10.7289505115991</v>
      </c>
      <c r="P1309" s="22"/>
      <c r="Q1309" s="31">
        <f t="shared" si="277"/>
        <v>0.0910529655243998</v>
      </c>
      <c r="R1309" s="10">
        <f t="shared" si="287"/>
        <v>1.0300447693344</v>
      </c>
      <c r="S1309" s="10">
        <f t="shared" si="288"/>
        <v>9.55344242851244</v>
      </c>
      <c r="T1309" s="12">
        <f t="shared" si="278"/>
        <v>0.108400152970846</v>
      </c>
      <c r="U1309" s="12">
        <f t="shared" si="279"/>
        <v>0.0537568048551675</v>
      </c>
      <c r="V1309" s="12">
        <f t="shared" si="280"/>
        <v>0.0546433481156785</v>
      </c>
      <c r="Y1309" s="30"/>
      <c r="Z1309" s="30"/>
    </row>
    <row r="1310" spans="1:26">
      <c r="A1310" s="14">
        <v>1979.06</v>
      </c>
      <c r="B1310" s="15">
        <v>101.7</v>
      </c>
      <c r="C1310" s="16">
        <v>5.34</v>
      </c>
      <c r="D1310" s="15">
        <v>13.98</v>
      </c>
      <c r="E1310" s="15">
        <v>72.3</v>
      </c>
      <c r="F1310" s="16">
        <f t="shared" si="285"/>
        <v>1979.45833333323</v>
      </c>
      <c r="G1310" s="10">
        <v>8.91</v>
      </c>
      <c r="H1310" s="16">
        <f t="shared" si="281"/>
        <v>444.060460580913</v>
      </c>
      <c r="I1310" s="16">
        <f t="shared" si="282"/>
        <v>23.3164489626556</v>
      </c>
      <c r="J1310" s="19">
        <f t="shared" si="286"/>
        <v>94725.1294052376</v>
      </c>
      <c r="K1310" s="16">
        <f t="shared" si="283"/>
        <v>61.0419394190872</v>
      </c>
      <c r="L1310" s="19">
        <f t="shared" si="284"/>
        <v>13021.2124787141</v>
      </c>
      <c r="M1310" s="27">
        <f t="shared" si="275"/>
        <v>8.85393776469395</v>
      </c>
      <c r="N1310" s="21"/>
      <c r="O1310" s="22">
        <f t="shared" si="276"/>
        <v>10.8091805982903</v>
      </c>
      <c r="P1310" s="22"/>
      <c r="Q1310" s="31">
        <f t="shared" si="277"/>
        <v>0.0942924564946973</v>
      </c>
      <c r="R1310" s="10">
        <f t="shared" si="287"/>
        <v>1.00480164603964</v>
      </c>
      <c r="S1310" s="10">
        <f t="shared" si="288"/>
        <v>9.73158849637343</v>
      </c>
      <c r="T1310" s="12">
        <f t="shared" si="278"/>
        <v>0.110417979165822</v>
      </c>
      <c r="U1310" s="12">
        <f t="shared" si="279"/>
        <v>0.0563502503014781</v>
      </c>
      <c r="V1310" s="12">
        <f t="shared" si="280"/>
        <v>0.0540677288643443</v>
      </c>
      <c r="Y1310" s="30"/>
      <c r="Z1310" s="30"/>
    </row>
    <row r="1311" spans="1:26">
      <c r="A1311" s="14">
        <v>1979.07</v>
      </c>
      <c r="B1311" s="15">
        <v>102.7</v>
      </c>
      <c r="C1311" s="16">
        <v>5.39667</v>
      </c>
      <c r="D1311" s="15">
        <v>14.1967</v>
      </c>
      <c r="E1311" s="15">
        <v>73.1</v>
      </c>
      <c r="F1311" s="16">
        <f t="shared" si="285"/>
        <v>1979.54166666657</v>
      </c>
      <c r="G1311" s="10">
        <v>8.95</v>
      </c>
      <c r="H1311" s="16">
        <f t="shared" si="281"/>
        <v>443.519292749658</v>
      </c>
      <c r="I1311" s="16">
        <f t="shared" si="282"/>
        <v>23.3060103369357</v>
      </c>
      <c r="J1311" s="19">
        <f t="shared" si="286"/>
        <v>95023.9848300251</v>
      </c>
      <c r="K1311" s="16">
        <f t="shared" si="283"/>
        <v>61.3097404418605</v>
      </c>
      <c r="L1311" s="19">
        <f t="shared" si="284"/>
        <v>13135.6086215815</v>
      </c>
      <c r="M1311" s="27">
        <f t="shared" si="275"/>
        <v>8.82749804554236</v>
      </c>
      <c r="N1311" s="21"/>
      <c r="O1311" s="22">
        <f t="shared" si="276"/>
        <v>10.784338517075</v>
      </c>
      <c r="P1311" s="22"/>
      <c r="Q1311" s="31">
        <f t="shared" si="277"/>
        <v>0.0948255014240152</v>
      </c>
      <c r="R1311" s="10">
        <f t="shared" si="287"/>
        <v>1.00222940776389</v>
      </c>
      <c r="S1311" s="10">
        <f t="shared" si="288"/>
        <v>9.67130310400746</v>
      </c>
      <c r="T1311" s="12">
        <f t="shared" si="278"/>
        <v>0.112870901771199</v>
      </c>
      <c r="U1311" s="12">
        <f t="shared" si="279"/>
        <v>0.0593276236021409</v>
      </c>
      <c r="V1311" s="12">
        <f t="shared" si="280"/>
        <v>0.0535432781690584</v>
      </c>
      <c r="Y1311" s="30"/>
      <c r="Z1311" s="30"/>
    </row>
    <row r="1312" spans="1:26">
      <c r="A1312" s="14">
        <v>1979.08</v>
      </c>
      <c r="B1312" s="15">
        <v>107.4</v>
      </c>
      <c r="C1312" s="16">
        <v>5.45333</v>
      </c>
      <c r="D1312" s="15">
        <v>14.4133</v>
      </c>
      <c r="E1312" s="15">
        <v>73.8</v>
      </c>
      <c r="F1312" s="16">
        <f t="shared" si="285"/>
        <v>1979.6249999999</v>
      </c>
      <c r="G1312" s="10">
        <v>9.03</v>
      </c>
      <c r="H1312" s="16">
        <f t="shared" si="281"/>
        <v>459.417325203252</v>
      </c>
      <c r="I1312" s="16">
        <f t="shared" si="282"/>
        <v>23.3273210619241</v>
      </c>
      <c r="J1312" s="19">
        <f t="shared" si="286"/>
        <v>98846.6272102759</v>
      </c>
      <c r="K1312" s="16">
        <f t="shared" si="283"/>
        <v>61.6547461205962</v>
      </c>
      <c r="L1312" s="19">
        <f t="shared" si="284"/>
        <v>13265.4198507437</v>
      </c>
      <c r="M1312" s="27">
        <f t="shared" si="275"/>
        <v>9.12716579721503</v>
      </c>
      <c r="N1312" s="21"/>
      <c r="O1312" s="22">
        <f t="shared" si="276"/>
        <v>11.1563313758492</v>
      </c>
      <c r="P1312" s="22"/>
      <c r="Q1312" s="31">
        <f t="shared" si="277"/>
        <v>0.090746477696884</v>
      </c>
      <c r="R1312" s="10">
        <f t="shared" si="287"/>
        <v>0.988163692300663</v>
      </c>
      <c r="S1312" s="10">
        <f t="shared" si="288"/>
        <v>9.60092664419161</v>
      </c>
      <c r="T1312" s="12">
        <f t="shared" si="278"/>
        <v>0.113407844335259</v>
      </c>
      <c r="U1312" s="12">
        <f t="shared" si="279"/>
        <v>0.0599911303313441</v>
      </c>
      <c r="V1312" s="12">
        <f t="shared" si="280"/>
        <v>0.0534167140039146</v>
      </c>
      <c r="Y1312" s="30"/>
      <c r="Z1312" s="30"/>
    </row>
    <row r="1313" spans="1:26">
      <c r="A1313" s="14">
        <v>1979.09</v>
      </c>
      <c r="B1313" s="15">
        <v>108.6</v>
      </c>
      <c r="C1313" s="16">
        <v>5.51</v>
      </c>
      <c r="D1313" s="15">
        <v>14.63</v>
      </c>
      <c r="E1313" s="15">
        <v>74.6</v>
      </c>
      <c r="F1313" s="16">
        <f t="shared" si="285"/>
        <v>1979.70833333323</v>
      </c>
      <c r="G1313" s="10">
        <v>9.33</v>
      </c>
      <c r="H1313" s="16">
        <f t="shared" si="281"/>
        <v>459.568705093834</v>
      </c>
      <c r="I1313" s="16">
        <f t="shared" si="282"/>
        <v>23.3169757372654</v>
      </c>
      <c r="J1313" s="19">
        <f t="shared" si="286"/>
        <v>99297.2641677544</v>
      </c>
      <c r="K1313" s="16">
        <f t="shared" si="283"/>
        <v>61.9105907506703</v>
      </c>
      <c r="L1313" s="19">
        <f t="shared" si="284"/>
        <v>13376.786139726</v>
      </c>
      <c r="M1313" s="27">
        <f t="shared" si="275"/>
        <v>9.11275899074095</v>
      </c>
      <c r="N1313" s="21"/>
      <c r="O1313" s="22">
        <f t="shared" si="276"/>
        <v>11.1444121050919</v>
      </c>
      <c r="P1313" s="22"/>
      <c r="Q1313" s="31">
        <f t="shared" si="277"/>
        <v>0.088786091274876</v>
      </c>
      <c r="R1313" s="10">
        <f t="shared" si="287"/>
        <v>0.947659237649235</v>
      </c>
      <c r="S1313" s="10">
        <f t="shared" si="288"/>
        <v>9.38554677775785</v>
      </c>
      <c r="T1313" s="12">
        <f t="shared" si="278"/>
        <v>0.113055526036194</v>
      </c>
      <c r="U1313" s="12">
        <f t="shared" si="279"/>
        <v>0.0622004269149021</v>
      </c>
      <c r="V1313" s="12">
        <f t="shared" si="280"/>
        <v>0.0508550991212915</v>
      </c>
      <c r="Y1313" s="30"/>
      <c r="Z1313" s="30"/>
    </row>
    <row r="1314" spans="1:26">
      <c r="A1314" s="14">
        <v>1979.1</v>
      </c>
      <c r="B1314" s="15">
        <v>104.5</v>
      </c>
      <c r="C1314" s="16">
        <v>5.55667</v>
      </c>
      <c r="D1314" s="15">
        <v>14.7067</v>
      </c>
      <c r="E1314" s="15">
        <v>75.2</v>
      </c>
      <c r="F1314" s="16">
        <f t="shared" si="285"/>
        <v>1979.79166666657</v>
      </c>
      <c r="G1314" s="10">
        <v>10.3</v>
      </c>
      <c r="H1314" s="16">
        <f t="shared" si="281"/>
        <v>438.690166223404</v>
      </c>
      <c r="I1314" s="16">
        <f t="shared" si="282"/>
        <v>23.326856324867</v>
      </c>
      <c r="J1314" s="19">
        <f t="shared" si="286"/>
        <v>95206.1296955349</v>
      </c>
      <c r="K1314" s="16">
        <f t="shared" si="283"/>
        <v>61.7386092593085</v>
      </c>
      <c r="L1314" s="19">
        <f t="shared" si="284"/>
        <v>13398.7367233811</v>
      </c>
      <c r="M1314" s="27">
        <f t="shared" si="275"/>
        <v>8.68184330689931</v>
      </c>
      <c r="N1314" s="21"/>
      <c r="O1314" s="22">
        <f t="shared" si="276"/>
        <v>10.6248382882777</v>
      </c>
      <c r="P1314" s="22"/>
      <c r="Q1314" s="31">
        <f t="shared" si="277"/>
        <v>0.0848152873636967</v>
      </c>
      <c r="R1314" s="10">
        <f t="shared" si="287"/>
        <v>0.98720293819718</v>
      </c>
      <c r="S1314" s="10">
        <f t="shared" si="288"/>
        <v>8.82333494392435</v>
      </c>
      <c r="T1314" s="12">
        <f t="shared" si="278"/>
        <v>0.117534500573902</v>
      </c>
      <c r="U1314" s="12">
        <f t="shared" si="279"/>
        <v>0.0702950666704005</v>
      </c>
      <c r="V1314" s="12">
        <f t="shared" si="280"/>
        <v>0.0472394339035018</v>
      </c>
      <c r="Y1314" s="30"/>
      <c r="Z1314" s="30"/>
    </row>
    <row r="1315" spans="1:26">
      <c r="A1315" s="14">
        <v>1979.11</v>
      </c>
      <c r="B1315" s="15">
        <v>103.7</v>
      </c>
      <c r="C1315" s="16">
        <v>5.60333</v>
      </c>
      <c r="D1315" s="15">
        <v>14.7833</v>
      </c>
      <c r="E1315" s="15">
        <v>75.9</v>
      </c>
      <c r="F1315" s="16">
        <f t="shared" si="285"/>
        <v>1979.8749999999</v>
      </c>
      <c r="G1315" s="10">
        <v>10.65</v>
      </c>
      <c r="H1315" s="16">
        <f t="shared" si="281"/>
        <v>431.316855072464</v>
      </c>
      <c r="I1315" s="16">
        <f t="shared" si="282"/>
        <v>23.305792415942</v>
      </c>
      <c r="J1315" s="19">
        <f t="shared" si="286"/>
        <v>94027.4392827637</v>
      </c>
      <c r="K1315" s="16">
        <f t="shared" si="283"/>
        <v>61.4878154637681</v>
      </c>
      <c r="L1315" s="19">
        <f t="shared" si="284"/>
        <v>13404.3957873566</v>
      </c>
      <c r="M1315" s="27">
        <f t="shared" si="275"/>
        <v>8.51878430298355</v>
      </c>
      <c r="N1315" s="21"/>
      <c r="O1315" s="22">
        <f t="shared" si="276"/>
        <v>10.4334692694231</v>
      </c>
      <c r="P1315" s="22"/>
      <c r="Q1315" s="31">
        <f t="shared" si="277"/>
        <v>0.0839403396882969</v>
      </c>
      <c r="R1315" s="10">
        <f t="shared" si="287"/>
        <v>1.02492865414508</v>
      </c>
      <c r="S1315" s="10">
        <f t="shared" si="288"/>
        <v>8.63008890694025</v>
      </c>
      <c r="T1315" s="12">
        <f t="shared" si="278"/>
        <v>0.116618604156025</v>
      </c>
      <c r="U1315" s="12">
        <f t="shared" si="279"/>
        <v>0.0741465204683238</v>
      </c>
      <c r="V1315" s="12">
        <f t="shared" si="280"/>
        <v>0.0424720836877013</v>
      </c>
      <c r="Y1315" s="30"/>
      <c r="Z1315" s="30"/>
    </row>
    <row r="1316" spans="1:26">
      <c r="A1316" s="14">
        <v>1979.12</v>
      </c>
      <c r="B1316" s="15">
        <v>107.8</v>
      </c>
      <c r="C1316" s="16">
        <v>5.65</v>
      </c>
      <c r="D1316" s="15">
        <v>14.86</v>
      </c>
      <c r="E1316" s="15">
        <v>76.7</v>
      </c>
      <c r="F1316" s="16">
        <f t="shared" si="285"/>
        <v>1979.95833333323</v>
      </c>
      <c r="G1316" s="10">
        <v>10.39</v>
      </c>
      <c r="H1316" s="16">
        <f t="shared" si="281"/>
        <v>443.693275097784</v>
      </c>
      <c r="I1316" s="16">
        <f t="shared" si="282"/>
        <v>23.254795958279</v>
      </c>
      <c r="J1316" s="19">
        <f t="shared" si="286"/>
        <v>97147.9730842061</v>
      </c>
      <c r="K1316" s="16">
        <f t="shared" si="283"/>
        <v>61.1621713168188</v>
      </c>
      <c r="L1316" s="19">
        <f t="shared" si="284"/>
        <v>13391.6408166169</v>
      </c>
      <c r="M1316" s="27">
        <f t="shared" si="275"/>
        <v>8.74520440466929</v>
      </c>
      <c r="N1316" s="21"/>
      <c r="O1316" s="22">
        <f t="shared" si="276"/>
        <v>10.7179286312894</v>
      </c>
      <c r="P1316" s="22"/>
      <c r="Q1316" s="31">
        <f t="shared" si="277"/>
        <v>0.0840555503791804</v>
      </c>
      <c r="R1316" s="10">
        <f t="shared" si="287"/>
        <v>0.983766445745288</v>
      </c>
      <c r="S1316" s="10">
        <f t="shared" si="288"/>
        <v>8.7529675164066</v>
      </c>
      <c r="T1316" s="12">
        <f t="shared" si="278"/>
        <v>0.115814471338103</v>
      </c>
      <c r="U1316" s="12">
        <f t="shared" si="279"/>
        <v>0.0733798126985534</v>
      </c>
      <c r="V1316" s="12">
        <f t="shared" si="280"/>
        <v>0.0424346586395499</v>
      </c>
      <c r="Y1316" s="30"/>
      <c r="Z1316" s="30"/>
    </row>
    <row r="1317" spans="1:26">
      <c r="A1317" s="14">
        <v>1980.01</v>
      </c>
      <c r="B1317" s="15">
        <v>110.9</v>
      </c>
      <c r="C1317" s="16">
        <v>5.7</v>
      </c>
      <c r="D1317" s="15">
        <v>15.0033</v>
      </c>
      <c r="E1317" s="15">
        <v>77.8</v>
      </c>
      <c r="F1317" s="16">
        <f t="shared" si="285"/>
        <v>1980.04166666657</v>
      </c>
      <c r="G1317" s="10">
        <v>10.8</v>
      </c>
      <c r="H1317" s="16">
        <f t="shared" si="281"/>
        <v>449.998844473008</v>
      </c>
      <c r="I1317" s="16">
        <f t="shared" si="282"/>
        <v>23.1288856041131</v>
      </c>
      <c r="J1317" s="19">
        <f t="shared" si="286"/>
        <v>98950.607979029</v>
      </c>
      <c r="K1317" s="16">
        <f t="shared" si="283"/>
        <v>60.8788788393316</v>
      </c>
      <c r="L1317" s="19">
        <f t="shared" si="284"/>
        <v>13386.7056509627</v>
      </c>
      <c r="M1317" s="27">
        <f t="shared" si="275"/>
        <v>8.8509341807291</v>
      </c>
      <c r="N1317" s="21"/>
      <c r="O1317" s="22">
        <f t="shared" si="276"/>
        <v>10.8540818787248</v>
      </c>
      <c r="P1317" s="22"/>
      <c r="Q1317" s="31">
        <f t="shared" si="277"/>
        <v>0.079834698453492</v>
      </c>
      <c r="R1317" s="10">
        <f t="shared" si="287"/>
        <v>0.917401525643982</v>
      </c>
      <c r="S1317" s="10">
        <f t="shared" si="288"/>
        <v>8.48912814285506</v>
      </c>
      <c r="T1317" s="12">
        <f t="shared" si="278"/>
        <v>0.110140208214132</v>
      </c>
      <c r="U1317" s="12">
        <f t="shared" si="279"/>
        <v>0.0735583805606865</v>
      </c>
      <c r="V1317" s="12">
        <f t="shared" si="280"/>
        <v>0.0365818276534458</v>
      </c>
      <c r="Y1317" s="30"/>
      <c r="Z1317" s="30"/>
    </row>
    <row r="1318" spans="1:26">
      <c r="A1318" s="14">
        <v>1980.02</v>
      </c>
      <c r="B1318" s="15">
        <v>115.3</v>
      </c>
      <c r="C1318" s="16">
        <v>5.75</v>
      </c>
      <c r="D1318" s="15">
        <v>15.1467</v>
      </c>
      <c r="E1318" s="15">
        <v>78.9</v>
      </c>
      <c r="F1318" s="16">
        <f t="shared" si="285"/>
        <v>1980.1249999999</v>
      </c>
      <c r="G1318" s="10">
        <v>12.41</v>
      </c>
      <c r="H1318" s="16">
        <f t="shared" si="281"/>
        <v>461.330059569075</v>
      </c>
      <c r="I1318" s="16">
        <f t="shared" si="282"/>
        <v>23.0064860583017</v>
      </c>
      <c r="J1318" s="19">
        <f t="shared" si="286"/>
        <v>101863.814211095</v>
      </c>
      <c r="K1318" s="16">
        <f t="shared" si="283"/>
        <v>60.6038856311787</v>
      </c>
      <c r="L1318" s="19">
        <f t="shared" si="284"/>
        <v>13381.6186878681</v>
      </c>
      <c r="M1318" s="27">
        <f t="shared" si="275"/>
        <v>9.05447609219251</v>
      </c>
      <c r="N1318" s="21"/>
      <c r="O1318" s="22">
        <f t="shared" si="276"/>
        <v>11.109252312727</v>
      </c>
      <c r="P1318" s="22"/>
      <c r="Q1318" s="31">
        <f t="shared" si="277"/>
        <v>0.0621371652287653</v>
      </c>
      <c r="R1318" s="10">
        <f t="shared" si="287"/>
        <v>0.991256485338819</v>
      </c>
      <c r="S1318" s="10">
        <f t="shared" si="288"/>
        <v>7.67936201178943</v>
      </c>
      <c r="T1318" s="12">
        <f t="shared" si="278"/>
        <v>0.103577827113248</v>
      </c>
      <c r="U1318" s="12">
        <f t="shared" si="279"/>
        <v>0.0827151765814835</v>
      </c>
      <c r="V1318" s="12">
        <f t="shared" si="280"/>
        <v>0.0208626505317646</v>
      </c>
      <c r="Y1318" s="30"/>
      <c r="Z1318" s="30"/>
    </row>
    <row r="1319" spans="1:26">
      <c r="A1319" s="14">
        <v>1980.03</v>
      </c>
      <c r="B1319" s="15">
        <v>104.7</v>
      </c>
      <c r="C1319" s="16">
        <v>5.8</v>
      </c>
      <c r="D1319" s="15">
        <v>15.29</v>
      </c>
      <c r="E1319" s="15">
        <v>80.1</v>
      </c>
      <c r="F1319" s="16">
        <f t="shared" si="285"/>
        <v>1980.20833333323</v>
      </c>
      <c r="G1319" s="10">
        <v>12.75</v>
      </c>
      <c r="H1319" s="16">
        <f t="shared" si="281"/>
        <v>412.642176029963</v>
      </c>
      <c r="I1319" s="16">
        <f t="shared" si="282"/>
        <v>22.8588789013733</v>
      </c>
      <c r="J1319" s="19">
        <f t="shared" si="286"/>
        <v>91533.9161807041</v>
      </c>
      <c r="K1319" s="16">
        <f t="shared" si="283"/>
        <v>60.260734207241</v>
      </c>
      <c r="L1319" s="19">
        <f t="shared" si="284"/>
        <v>13367.273910248</v>
      </c>
      <c r="M1319" s="27">
        <f t="shared" si="275"/>
        <v>8.0811509007855</v>
      </c>
      <c r="N1319" s="21"/>
      <c r="O1319" s="22">
        <f t="shared" si="276"/>
        <v>9.92483569735651</v>
      </c>
      <c r="P1319" s="22"/>
      <c r="Q1319" s="31">
        <f t="shared" si="277"/>
        <v>0.07309897274158</v>
      </c>
      <c r="R1319" s="10">
        <f t="shared" si="287"/>
        <v>1.08624488591815</v>
      </c>
      <c r="S1319" s="10">
        <f t="shared" si="288"/>
        <v>7.49817668737667</v>
      </c>
      <c r="T1319" s="12">
        <f t="shared" si="278"/>
        <v>0.117817571332386</v>
      </c>
      <c r="U1319" s="12">
        <f t="shared" si="279"/>
        <v>0.0846103833507537</v>
      </c>
      <c r="V1319" s="12">
        <f t="shared" si="280"/>
        <v>0.0332071879816327</v>
      </c>
      <c r="Y1319" s="30"/>
      <c r="Z1319" s="30"/>
    </row>
    <row r="1320" spans="1:26">
      <c r="A1320" s="14">
        <v>1980.04</v>
      </c>
      <c r="B1320" s="15">
        <v>103</v>
      </c>
      <c r="C1320" s="16">
        <v>5.84667</v>
      </c>
      <c r="D1320" s="15">
        <v>15.1733</v>
      </c>
      <c r="E1320" s="15">
        <v>81</v>
      </c>
      <c r="F1320" s="16">
        <f t="shared" si="285"/>
        <v>1980.29166666657</v>
      </c>
      <c r="G1320" s="10">
        <v>11.47</v>
      </c>
      <c r="H1320" s="16">
        <f t="shared" si="281"/>
        <v>401.431691358025</v>
      </c>
      <c r="I1320" s="16">
        <f t="shared" si="282"/>
        <v>22.7867827855556</v>
      </c>
      <c r="J1320" s="19">
        <f t="shared" si="286"/>
        <v>89468.3833978468</v>
      </c>
      <c r="K1320" s="16">
        <f t="shared" si="283"/>
        <v>59.1363444901235</v>
      </c>
      <c r="L1320" s="19">
        <f t="shared" si="284"/>
        <v>13179.908949617</v>
      </c>
      <c r="M1320" s="27">
        <f t="shared" si="275"/>
        <v>7.84402450471921</v>
      </c>
      <c r="N1320" s="21"/>
      <c r="O1320" s="22">
        <f t="shared" si="276"/>
        <v>9.64444804829733</v>
      </c>
      <c r="P1320" s="22"/>
      <c r="Q1320" s="31">
        <f t="shared" si="277"/>
        <v>0.0900006692892112</v>
      </c>
      <c r="R1320" s="10">
        <f t="shared" si="287"/>
        <v>1.08990455747216</v>
      </c>
      <c r="S1320" s="10">
        <f t="shared" si="288"/>
        <v>8.05435767948059</v>
      </c>
      <c r="T1320" s="12">
        <f t="shared" si="278"/>
        <v>0.120420426975912</v>
      </c>
      <c r="U1320" s="12">
        <f t="shared" si="279"/>
        <v>0.0760571494883973</v>
      </c>
      <c r="V1320" s="12">
        <f t="shared" si="280"/>
        <v>0.0443632774875149</v>
      </c>
      <c r="Y1320" s="30"/>
      <c r="Z1320" s="30"/>
    </row>
    <row r="1321" spans="1:26">
      <c r="A1321" s="14">
        <v>1980.05</v>
      </c>
      <c r="B1321" s="15">
        <v>107.7</v>
      </c>
      <c r="C1321" s="16">
        <v>5.89333</v>
      </c>
      <c r="D1321" s="15">
        <v>15.0567</v>
      </c>
      <c r="E1321" s="15">
        <v>81.8</v>
      </c>
      <c r="F1321" s="16">
        <f t="shared" si="285"/>
        <v>1980.3749999999</v>
      </c>
      <c r="G1321" s="10">
        <v>10.18</v>
      </c>
      <c r="H1321" s="16">
        <f t="shared" si="281"/>
        <v>415.644319070905</v>
      </c>
      <c r="I1321" s="16">
        <f t="shared" si="282"/>
        <v>22.7440031096577</v>
      </c>
      <c r="J1321" s="19">
        <f t="shared" si="286"/>
        <v>93058.4169922287</v>
      </c>
      <c r="K1321" s="16">
        <f t="shared" si="283"/>
        <v>58.1080020330073</v>
      </c>
      <c r="L1321" s="19">
        <f t="shared" si="284"/>
        <v>13009.7740680305</v>
      </c>
      <c r="M1321" s="27">
        <f t="shared" si="275"/>
        <v>8.10422580717649</v>
      </c>
      <c r="N1321" s="21"/>
      <c r="O1321" s="22">
        <f t="shared" si="276"/>
        <v>9.97441248370868</v>
      </c>
      <c r="P1321" s="22"/>
      <c r="Q1321" s="31">
        <f t="shared" si="277"/>
        <v>0.0995870518638714</v>
      </c>
      <c r="R1321" s="10">
        <f t="shared" si="287"/>
        <v>1.03381531045759</v>
      </c>
      <c r="S1321" s="10">
        <f t="shared" si="288"/>
        <v>8.69262802606993</v>
      </c>
      <c r="T1321" s="12">
        <f t="shared" si="278"/>
        <v>0.119988826248588</v>
      </c>
      <c r="U1321" s="12">
        <f t="shared" si="279"/>
        <v>0.0686235770273536</v>
      </c>
      <c r="V1321" s="12">
        <f t="shared" si="280"/>
        <v>0.0513652492212344</v>
      </c>
      <c r="Y1321" s="30"/>
      <c r="Z1321" s="30"/>
    </row>
    <row r="1322" spans="1:26">
      <c r="A1322" s="14">
        <v>1980.06</v>
      </c>
      <c r="B1322" s="15">
        <v>114.6</v>
      </c>
      <c r="C1322" s="16">
        <v>5.94</v>
      </c>
      <c r="D1322" s="15">
        <v>14.94</v>
      </c>
      <c r="E1322" s="15">
        <v>82.7</v>
      </c>
      <c r="F1322" s="16">
        <f t="shared" si="285"/>
        <v>1980.45833333323</v>
      </c>
      <c r="G1322" s="10">
        <v>9.78</v>
      </c>
      <c r="H1322" s="16">
        <f t="shared" si="281"/>
        <v>437.460210399033</v>
      </c>
      <c r="I1322" s="16">
        <f t="shared" si="282"/>
        <v>22.6746391777509</v>
      </c>
      <c r="J1322" s="19">
        <f t="shared" si="286"/>
        <v>98365.8181684245</v>
      </c>
      <c r="K1322" s="16">
        <f t="shared" si="283"/>
        <v>57.0301530834341</v>
      </c>
      <c r="L1322" s="19">
        <f t="shared" si="284"/>
        <v>12823.6066617475</v>
      </c>
      <c r="M1322" s="27">
        <f t="shared" si="275"/>
        <v>8.51207796230674</v>
      </c>
      <c r="N1322" s="21"/>
      <c r="O1322" s="22">
        <f t="shared" si="276"/>
        <v>10.4849046257739</v>
      </c>
      <c r="P1322" s="22"/>
      <c r="Q1322" s="31">
        <f t="shared" si="277"/>
        <v>0.0982974188375491</v>
      </c>
      <c r="R1322" s="10">
        <f t="shared" si="287"/>
        <v>0.978961383211929</v>
      </c>
      <c r="S1322" s="10">
        <f t="shared" si="288"/>
        <v>8.8887736978445</v>
      </c>
      <c r="T1322" s="12">
        <f t="shared" si="278"/>
        <v>0.116674412957488</v>
      </c>
      <c r="U1322" s="12">
        <f t="shared" si="279"/>
        <v>0.0684082845153802</v>
      </c>
      <c r="V1322" s="12">
        <f t="shared" si="280"/>
        <v>0.0482661284421078</v>
      </c>
      <c r="Y1322" s="30"/>
      <c r="Z1322" s="30"/>
    </row>
    <row r="1323" spans="1:26">
      <c r="A1323" s="14">
        <v>1980.07</v>
      </c>
      <c r="B1323" s="15">
        <v>119.8</v>
      </c>
      <c r="C1323" s="16">
        <v>5.98333</v>
      </c>
      <c r="D1323" s="15">
        <v>14.84</v>
      </c>
      <c r="E1323" s="15">
        <v>82.7</v>
      </c>
      <c r="F1323" s="16">
        <f t="shared" si="285"/>
        <v>1980.54166666657</v>
      </c>
      <c r="G1323" s="10">
        <v>10.25</v>
      </c>
      <c r="H1323" s="16">
        <f t="shared" si="281"/>
        <v>457.310062877872</v>
      </c>
      <c r="I1323" s="16">
        <f t="shared" si="282"/>
        <v>22.8400418908102</v>
      </c>
      <c r="J1323" s="19">
        <f t="shared" si="286"/>
        <v>103257.166484692</v>
      </c>
      <c r="K1323" s="16">
        <f t="shared" si="283"/>
        <v>56.6484251511487</v>
      </c>
      <c r="L1323" s="19">
        <f t="shared" si="284"/>
        <v>12790.7875678867</v>
      </c>
      <c r="M1323" s="27">
        <f t="shared" si="275"/>
        <v>8.88086552729584</v>
      </c>
      <c r="N1323" s="21"/>
      <c r="O1323" s="22">
        <f t="shared" si="276"/>
        <v>10.9469307343137</v>
      </c>
      <c r="P1323" s="22"/>
      <c r="Q1323" s="31">
        <f t="shared" si="277"/>
        <v>0.0881645115496865</v>
      </c>
      <c r="R1323" s="10">
        <f t="shared" si="287"/>
        <v>0.957565312307295</v>
      </c>
      <c r="S1323" s="10">
        <f t="shared" si="288"/>
        <v>8.70176619429967</v>
      </c>
      <c r="T1323" s="12">
        <f t="shared" si="278"/>
        <v>0.111031667428079</v>
      </c>
      <c r="U1323" s="12">
        <f t="shared" si="279"/>
        <v>0.0710963204507433</v>
      </c>
      <c r="V1323" s="12">
        <f t="shared" si="280"/>
        <v>0.0399353469773354</v>
      </c>
      <c r="Y1323" s="30"/>
      <c r="Z1323" s="30"/>
    </row>
    <row r="1324" spans="1:26">
      <c r="A1324" s="14">
        <v>1980.08</v>
      </c>
      <c r="B1324" s="15">
        <v>123.5</v>
      </c>
      <c r="C1324" s="16">
        <v>6.02667</v>
      </c>
      <c r="D1324" s="15">
        <v>14.74</v>
      </c>
      <c r="E1324" s="15">
        <v>83.3</v>
      </c>
      <c r="F1324" s="16">
        <f t="shared" si="285"/>
        <v>1980.6249999999</v>
      </c>
      <c r="G1324" s="10">
        <v>11.1</v>
      </c>
      <c r="H1324" s="16">
        <f t="shared" si="281"/>
        <v>468.03831332533</v>
      </c>
      <c r="I1324" s="16">
        <f t="shared" si="282"/>
        <v>22.8397770183674</v>
      </c>
      <c r="J1324" s="19">
        <f t="shared" si="286"/>
        <v>106109.278731045</v>
      </c>
      <c r="K1324" s="16">
        <f t="shared" si="283"/>
        <v>55.8614148859544</v>
      </c>
      <c r="L1324" s="19">
        <f t="shared" si="284"/>
        <v>12664.3786922721</v>
      </c>
      <c r="M1324" s="27">
        <f t="shared" si="275"/>
        <v>9.07100598161838</v>
      </c>
      <c r="N1324" s="21"/>
      <c r="O1324" s="22">
        <f t="shared" si="276"/>
        <v>11.1885452578174</v>
      </c>
      <c r="P1324" s="22"/>
      <c r="Q1324" s="31">
        <f t="shared" si="277"/>
        <v>0.078083837878666</v>
      </c>
      <c r="R1324" s="10">
        <f t="shared" si="287"/>
        <v>0.985067152296846</v>
      </c>
      <c r="S1324" s="10">
        <f t="shared" si="288"/>
        <v>8.2724913881025</v>
      </c>
      <c r="T1324" s="12">
        <f t="shared" si="278"/>
        <v>0.0979691859901768</v>
      </c>
      <c r="U1324" s="12">
        <f t="shared" si="279"/>
        <v>0.074303867471424</v>
      </c>
      <c r="V1324" s="12">
        <f t="shared" si="280"/>
        <v>0.0236653185187528</v>
      </c>
      <c r="Y1324" s="30"/>
      <c r="Z1324" s="30"/>
    </row>
    <row r="1325" spans="1:26">
      <c r="A1325" s="14">
        <v>1980.09</v>
      </c>
      <c r="B1325" s="15">
        <v>126.5</v>
      </c>
      <c r="C1325" s="16">
        <v>6.07</v>
      </c>
      <c r="D1325" s="15">
        <v>14.64</v>
      </c>
      <c r="E1325" s="15">
        <v>84</v>
      </c>
      <c r="F1325" s="16">
        <f t="shared" si="285"/>
        <v>1980.70833333323</v>
      </c>
      <c r="G1325" s="10">
        <v>11.51</v>
      </c>
      <c r="H1325" s="16">
        <f t="shared" si="281"/>
        <v>475.412601190476</v>
      </c>
      <c r="I1325" s="16">
        <f t="shared" si="282"/>
        <v>22.812288452381</v>
      </c>
      <c r="J1325" s="19">
        <f t="shared" si="286"/>
        <v>108212.090889784</v>
      </c>
      <c r="K1325" s="16">
        <f t="shared" si="283"/>
        <v>55.0200828571429</v>
      </c>
      <c r="L1325" s="19">
        <f t="shared" si="284"/>
        <v>12523.5178705647</v>
      </c>
      <c r="M1325" s="27">
        <f t="shared" si="275"/>
        <v>9.19604013174324</v>
      </c>
      <c r="N1325" s="21"/>
      <c r="O1325" s="22">
        <f t="shared" si="276"/>
        <v>11.3498127263049</v>
      </c>
      <c r="P1325" s="22"/>
      <c r="Q1325" s="31">
        <f t="shared" si="277"/>
        <v>0.0728359596255032</v>
      </c>
      <c r="R1325" s="10">
        <f t="shared" si="287"/>
        <v>0.99557219879023</v>
      </c>
      <c r="S1325" s="10">
        <f t="shared" si="288"/>
        <v>8.081051537961</v>
      </c>
      <c r="T1325" s="12">
        <f t="shared" si="278"/>
        <v>0.090057723227128</v>
      </c>
      <c r="U1325" s="12">
        <f t="shared" si="279"/>
        <v>0.0757201361292663</v>
      </c>
      <c r="V1325" s="12">
        <f t="shared" si="280"/>
        <v>0.0143375870978617</v>
      </c>
      <c r="Y1325" s="30"/>
      <c r="Z1325" s="30"/>
    </row>
    <row r="1326" spans="1:26">
      <c r="A1326" s="14">
        <v>1980.1</v>
      </c>
      <c r="B1326" s="15">
        <v>130.2</v>
      </c>
      <c r="C1326" s="16">
        <v>6.1</v>
      </c>
      <c r="D1326" s="15">
        <v>14.7</v>
      </c>
      <c r="E1326" s="15">
        <v>84.8</v>
      </c>
      <c r="F1326" s="16">
        <f t="shared" si="285"/>
        <v>1980.79166666657</v>
      </c>
      <c r="G1326" s="10">
        <v>11.75</v>
      </c>
      <c r="H1326" s="16">
        <f t="shared" si="281"/>
        <v>484.701742924528</v>
      </c>
      <c r="I1326" s="16">
        <f t="shared" si="282"/>
        <v>22.7087606132076</v>
      </c>
      <c r="J1326" s="19">
        <f t="shared" si="286"/>
        <v>110757.201499402</v>
      </c>
      <c r="K1326" s="16">
        <f t="shared" si="283"/>
        <v>54.7243903301887</v>
      </c>
      <c r="L1326" s="19">
        <f t="shared" si="284"/>
        <v>12504.8453305776</v>
      </c>
      <c r="M1326" s="27">
        <f t="shared" si="275"/>
        <v>9.35784104675711</v>
      </c>
      <c r="N1326" s="21"/>
      <c r="O1326" s="22">
        <f t="shared" si="276"/>
        <v>11.5561631108897</v>
      </c>
      <c r="P1326" s="22"/>
      <c r="Q1326" s="31">
        <f t="shared" si="277"/>
        <v>0.0690295926857678</v>
      </c>
      <c r="R1326" s="10">
        <f t="shared" si="287"/>
        <v>0.957443615859944</v>
      </c>
      <c r="S1326" s="10">
        <f t="shared" si="288"/>
        <v>7.96937147225872</v>
      </c>
      <c r="T1326" s="12">
        <f t="shared" si="278"/>
        <v>0.0843323771458806</v>
      </c>
      <c r="U1326" s="12">
        <f t="shared" si="279"/>
        <v>0.0785638987783694</v>
      </c>
      <c r="V1326" s="12">
        <f t="shared" si="280"/>
        <v>0.00576847836751115</v>
      </c>
      <c r="Y1326" s="30"/>
      <c r="Z1326" s="30"/>
    </row>
    <row r="1327" spans="1:26">
      <c r="A1327" s="14">
        <v>1980.11</v>
      </c>
      <c r="B1327" s="15">
        <v>135.7</v>
      </c>
      <c r="C1327" s="16">
        <v>6.13</v>
      </c>
      <c r="D1327" s="15">
        <v>14.76</v>
      </c>
      <c r="E1327" s="15">
        <v>85.5</v>
      </c>
      <c r="F1327" s="16">
        <f t="shared" si="285"/>
        <v>1980.8749999999</v>
      </c>
      <c r="G1327" s="10">
        <v>12.68</v>
      </c>
      <c r="H1327" s="16">
        <f t="shared" si="281"/>
        <v>501.040904093567</v>
      </c>
      <c r="I1327" s="16">
        <f t="shared" si="282"/>
        <v>22.633609005848</v>
      </c>
      <c r="J1327" s="19">
        <f t="shared" si="286"/>
        <v>114921.788749548</v>
      </c>
      <c r="K1327" s="16">
        <f t="shared" si="283"/>
        <v>54.4978905263158</v>
      </c>
      <c r="L1327" s="19">
        <f t="shared" si="284"/>
        <v>12499.967589855</v>
      </c>
      <c r="M1327" s="27">
        <f t="shared" si="275"/>
        <v>9.65404366323338</v>
      </c>
      <c r="N1327" s="21"/>
      <c r="O1327" s="22">
        <f t="shared" si="276"/>
        <v>11.9275677448968</v>
      </c>
      <c r="P1327" s="22"/>
      <c r="Q1327" s="31">
        <f t="shared" si="277"/>
        <v>0.0567918375749957</v>
      </c>
      <c r="R1327" s="10">
        <f t="shared" si="287"/>
        <v>1.00161720990379</v>
      </c>
      <c r="S1327" s="10">
        <f t="shared" si="288"/>
        <v>7.56775416967701</v>
      </c>
      <c r="T1327" s="12">
        <f t="shared" si="278"/>
        <v>0.0832776648239526</v>
      </c>
      <c r="U1327" s="12">
        <f t="shared" si="279"/>
        <v>0.0870609917254703</v>
      </c>
      <c r="V1327" s="12">
        <f t="shared" si="280"/>
        <v>-0.00378332690151773</v>
      </c>
      <c r="Y1327" s="30"/>
      <c r="Z1327" s="30"/>
    </row>
    <row r="1328" spans="1:26">
      <c r="A1328" s="14">
        <v>1980.12</v>
      </c>
      <c r="B1328" s="15">
        <v>133.5</v>
      </c>
      <c r="C1328" s="16">
        <v>6.16</v>
      </c>
      <c r="D1328" s="15">
        <v>14.82</v>
      </c>
      <c r="E1328" s="15">
        <v>86.3</v>
      </c>
      <c r="F1328" s="16">
        <f t="shared" si="285"/>
        <v>1980.95833333323</v>
      </c>
      <c r="G1328" s="10">
        <v>12.84</v>
      </c>
      <c r="H1328" s="16">
        <f t="shared" si="281"/>
        <v>488.348568945539</v>
      </c>
      <c r="I1328" s="16">
        <f t="shared" si="282"/>
        <v>22.5335369640788</v>
      </c>
      <c r="J1328" s="19">
        <f t="shared" si="286"/>
        <v>112441.299996563</v>
      </c>
      <c r="K1328" s="16">
        <f t="shared" si="283"/>
        <v>54.2121782155272</v>
      </c>
      <c r="L1328" s="19">
        <f t="shared" si="284"/>
        <v>12482.2476850117</v>
      </c>
      <c r="M1328" s="27">
        <f t="shared" si="275"/>
        <v>9.38990208492174</v>
      </c>
      <c r="N1328" s="21"/>
      <c r="O1328" s="22">
        <f t="shared" si="276"/>
        <v>11.6080069713455</v>
      </c>
      <c r="P1328" s="22"/>
      <c r="Q1328" s="31">
        <f t="shared" si="277"/>
        <v>0.0585675310840925</v>
      </c>
      <c r="R1328" s="10">
        <f t="shared" si="287"/>
        <v>1.02596408182059</v>
      </c>
      <c r="S1328" s="10">
        <f t="shared" si="288"/>
        <v>7.50972637109223</v>
      </c>
      <c r="T1328" s="12">
        <f t="shared" si="278"/>
        <v>0.0905256609547462</v>
      </c>
      <c r="U1328" s="12">
        <f t="shared" si="279"/>
        <v>0.0909164792420336</v>
      </c>
      <c r="V1328" s="12">
        <f t="shared" si="280"/>
        <v>-0.000390818287287376</v>
      </c>
      <c r="Y1328" s="30"/>
      <c r="Z1328" s="30"/>
    </row>
    <row r="1329" spans="1:26">
      <c r="A1329" s="14">
        <v>1981.01</v>
      </c>
      <c r="B1329" s="15">
        <v>133</v>
      </c>
      <c r="C1329" s="16">
        <v>6.2</v>
      </c>
      <c r="D1329" s="15">
        <v>14.74</v>
      </c>
      <c r="E1329" s="15">
        <v>87</v>
      </c>
      <c r="F1329" s="16">
        <f t="shared" si="285"/>
        <v>1981.04166666657</v>
      </c>
      <c r="G1329" s="10">
        <v>12.57</v>
      </c>
      <c r="H1329" s="16">
        <f t="shared" si="281"/>
        <v>482.605022988506</v>
      </c>
      <c r="I1329" s="16">
        <f t="shared" si="282"/>
        <v>22.4973770114943</v>
      </c>
      <c r="J1329" s="19">
        <f t="shared" si="286"/>
        <v>111550.524550797</v>
      </c>
      <c r="K1329" s="16">
        <f t="shared" si="283"/>
        <v>53.4856995402299</v>
      </c>
      <c r="L1329" s="19">
        <f t="shared" si="284"/>
        <v>12362.8175329229</v>
      </c>
      <c r="M1329" s="27">
        <f t="shared" si="275"/>
        <v>9.25940453087795</v>
      </c>
      <c r="N1329" s="21"/>
      <c r="O1329" s="22">
        <f t="shared" si="276"/>
        <v>11.4542092841312</v>
      </c>
      <c r="P1329" s="22"/>
      <c r="Q1329" s="31">
        <f t="shared" si="277"/>
        <v>0.0636416662177889</v>
      </c>
      <c r="R1329" s="10">
        <f t="shared" si="287"/>
        <v>0.97626896793786</v>
      </c>
      <c r="S1329" s="10">
        <f t="shared" si="288"/>
        <v>7.64271760535498</v>
      </c>
      <c r="T1329" s="12">
        <f t="shared" si="278"/>
        <v>0.0899937652835749</v>
      </c>
      <c r="U1329" s="12">
        <f t="shared" si="279"/>
        <v>0.0890111315403308</v>
      </c>
      <c r="V1329" s="12">
        <f t="shared" si="280"/>
        <v>0.000982633743244143</v>
      </c>
      <c r="Y1329" s="30"/>
      <c r="Z1329" s="30"/>
    </row>
    <row r="1330" spans="1:26">
      <c r="A1330" s="14">
        <v>1981.02</v>
      </c>
      <c r="B1330" s="15">
        <v>128.4</v>
      </c>
      <c r="C1330" s="16">
        <v>6.24</v>
      </c>
      <c r="D1330" s="15">
        <v>14.66</v>
      </c>
      <c r="E1330" s="15">
        <v>87.9</v>
      </c>
      <c r="F1330" s="16">
        <f t="shared" si="285"/>
        <v>1981.1249999999</v>
      </c>
      <c r="G1330" s="10">
        <v>13.19</v>
      </c>
      <c r="H1330" s="16">
        <f t="shared" si="281"/>
        <v>461.142976109215</v>
      </c>
      <c r="I1330" s="16">
        <f t="shared" si="282"/>
        <v>22.4106866894198</v>
      </c>
      <c r="J1330" s="19">
        <f t="shared" si="286"/>
        <v>107021.405508884</v>
      </c>
      <c r="K1330" s="16">
        <f t="shared" si="283"/>
        <v>52.6507478953356</v>
      </c>
      <c r="L1330" s="19">
        <f t="shared" si="284"/>
        <v>12219.1106289739</v>
      </c>
      <c r="M1330" s="27">
        <f t="shared" si="275"/>
        <v>8.8298993538313</v>
      </c>
      <c r="N1330" s="21"/>
      <c r="O1330" s="22">
        <f t="shared" si="276"/>
        <v>10.9320691500058</v>
      </c>
      <c r="P1330" s="22"/>
      <c r="Q1330" s="31">
        <f t="shared" si="277"/>
        <v>0.0635367932448946</v>
      </c>
      <c r="R1330" s="10">
        <f t="shared" si="287"/>
        <v>1.01486423330795</v>
      </c>
      <c r="S1330" s="10">
        <f t="shared" si="288"/>
        <v>7.38495197391782</v>
      </c>
      <c r="T1330" s="12">
        <f t="shared" si="278"/>
        <v>0.106442244113343</v>
      </c>
      <c r="U1330" s="12">
        <f t="shared" si="279"/>
        <v>0.0951048820394393</v>
      </c>
      <c r="V1330" s="12">
        <f t="shared" si="280"/>
        <v>0.0113373620739041</v>
      </c>
      <c r="Y1330" s="30"/>
      <c r="Z1330" s="30"/>
    </row>
    <row r="1331" spans="1:26">
      <c r="A1331" s="14">
        <v>1981.03</v>
      </c>
      <c r="B1331" s="15">
        <v>133.2</v>
      </c>
      <c r="C1331" s="16">
        <v>6.28</v>
      </c>
      <c r="D1331" s="15">
        <v>14.58</v>
      </c>
      <c r="E1331" s="15">
        <v>88.5</v>
      </c>
      <c r="F1331" s="16">
        <f t="shared" si="285"/>
        <v>1981.20833333323</v>
      </c>
      <c r="G1331" s="10">
        <v>13.12</v>
      </c>
      <c r="H1331" s="16">
        <f t="shared" si="281"/>
        <v>475.138698305085</v>
      </c>
      <c r="I1331" s="16">
        <f t="shared" si="282"/>
        <v>22.4014341242938</v>
      </c>
      <c r="J1331" s="19">
        <f t="shared" si="286"/>
        <v>110702.753873522</v>
      </c>
      <c r="K1331" s="16">
        <f t="shared" si="283"/>
        <v>52.0084250847458</v>
      </c>
      <c r="L1331" s="19">
        <f t="shared" si="284"/>
        <v>12117.4635996693</v>
      </c>
      <c r="M1331" s="27">
        <f t="shared" si="275"/>
        <v>9.08109688385462</v>
      </c>
      <c r="N1331" s="21"/>
      <c r="O1331" s="22">
        <f t="shared" si="276"/>
        <v>11.2514037696007</v>
      </c>
      <c r="P1331" s="22"/>
      <c r="Q1331" s="31">
        <f t="shared" si="277"/>
        <v>0.0615694734984603</v>
      </c>
      <c r="R1331" s="10">
        <f t="shared" si="287"/>
        <v>0.980621242547478</v>
      </c>
      <c r="S1331" s="10">
        <f t="shared" si="288"/>
        <v>7.44391193744627</v>
      </c>
      <c r="T1331" s="12">
        <f t="shared" si="278"/>
        <v>0.10585474086019</v>
      </c>
      <c r="U1331" s="12">
        <f t="shared" si="279"/>
        <v>0.0928478303044236</v>
      </c>
      <c r="V1331" s="12">
        <f t="shared" si="280"/>
        <v>0.013006910555766</v>
      </c>
      <c r="Y1331" s="30"/>
      <c r="Z1331" s="30"/>
    </row>
    <row r="1332" spans="1:26">
      <c r="A1332" s="14">
        <v>1981.04</v>
      </c>
      <c r="B1332" s="15">
        <v>134.4</v>
      </c>
      <c r="C1332" s="16">
        <v>6.31667</v>
      </c>
      <c r="D1332" s="15">
        <v>14.7233</v>
      </c>
      <c r="E1332" s="15">
        <v>89.1</v>
      </c>
      <c r="F1332" s="16">
        <f t="shared" si="285"/>
        <v>1981.29166666657</v>
      </c>
      <c r="G1332" s="10">
        <v>13.68</v>
      </c>
      <c r="H1332" s="16">
        <f t="shared" si="281"/>
        <v>476.190814814815</v>
      </c>
      <c r="I1332" s="16">
        <f t="shared" si="282"/>
        <v>22.3805076950617</v>
      </c>
      <c r="J1332" s="19">
        <f t="shared" si="286"/>
        <v>111382.4238641</v>
      </c>
      <c r="K1332" s="16">
        <f t="shared" si="283"/>
        <v>52.1659242839506</v>
      </c>
      <c r="L1332" s="19">
        <f t="shared" si="284"/>
        <v>12201.7622118922</v>
      </c>
      <c r="M1332" s="27">
        <f t="shared" si="275"/>
        <v>9.08556123078874</v>
      </c>
      <c r="N1332" s="21"/>
      <c r="O1332" s="22">
        <f t="shared" si="276"/>
        <v>11.265311096462</v>
      </c>
      <c r="P1332" s="22"/>
      <c r="Q1332" s="31">
        <f t="shared" si="277"/>
        <v>0.0563766615313755</v>
      </c>
      <c r="R1332" s="10">
        <f t="shared" si="287"/>
        <v>0.989031295374809</v>
      </c>
      <c r="S1332" s="10">
        <f t="shared" si="288"/>
        <v>7.25050222621618</v>
      </c>
      <c r="T1332" s="12">
        <f t="shared" si="278"/>
        <v>0.107485985565479</v>
      </c>
      <c r="U1332" s="12">
        <f t="shared" si="279"/>
        <v>0.0968232956773727</v>
      </c>
      <c r="V1332" s="12">
        <f t="shared" si="280"/>
        <v>0.0106626898881066</v>
      </c>
      <c r="Y1332" s="30"/>
      <c r="Z1332" s="30"/>
    </row>
    <row r="1333" spans="1:26">
      <c r="A1333" s="14">
        <v>1981.05</v>
      </c>
      <c r="B1333" s="15">
        <v>131.7</v>
      </c>
      <c r="C1333" s="16">
        <v>6.35333</v>
      </c>
      <c r="D1333" s="15">
        <v>14.8667</v>
      </c>
      <c r="E1333" s="15">
        <v>89.8</v>
      </c>
      <c r="F1333" s="16">
        <f t="shared" si="285"/>
        <v>1981.3749999999</v>
      </c>
      <c r="G1333" s="10">
        <v>14.1</v>
      </c>
      <c r="H1333" s="16">
        <f t="shared" si="281"/>
        <v>462.98709688196</v>
      </c>
      <c r="I1333" s="16">
        <f t="shared" si="282"/>
        <v>22.3349264406459</v>
      </c>
      <c r="J1333" s="19">
        <f t="shared" si="286"/>
        <v>108729.386017871</v>
      </c>
      <c r="K1333" s="16">
        <f t="shared" si="283"/>
        <v>52.2634037449889</v>
      </c>
      <c r="L1333" s="19">
        <f t="shared" si="284"/>
        <v>12273.7066295511</v>
      </c>
      <c r="M1333" s="27">
        <f t="shared" si="275"/>
        <v>8.81848346654807</v>
      </c>
      <c r="N1333" s="21"/>
      <c r="O1333" s="22">
        <f t="shared" si="276"/>
        <v>10.9432437887098</v>
      </c>
      <c r="P1333" s="22"/>
      <c r="Q1333" s="31">
        <f t="shared" si="277"/>
        <v>0.0558188828469302</v>
      </c>
      <c r="R1333" s="10">
        <f t="shared" si="287"/>
        <v>1.04613021060164</v>
      </c>
      <c r="S1333" s="10">
        <f t="shared" si="288"/>
        <v>7.11507515093659</v>
      </c>
      <c r="T1333" s="12">
        <f t="shared" si="278"/>
        <v>0.109632714501331</v>
      </c>
      <c r="U1333" s="12">
        <f t="shared" si="279"/>
        <v>0.0990792377287557</v>
      </c>
      <c r="V1333" s="12">
        <f t="shared" si="280"/>
        <v>0.0105534767725755</v>
      </c>
      <c r="Y1333" s="30"/>
      <c r="Z1333" s="30"/>
    </row>
    <row r="1334" spans="1:26">
      <c r="A1334" s="14">
        <v>1981.06</v>
      </c>
      <c r="B1334" s="15">
        <v>132.3</v>
      </c>
      <c r="C1334" s="16">
        <v>6.39</v>
      </c>
      <c r="D1334" s="15">
        <v>15.01</v>
      </c>
      <c r="E1334" s="15">
        <v>90.6</v>
      </c>
      <c r="F1334" s="16">
        <f t="shared" si="285"/>
        <v>1981.45833333323</v>
      </c>
      <c r="G1334" s="10">
        <v>13.47</v>
      </c>
      <c r="H1334" s="16">
        <f t="shared" si="281"/>
        <v>460.989566225166</v>
      </c>
      <c r="I1334" s="16">
        <f t="shared" si="282"/>
        <v>22.2654824503311</v>
      </c>
      <c r="J1334" s="19">
        <f t="shared" si="286"/>
        <v>108696.020950857</v>
      </c>
      <c r="K1334" s="16">
        <f t="shared" si="283"/>
        <v>52.3012349889625</v>
      </c>
      <c r="L1334" s="19">
        <f t="shared" si="284"/>
        <v>12332.0277737897</v>
      </c>
      <c r="M1334" s="27">
        <f t="shared" si="275"/>
        <v>8.76534074430493</v>
      </c>
      <c r="N1334" s="21"/>
      <c r="O1334" s="22">
        <f t="shared" si="276"/>
        <v>10.8862600910119</v>
      </c>
      <c r="P1334" s="22"/>
      <c r="Q1334" s="31">
        <f t="shared" si="277"/>
        <v>0.0629637895883288</v>
      </c>
      <c r="R1334" s="10">
        <f t="shared" si="287"/>
        <v>0.968382101018727</v>
      </c>
      <c r="S1334" s="10">
        <f t="shared" si="288"/>
        <v>7.37757060635103</v>
      </c>
      <c r="T1334" s="12">
        <f t="shared" si="278"/>
        <v>0.109724562575812</v>
      </c>
      <c r="U1334" s="12">
        <f t="shared" si="279"/>
        <v>0.0939640053751054</v>
      </c>
      <c r="V1334" s="12">
        <f t="shared" si="280"/>
        <v>0.0157605572007065</v>
      </c>
      <c r="Y1334" s="30"/>
      <c r="Z1334" s="30"/>
    </row>
    <row r="1335" spans="1:26">
      <c r="A1335" s="14">
        <v>1981.07</v>
      </c>
      <c r="B1335" s="15">
        <v>129.1</v>
      </c>
      <c r="C1335" s="16">
        <v>6.43333</v>
      </c>
      <c r="D1335" s="15">
        <v>15.0967</v>
      </c>
      <c r="E1335" s="15">
        <v>91.6</v>
      </c>
      <c r="F1335" s="16">
        <f t="shared" si="285"/>
        <v>1981.54166666657</v>
      </c>
      <c r="G1335" s="10">
        <v>14.28</v>
      </c>
      <c r="H1335" s="16">
        <f t="shared" si="281"/>
        <v>444.928492358079</v>
      </c>
      <c r="I1335" s="16">
        <f t="shared" si="282"/>
        <v>22.1717414232533</v>
      </c>
      <c r="J1335" s="19">
        <f t="shared" si="286"/>
        <v>105344.658442418</v>
      </c>
      <c r="K1335" s="16">
        <f t="shared" si="283"/>
        <v>52.0290625141922</v>
      </c>
      <c r="L1335" s="19">
        <f t="shared" si="284"/>
        <v>12318.7970961089</v>
      </c>
      <c r="M1335" s="27">
        <f t="shared" si="275"/>
        <v>8.44531946787551</v>
      </c>
      <c r="N1335" s="21"/>
      <c r="O1335" s="22">
        <f t="shared" si="276"/>
        <v>10.4987178056939</v>
      </c>
      <c r="P1335" s="22"/>
      <c r="Q1335" s="31">
        <f t="shared" si="277"/>
        <v>0.060110156642069</v>
      </c>
      <c r="R1335" s="10">
        <f t="shared" si="287"/>
        <v>0.977856263172325</v>
      </c>
      <c r="S1335" s="10">
        <f t="shared" si="288"/>
        <v>7.06631270274906</v>
      </c>
      <c r="T1335" s="12">
        <f t="shared" si="278"/>
        <v>0.113908575399132</v>
      </c>
      <c r="U1335" s="12">
        <f t="shared" si="279"/>
        <v>0.0993576710325059</v>
      </c>
      <c r="V1335" s="12">
        <f t="shared" si="280"/>
        <v>0.0145509043666263</v>
      </c>
      <c r="Y1335" s="30"/>
      <c r="Z1335" s="30"/>
    </row>
    <row r="1336" spans="1:26">
      <c r="A1336" s="14">
        <v>1981.08</v>
      </c>
      <c r="B1336" s="15">
        <v>129.6</v>
      </c>
      <c r="C1336" s="16">
        <v>6.47667</v>
      </c>
      <c r="D1336" s="15">
        <v>15.1833</v>
      </c>
      <c r="E1336" s="15">
        <v>92.3</v>
      </c>
      <c r="F1336" s="16">
        <f t="shared" si="285"/>
        <v>1981.6249999999</v>
      </c>
      <c r="G1336" s="10">
        <v>14.94</v>
      </c>
      <c r="H1336" s="16">
        <f t="shared" si="281"/>
        <v>443.264294691224</v>
      </c>
      <c r="I1336" s="16">
        <f t="shared" si="282"/>
        <v>22.1518253047671</v>
      </c>
      <c r="J1336" s="19">
        <f t="shared" si="286"/>
        <v>105387.699900579</v>
      </c>
      <c r="K1336" s="16">
        <f t="shared" si="283"/>
        <v>51.9306694875406</v>
      </c>
      <c r="L1336" s="19">
        <f t="shared" si="284"/>
        <v>12346.7057399727</v>
      </c>
      <c r="M1336" s="27">
        <f t="shared" si="275"/>
        <v>8.39980631656644</v>
      </c>
      <c r="N1336" s="21"/>
      <c r="O1336" s="22">
        <f t="shared" si="276"/>
        <v>10.4521058004802</v>
      </c>
      <c r="P1336" s="22"/>
      <c r="Q1336" s="31">
        <f t="shared" si="277"/>
        <v>0.0547113634061077</v>
      </c>
      <c r="R1336" s="10">
        <f t="shared" si="287"/>
        <v>0.993127410077996</v>
      </c>
      <c r="S1336" s="10">
        <f t="shared" si="288"/>
        <v>6.85743416107072</v>
      </c>
      <c r="T1336" s="12">
        <f t="shared" si="278"/>
        <v>0.11648523649206</v>
      </c>
      <c r="U1336" s="12">
        <f t="shared" si="279"/>
        <v>0.105845213031596</v>
      </c>
      <c r="V1336" s="12">
        <f t="shared" si="280"/>
        <v>0.0106400234604638</v>
      </c>
      <c r="Y1336" s="30"/>
      <c r="Z1336" s="30"/>
    </row>
    <row r="1337" spans="1:26">
      <c r="A1337" s="14">
        <v>1981.09</v>
      </c>
      <c r="B1337" s="15">
        <v>118.3</v>
      </c>
      <c r="C1337" s="16">
        <v>6.52</v>
      </c>
      <c r="D1337" s="15">
        <v>15.27</v>
      </c>
      <c r="E1337" s="15">
        <v>93.2</v>
      </c>
      <c r="F1337" s="16">
        <f t="shared" si="285"/>
        <v>1981.70833333323</v>
      </c>
      <c r="G1337" s="10">
        <v>15.32</v>
      </c>
      <c r="H1337" s="16">
        <f t="shared" si="281"/>
        <v>400.708247854077</v>
      </c>
      <c r="I1337" s="16">
        <f t="shared" si="282"/>
        <v>22.0846811158798</v>
      </c>
      <c r="J1337" s="19">
        <f t="shared" si="286"/>
        <v>95707.4042719923</v>
      </c>
      <c r="K1337" s="16">
        <f t="shared" si="283"/>
        <v>51.7228651287554</v>
      </c>
      <c r="L1337" s="19">
        <f t="shared" si="284"/>
        <v>12353.7790636798</v>
      </c>
      <c r="M1337" s="27">
        <f t="shared" si="275"/>
        <v>7.58116305192315</v>
      </c>
      <c r="N1337" s="21"/>
      <c r="O1337" s="22">
        <f t="shared" si="276"/>
        <v>9.44639273183472</v>
      </c>
      <c r="P1337" s="22"/>
      <c r="Q1337" s="31">
        <f t="shared" si="277"/>
        <v>0.0648202901372531</v>
      </c>
      <c r="R1337" s="10">
        <f t="shared" si="287"/>
        <v>1.02146635531659</v>
      </c>
      <c r="S1337" s="10">
        <f t="shared" si="288"/>
        <v>6.74454107231317</v>
      </c>
      <c r="T1337" s="12">
        <f t="shared" si="278"/>
        <v>0.126459679033234</v>
      </c>
      <c r="U1337" s="12">
        <f t="shared" si="279"/>
        <v>0.109817605450271</v>
      </c>
      <c r="V1337" s="12">
        <f t="shared" si="280"/>
        <v>0.0166420735829631</v>
      </c>
      <c r="Y1337" s="30"/>
      <c r="Z1337" s="30"/>
    </row>
    <row r="1338" spans="1:26">
      <c r="A1338" s="14">
        <v>1981.1</v>
      </c>
      <c r="B1338" s="15">
        <v>119.8</v>
      </c>
      <c r="C1338" s="16">
        <v>6.55667</v>
      </c>
      <c r="D1338" s="15">
        <v>15.3</v>
      </c>
      <c r="E1338" s="15">
        <v>93.4</v>
      </c>
      <c r="F1338" s="16">
        <f t="shared" si="285"/>
        <v>1981.79166666657</v>
      </c>
      <c r="G1338" s="10">
        <v>15.15</v>
      </c>
      <c r="H1338" s="16">
        <f t="shared" si="281"/>
        <v>404.920152034261</v>
      </c>
      <c r="I1338" s="16">
        <f t="shared" si="282"/>
        <v>22.1613340003212</v>
      </c>
      <c r="J1338" s="19">
        <f t="shared" si="286"/>
        <v>97154.493848838</v>
      </c>
      <c r="K1338" s="16">
        <f t="shared" si="283"/>
        <v>51.7135085653105</v>
      </c>
      <c r="L1338" s="19">
        <f t="shared" si="284"/>
        <v>12407.8777619968</v>
      </c>
      <c r="M1338" s="27">
        <f t="shared" si="275"/>
        <v>7.64914171331921</v>
      </c>
      <c r="N1338" s="21"/>
      <c r="O1338" s="22">
        <f t="shared" si="276"/>
        <v>9.54375340001719</v>
      </c>
      <c r="P1338" s="22"/>
      <c r="Q1338" s="31">
        <f t="shared" si="277"/>
        <v>0.065314973550944</v>
      </c>
      <c r="R1338" s="10">
        <f t="shared" si="287"/>
        <v>1.10897087617885</v>
      </c>
      <c r="S1338" s="10">
        <f t="shared" si="288"/>
        <v>6.87456949237074</v>
      </c>
      <c r="T1338" s="12">
        <f t="shared" si="278"/>
        <v>0.12481013401317</v>
      </c>
      <c r="U1338" s="12">
        <f t="shared" si="279"/>
        <v>0.109160935623242</v>
      </c>
      <c r="V1338" s="12">
        <f t="shared" si="280"/>
        <v>0.0156491983899285</v>
      </c>
      <c r="Y1338" s="30"/>
      <c r="Z1338" s="30"/>
    </row>
    <row r="1339" spans="1:26">
      <c r="A1339" s="14">
        <v>1981.11</v>
      </c>
      <c r="B1339" s="15">
        <v>122.9</v>
      </c>
      <c r="C1339" s="16">
        <v>6.59333</v>
      </c>
      <c r="D1339" s="15">
        <v>15.33</v>
      </c>
      <c r="E1339" s="15">
        <v>93.7</v>
      </c>
      <c r="F1339" s="16">
        <f t="shared" si="285"/>
        <v>1981.8749999999</v>
      </c>
      <c r="G1339" s="10">
        <v>13.39</v>
      </c>
      <c r="H1339" s="16">
        <f t="shared" si="281"/>
        <v>414.068069370331</v>
      </c>
      <c r="I1339" s="16">
        <f t="shared" si="282"/>
        <v>22.2138927894344</v>
      </c>
      <c r="J1339" s="19">
        <f t="shared" si="286"/>
        <v>99793.5563052732</v>
      </c>
      <c r="K1339" s="16">
        <f t="shared" si="283"/>
        <v>51.6490114194237</v>
      </c>
      <c r="L1339" s="19">
        <f t="shared" si="284"/>
        <v>12447.8048670451</v>
      </c>
      <c r="M1339" s="27">
        <f t="shared" si="275"/>
        <v>7.81075256571611</v>
      </c>
      <c r="N1339" s="21"/>
      <c r="O1339" s="22">
        <f t="shared" si="276"/>
        <v>9.7571778791499</v>
      </c>
      <c r="P1339" s="22"/>
      <c r="Q1339" s="31">
        <f t="shared" si="277"/>
        <v>0.0805583332980785</v>
      </c>
      <c r="R1339" s="10">
        <f t="shared" si="287"/>
        <v>0.993323495677421</v>
      </c>
      <c r="S1339" s="10">
        <f t="shared" si="288"/>
        <v>7.59928850372309</v>
      </c>
      <c r="T1339" s="12">
        <f t="shared" si="278"/>
        <v>0.121490558666329</v>
      </c>
      <c r="U1339" s="12">
        <f t="shared" si="279"/>
        <v>0.0993058841799936</v>
      </c>
      <c r="V1339" s="12">
        <f t="shared" si="280"/>
        <v>0.022184674486335</v>
      </c>
      <c r="Y1339" s="30"/>
      <c r="Z1339" s="30"/>
    </row>
    <row r="1340" spans="1:26">
      <c r="A1340" s="14">
        <v>1981.12</v>
      </c>
      <c r="B1340" s="15">
        <v>123.8</v>
      </c>
      <c r="C1340" s="16">
        <v>6.63</v>
      </c>
      <c r="D1340" s="15">
        <v>15.36</v>
      </c>
      <c r="E1340" s="15">
        <v>94</v>
      </c>
      <c r="F1340" s="16">
        <f t="shared" si="285"/>
        <v>1981.95833333323</v>
      </c>
      <c r="G1340" s="10">
        <v>13.72</v>
      </c>
      <c r="H1340" s="16">
        <f t="shared" si="281"/>
        <v>415.769129787234</v>
      </c>
      <c r="I1340" s="16">
        <f t="shared" si="282"/>
        <v>22.2661496808511</v>
      </c>
      <c r="J1340" s="19">
        <f t="shared" si="286"/>
        <v>100650.717441901</v>
      </c>
      <c r="K1340" s="16">
        <f t="shared" si="283"/>
        <v>51.5849259574468</v>
      </c>
      <c r="L1340" s="19">
        <f t="shared" si="284"/>
        <v>12487.8434564426</v>
      </c>
      <c r="M1340" s="27">
        <f t="shared" si="275"/>
        <v>7.8325621371419</v>
      </c>
      <c r="N1340" s="21"/>
      <c r="O1340" s="22">
        <f t="shared" si="276"/>
        <v>9.79589996157549</v>
      </c>
      <c r="P1340" s="22"/>
      <c r="Q1340" s="31">
        <f t="shared" si="277"/>
        <v>0.0767191767541061</v>
      </c>
      <c r="R1340" s="10">
        <f t="shared" si="287"/>
        <v>0.965958056435771</v>
      </c>
      <c r="S1340" s="10">
        <f t="shared" si="288"/>
        <v>7.5244606983459</v>
      </c>
      <c r="T1340" s="12">
        <f t="shared" si="278"/>
        <v>0.121493266115805</v>
      </c>
      <c r="U1340" s="12">
        <f t="shared" si="279"/>
        <v>0.103532845627609</v>
      </c>
      <c r="V1340" s="12">
        <f t="shared" si="280"/>
        <v>0.0179604204881956</v>
      </c>
      <c r="Y1340" s="30"/>
      <c r="Z1340" s="30"/>
    </row>
    <row r="1341" spans="1:26">
      <c r="A1341" s="14">
        <v>1982.01</v>
      </c>
      <c r="B1341" s="15">
        <v>117.3</v>
      </c>
      <c r="C1341" s="16">
        <v>6.66</v>
      </c>
      <c r="D1341" s="15">
        <v>15.1767</v>
      </c>
      <c r="E1341" s="15">
        <v>94.3</v>
      </c>
      <c r="F1341" s="16">
        <f t="shared" si="285"/>
        <v>1982.04166666657</v>
      </c>
      <c r="G1341" s="10">
        <v>14.59</v>
      </c>
      <c r="H1341" s="16">
        <f t="shared" si="281"/>
        <v>392.686317073171</v>
      </c>
      <c r="I1341" s="16">
        <f t="shared" si="282"/>
        <v>22.2957448568399</v>
      </c>
      <c r="J1341" s="19">
        <f t="shared" si="286"/>
        <v>95512.5419155885</v>
      </c>
      <c r="K1341" s="16">
        <f t="shared" si="283"/>
        <v>50.8071818271474</v>
      </c>
      <c r="L1341" s="19">
        <f t="shared" si="284"/>
        <v>12357.759547232</v>
      </c>
      <c r="M1341" s="27">
        <f t="shared" si="275"/>
        <v>7.38865997337599</v>
      </c>
      <c r="N1341" s="21"/>
      <c r="O1341" s="22">
        <f t="shared" si="276"/>
        <v>9.253826807057</v>
      </c>
      <c r="P1341" s="22"/>
      <c r="Q1341" s="31">
        <f t="shared" si="277"/>
        <v>0.0760357495132022</v>
      </c>
      <c r="R1341" s="10">
        <f t="shared" si="287"/>
        <v>1.0205727472457</v>
      </c>
      <c r="S1341" s="10">
        <f t="shared" si="288"/>
        <v>7.2451904835498</v>
      </c>
      <c r="T1341" s="12">
        <f t="shared" si="278"/>
        <v>0.135254350797194</v>
      </c>
      <c r="U1341" s="12">
        <f t="shared" si="279"/>
        <v>0.108676732972633</v>
      </c>
      <c r="V1341" s="12">
        <f t="shared" si="280"/>
        <v>0.0265776178245607</v>
      </c>
      <c r="Y1341" s="30"/>
      <c r="Z1341" s="30"/>
    </row>
    <row r="1342" spans="1:26">
      <c r="A1342" s="14">
        <v>1982.02</v>
      </c>
      <c r="B1342" s="15">
        <v>114.5</v>
      </c>
      <c r="C1342" s="16">
        <v>6.69</v>
      </c>
      <c r="D1342" s="15">
        <v>14.9933</v>
      </c>
      <c r="E1342" s="15">
        <v>94.6</v>
      </c>
      <c r="F1342" s="16">
        <f t="shared" si="285"/>
        <v>1982.1249999999</v>
      </c>
      <c r="G1342" s="10">
        <v>14.43</v>
      </c>
      <c r="H1342" s="16">
        <f t="shared" si="281"/>
        <v>382.097151162791</v>
      </c>
      <c r="I1342" s="16">
        <f t="shared" si="282"/>
        <v>22.3251523255814</v>
      </c>
      <c r="J1342" s="19">
        <f t="shared" si="286"/>
        <v>93389.4635720196</v>
      </c>
      <c r="K1342" s="16">
        <f t="shared" si="283"/>
        <v>50.0340368255814</v>
      </c>
      <c r="L1342" s="19">
        <f t="shared" si="284"/>
        <v>12228.9628312171</v>
      </c>
      <c r="M1342" s="27">
        <f t="shared" si="275"/>
        <v>7.18182345054673</v>
      </c>
      <c r="N1342" s="21"/>
      <c r="O1342" s="22">
        <f t="shared" si="276"/>
        <v>9.0088238106912</v>
      </c>
      <c r="P1342" s="22"/>
      <c r="Q1342" s="31">
        <f t="shared" si="277"/>
        <v>0.0813512897304126</v>
      </c>
      <c r="R1342" s="10">
        <f t="shared" si="287"/>
        <v>1.04266438186398</v>
      </c>
      <c r="S1342" s="10">
        <f t="shared" si="288"/>
        <v>7.37079497950983</v>
      </c>
      <c r="T1342" s="12">
        <f t="shared" si="278"/>
        <v>0.13671369118165</v>
      </c>
      <c r="U1342" s="12">
        <f t="shared" si="279"/>
        <v>0.10459717096094</v>
      </c>
      <c r="V1342" s="12">
        <f t="shared" si="280"/>
        <v>0.0321165202207105</v>
      </c>
      <c r="Y1342" s="30"/>
      <c r="Z1342" s="30"/>
    </row>
    <row r="1343" spans="1:26">
      <c r="A1343" s="14">
        <v>1982.03</v>
      </c>
      <c r="B1343" s="15">
        <v>110.8</v>
      </c>
      <c r="C1343" s="16">
        <v>6.72</v>
      </c>
      <c r="D1343" s="15">
        <v>14.81</v>
      </c>
      <c r="E1343" s="15">
        <v>94.5</v>
      </c>
      <c r="F1343" s="16">
        <f t="shared" si="285"/>
        <v>1982.20833333323</v>
      </c>
      <c r="G1343" s="10">
        <v>13.86</v>
      </c>
      <c r="H1343" s="16">
        <f t="shared" si="281"/>
        <v>370.141176719577</v>
      </c>
      <c r="I1343" s="16">
        <f t="shared" si="282"/>
        <v>22.4489955555556</v>
      </c>
      <c r="J1343" s="19">
        <f t="shared" si="286"/>
        <v>90924.5047716788</v>
      </c>
      <c r="K1343" s="16">
        <f t="shared" si="283"/>
        <v>49.4746464550265</v>
      </c>
      <c r="L1343" s="19">
        <f t="shared" si="284"/>
        <v>12153.356639608</v>
      </c>
      <c r="M1343" s="27">
        <f t="shared" si="275"/>
        <v>6.95067379353603</v>
      </c>
      <c r="N1343" s="21"/>
      <c r="O1343" s="22">
        <f t="shared" si="276"/>
        <v>8.73419592115129</v>
      </c>
      <c r="P1343" s="22"/>
      <c r="Q1343" s="31">
        <f t="shared" si="277"/>
        <v>0.0913042563014172</v>
      </c>
      <c r="R1343" s="10">
        <f t="shared" si="287"/>
        <v>1.01101267440318</v>
      </c>
      <c r="S1343" s="10">
        <f t="shared" si="288"/>
        <v>7.69339794712619</v>
      </c>
      <c r="T1343" s="12">
        <f t="shared" si="278"/>
        <v>0.138026668794967</v>
      </c>
      <c r="U1343" s="12">
        <f t="shared" si="279"/>
        <v>0.098458769841764</v>
      </c>
      <c r="V1343" s="12">
        <f t="shared" si="280"/>
        <v>0.0395678989532025</v>
      </c>
      <c r="Y1343" s="30"/>
      <c r="Z1343" s="30"/>
    </row>
    <row r="1344" spans="1:26">
      <c r="A1344" s="14">
        <v>1982.04</v>
      </c>
      <c r="B1344" s="15">
        <v>116.3</v>
      </c>
      <c r="C1344" s="16">
        <v>6.75</v>
      </c>
      <c r="D1344" s="15">
        <v>14.5967</v>
      </c>
      <c r="E1344" s="15">
        <v>94.9</v>
      </c>
      <c r="F1344" s="16">
        <f t="shared" si="285"/>
        <v>1982.29166666657</v>
      </c>
      <c r="G1344" s="10">
        <v>13.87</v>
      </c>
      <c r="H1344" s="16">
        <f t="shared" si="281"/>
        <v>386.877035827187</v>
      </c>
      <c r="I1344" s="16">
        <f t="shared" si="282"/>
        <v>22.4541701791359</v>
      </c>
      <c r="J1344" s="19">
        <f t="shared" si="286"/>
        <v>95495.2901899577</v>
      </c>
      <c r="K1344" s="16">
        <f t="shared" si="283"/>
        <v>48.5565608672287</v>
      </c>
      <c r="L1344" s="19">
        <f t="shared" si="284"/>
        <v>11985.52108612</v>
      </c>
      <c r="M1344" s="27">
        <f t="shared" si="275"/>
        <v>7.25907262542615</v>
      </c>
      <c r="N1344" s="21"/>
      <c r="O1344" s="22">
        <f t="shared" si="276"/>
        <v>9.13576229951183</v>
      </c>
      <c r="P1344" s="22"/>
      <c r="Q1344" s="31">
        <f t="shared" si="277"/>
        <v>0.0852886898148344</v>
      </c>
      <c r="R1344" s="10">
        <f t="shared" si="287"/>
        <v>1.02512202284225</v>
      </c>
      <c r="S1344" s="10">
        <f t="shared" si="288"/>
        <v>7.74533833289204</v>
      </c>
      <c r="T1344" s="12">
        <f t="shared" si="278"/>
        <v>0.13259506168702</v>
      </c>
      <c r="U1344" s="12">
        <f t="shared" si="279"/>
        <v>0.0987068014995871</v>
      </c>
      <c r="V1344" s="12">
        <f t="shared" si="280"/>
        <v>0.0338882601874324</v>
      </c>
      <c r="Y1344" s="30"/>
      <c r="Z1344" s="30"/>
    </row>
    <row r="1345" spans="1:26">
      <c r="A1345" s="14">
        <v>1982.05</v>
      </c>
      <c r="B1345" s="15">
        <v>116.4</v>
      </c>
      <c r="C1345" s="16">
        <v>6.78</v>
      </c>
      <c r="D1345" s="15">
        <v>14.3833</v>
      </c>
      <c r="E1345" s="15">
        <v>95.8</v>
      </c>
      <c r="F1345" s="16">
        <f t="shared" si="285"/>
        <v>1982.3749999999</v>
      </c>
      <c r="G1345" s="10">
        <v>13.62</v>
      </c>
      <c r="H1345" s="16">
        <f t="shared" si="281"/>
        <v>383.572020876827</v>
      </c>
      <c r="I1345" s="16">
        <f t="shared" si="282"/>
        <v>22.3420816283925</v>
      </c>
      <c r="J1345" s="19">
        <f t="shared" si="286"/>
        <v>95139.0622804201</v>
      </c>
      <c r="K1345" s="16">
        <f t="shared" si="283"/>
        <v>47.3971773872651</v>
      </c>
      <c r="L1345" s="19">
        <f t="shared" si="284"/>
        <v>11756.1312242093</v>
      </c>
      <c r="M1345" s="27">
        <f t="shared" ref="M1345:M1408" si="289">H1345/AVERAGE(K1225:K1344)</f>
        <v>7.19261248446462</v>
      </c>
      <c r="N1345" s="21"/>
      <c r="O1345" s="22">
        <f t="shared" ref="O1345:O1408" si="290">J1345/AVERAGE(L1225:L1344)</f>
        <v>9.06629356304789</v>
      </c>
      <c r="P1345" s="22"/>
      <c r="Q1345" s="31">
        <f t="shared" ref="Q1345:Q1408" si="291">1/M1345-(G1345/100-(((E1345/E1225)^(1/10))-1))</f>
        <v>0.0898257189867299</v>
      </c>
      <c r="R1345" s="10">
        <f t="shared" si="287"/>
        <v>0.975410641274365</v>
      </c>
      <c r="S1345" s="10">
        <f t="shared" si="288"/>
        <v>7.86532477822744</v>
      </c>
      <c r="T1345" s="12">
        <f t="shared" si="278"/>
        <v>0.135177728886846</v>
      </c>
      <c r="U1345" s="12">
        <f t="shared" si="279"/>
        <v>0.0982304024342773</v>
      </c>
      <c r="V1345" s="12">
        <f t="shared" si="280"/>
        <v>0.0369473264525688</v>
      </c>
      <c r="Y1345" s="30"/>
      <c r="Z1345" s="30"/>
    </row>
    <row r="1346" spans="1:26">
      <c r="A1346" s="14">
        <v>1982.06</v>
      </c>
      <c r="B1346" s="15">
        <v>109.7</v>
      </c>
      <c r="C1346" s="16">
        <v>6.81</v>
      </c>
      <c r="D1346" s="15">
        <v>14.17</v>
      </c>
      <c r="E1346" s="15">
        <v>97</v>
      </c>
      <c r="F1346" s="16">
        <f t="shared" si="285"/>
        <v>1982.45833333323</v>
      </c>
      <c r="G1346" s="10">
        <v>14.3</v>
      </c>
      <c r="H1346" s="16">
        <f t="shared" si="281"/>
        <v>357.021477319588</v>
      </c>
      <c r="I1346" s="16">
        <f t="shared" si="282"/>
        <v>22.1633205154639</v>
      </c>
      <c r="J1346" s="19">
        <f t="shared" si="286"/>
        <v>89011.7192307539</v>
      </c>
      <c r="K1346" s="16">
        <f t="shared" si="283"/>
        <v>46.1166302061856</v>
      </c>
      <c r="L1346" s="19">
        <f t="shared" si="284"/>
        <v>11497.6851549661</v>
      </c>
      <c r="M1346" s="27">
        <f t="shared" si="289"/>
        <v>6.69213398819759</v>
      </c>
      <c r="N1346" s="21"/>
      <c r="O1346" s="22">
        <f t="shared" si="290"/>
        <v>8.45149675363992</v>
      </c>
      <c r="P1346" s="22"/>
      <c r="Q1346" s="31">
        <f t="shared" si="291"/>
        <v>0.0945160315266276</v>
      </c>
      <c r="R1346" s="10">
        <f t="shared" si="287"/>
        <v>1.03066513765195</v>
      </c>
      <c r="S1346" s="10">
        <f t="shared" si="288"/>
        <v>7.57701111686596</v>
      </c>
      <c r="T1346" s="12">
        <f t="shared" ref="T1346:T1409" si="292">(($J1466/$J1346)^(1/10)-1)</f>
        <v>0.140824312675002</v>
      </c>
      <c r="U1346" s="12">
        <f t="shared" ref="U1346:U1409" si="293">(($S1466/$S1346)^(1/10)-1)</f>
        <v>0.103623321591616</v>
      </c>
      <c r="V1346" s="12">
        <f t="shared" ref="V1346:V1409" si="294">T1346-U1346</f>
        <v>0.0372009910833861</v>
      </c>
      <c r="Y1346" s="30"/>
      <c r="Z1346" s="30"/>
    </row>
    <row r="1347" spans="1:26">
      <c r="A1347" s="14">
        <v>1982.07</v>
      </c>
      <c r="B1347" s="15">
        <v>109.4</v>
      </c>
      <c r="C1347" s="16">
        <v>6.82333</v>
      </c>
      <c r="D1347" s="15">
        <v>13.9667</v>
      </c>
      <c r="E1347" s="15">
        <v>97.5</v>
      </c>
      <c r="F1347" s="16">
        <f t="shared" si="285"/>
        <v>1982.54166666657</v>
      </c>
      <c r="G1347" s="10">
        <v>13.95</v>
      </c>
      <c r="H1347" s="16">
        <f t="shared" si="281"/>
        <v>354.219247179487</v>
      </c>
      <c r="I1347" s="16">
        <f t="shared" si="282"/>
        <v>22.0928228140513</v>
      </c>
      <c r="J1347" s="19">
        <f t="shared" si="286"/>
        <v>88772.0847845352</v>
      </c>
      <c r="K1347" s="16">
        <f t="shared" si="283"/>
        <v>45.221882628718</v>
      </c>
      <c r="L1347" s="19">
        <f t="shared" si="284"/>
        <v>11333.2091093251</v>
      </c>
      <c r="M1347" s="27">
        <f t="shared" si="289"/>
        <v>6.63865310020876</v>
      </c>
      <c r="N1347" s="21"/>
      <c r="O1347" s="22">
        <f t="shared" si="290"/>
        <v>8.40029695403872</v>
      </c>
      <c r="P1347" s="22"/>
      <c r="Q1347" s="31">
        <f t="shared" si="291"/>
        <v>0.0992586435056396</v>
      </c>
      <c r="R1347" s="10">
        <f t="shared" si="287"/>
        <v>1.06097782819045</v>
      </c>
      <c r="S1347" s="10">
        <f t="shared" si="288"/>
        <v>7.76931319957164</v>
      </c>
      <c r="T1347" s="12">
        <f t="shared" si="292"/>
        <v>0.14305152120153</v>
      </c>
      <c r="U1347" s="12">
        <f t="shared" si="293"/>
        <v>0.104549762573465</v>
      </c>
      <c r="V1347" s="12">
        <f t="shared" si="294"/>
        <v>0.0385017586280645</v>
      </c>
      <c r="Y1347" s="30"/>
      <c r="Z1347" s="30"/>
    </row>
    <row r="1348" spans="1:26">
      <c r="A1348" s="14">
        <v>1982.08</v>
      </c>
      <c r="B1348" s="15">
        <v>109.7</v>
      </c>
      <c r="C1348" s="16">
        <v>6.83667</v>
      </c>
      <c r="D1348" s="15">
        <v>13.7633</v>
      </c>
      <c r="E1348" s="15">
        <v>97.7</v>
      </c>
      <c r="F1348" s="16">
        <f t="shared" si="285"/>
        <v>1982.6249999999</v>
      </c>
      <c r="G1348" s="10">
        <v>13.06</v>
      </c>
      <c r="H1348" s="16">
        <f t="shared" si="281"/>
        <v>354.463493346981</v>
      </c>
      <c r="I1348" s="16">
        <f t="shared" si="282"/>
        <v>22.0907012858751</v>
      </c>
      <c r="J1348" s="19">
        <f t="shared" si="286"/>
        <v>89294.6482634762</v>
      </c>
      <c r="K1348" s="16">
        <f t="shared" si="283"/>
        <v>44.4720820235415</v>
      </c>
      <c r="L1348" s="19">
        <f t="shared" si="284"/>
        <v>11203.1816995871</v>
      </c>
      <c r="M1348" s="27">
        <f t="shared" si="289"/>
        <v>6.64342275216609</v>
      </c>
      <c r="N1348" s="21"/>
      <c r="O1348" s="22">
        <f t="shared" si="290"/>
        <v>8.4227507585676</v>
      </c>
      <c r="P1348" s="22"/>
      <c r="Q1348" s="31">
        <f t="shared" si="291"/>
        <v>0.108014087221002</v>
      </c>
      <c r="R1348" s="10">
        <f t="shared" si="287"/>
        <v>1.05196074669857</v>
      </c>
      <c r="S1348" s="10">
        <f t="shared" si="288"/>
        <v>8.22619479927085</v>
      </c>
      <c r="T1348" s="12">
        <f t="shared" si="292"/>
        <v>0.143127598546292</v>
      </c>
      <c r="U1348" s="12">
        <f t="shared" si="293"/>
        <v>0.100536597296963</v>
      </c>
      <c r="V1348" s="12">
        <f t="shared" si="294"/>
        <v>0.0425910012493287</v>
      </c>
      <c r="Y1348" s="30"/>
      <c r="Z1348" s="30"/>
    </row>
    <row r="1349" spans="1:26">
      <c r="A1349" s="14">
        <v>1982.09</v>
      </c>
      <c r="B1349" s="15">
        <v>122.4</v>
      </c>
      <c r="C1349" s="16">
        <v>6.85</v>
      </c>
      <c r="D1349" s="15">
        <v>13.56</v>
      </c>
      <c r="E1349" s="15">
        <v>97.9</v>
      </c>
      <c r="F1349" s="16">
        <f t="shared" si="285"/>
        <v>1982.70833333323</v>
      </c>
      <c r="G1349" s="10">
        <v>12.34</v>
      </c>
      <c r="H1349" s="16">
        <f t="shared" si="281"/>
        <v>394.691865168539</v>
      </c>
      <c r="I1349" s="16">
        <f t="shared" si="282"/>
        <v>22.0885561797753</v>
      </c>
      <c r="J1349" s="19">
        <f t="shared" si="286"/>
        <v>99892.4790803382</v>
      </c>
      <c r="K1349" s="16">
        <f t="shared" si="283"/>
        <v>43.7256674157303</v>
      </c>
      <c r="L1349" s="19">
        <f t="shared" si="284"/>
        <v>11066.5197412532</v>
      </c>
      <c r="M1349" s="27">
        <f t="shared" si="289"/>
        <v>7.39883820032331</v>
      </c>
      <c r="N1349" s="21"/>
      <c r="O1349" s="22">
        <f t="shared" si="290"/>
        <v>9.39384428501223</v>
      </c>
      <c r="P1349" s="22"/>
      <c r="Q1349" s="31">
        <f t="shared" si="291"/>
        <v>0.0998093768756104</v>
      </c>
      <c r="R1349" s="10">
        <f t="shared" si="287"/>
        <v>1.09671128692319</v>
      </c>
      <c r="S1349" s="10">
        <f t="shared" si="288"/>
        <v>8.63595550662684</v>
      </c>
      <c r="T1349" s="12">
        <f t="shared" si="292"/>
        <v>0.130485716017458</v>
      </c>
      <c r="U1349" s="12">
        <f t="shared" si="293"/>
        <v>0.0968377086039787</v>
      </c>
      <c r="V1349" s="12">
        <f t="shared" si="294"/>
        <v>0.0336480074134793</v>
      </c>
      <c r="Y1349" s="30"/>
      <c r="Z1349" s="30"/>
    </row>
    <row r="1350" spans="1:26">
      <c r="A1350" s="14">
        <v>1982.1</v>
      </c>
      <c r="B1350" s="15">
        <v>132.7</v>
      </c>
      <c r="C1350" s="16">
        <v>6.85667</v>
      </c>
      <c r="D1350" s="15">
        <v>13.2533</v>
      </c>
      <c r="E1350" s="15">
        <v>98.2</v>
      </c>
      <c r="F1350" s="16">
        <f t="shared" si="285"/>
        <v>1982.79166666657</v>
      </c>
      <c r="G1350" s="10">
        <v>10.91</v>
      </c>
      <c r="H1350" s="16">
        <f t="shared" si="281"/>
        <v>426.598068228106</v>
      </c>
      <c r="I1350" s="16">
        <f t="shared" si="282"/>
        <v>22.0425182854379</v>
      </c>
      <c r="J1350" s="19">
        <f t="shared" si="286"/>
        <v>108432.507818825</v>
      </c>
      <c r="K1350" s="16">
        <f t="shared" si="283"/>
        <v>42.606120404277</v>
      </c>
      <c r="L1350" s="19">
        <f t="shared" si="284"/>
        <v>10829.6047918254</v>
      </c>
      <c r="M1350" s="27">
        <f t="shared" si="289"/>
        <v>7.99984099453459</v>
      </c>
      <c r="N1350" s="21"/>
      <c r="O1350" s="22">
        <f t="shared" si="290"/>
        <v>10.1677669144615</v>
      </c>
      <c r="P1350" s="22"/>
      <c r="Q1350" s="31">
        <f t="shared" si="291"/>
        <v>0.103772764016386</v>
      </c>
      <c r="R1350" s="10">
        <f t="shared" si="287"/>
        <v>1.03117359411545</v>
      </c>
      <c r="S1350" s="10">
        <f t="shared" si="288"/>
        <v>9.44221561105601</v>
      </c>
      <c r="T1350" s="12">
        <f t="shared" si="292"/>
        <v>0.11952157206409</v>
      </c>
      <c r="U1350" s="12">
        <f t="shared" si="293"/>
        <v>0.0859439691611081</v>
      </c>
      <c r="V1350" s="12">
        <f t="shared" si="294"/>
        <v>0.0335776029029817</v>
      </c>
      <c r="Y1350" s="30"/>
      <c r="Z1350" s="30"/>
    </row>
    <row r="1351" spans="1:26">
      <c r="A1351" s="14">
        <v>1982.11</v>
      </c>
      <c r="B1351" s="15">
        <v>138.1</v>
      </c>
      <c r="C1351" s="16">
        <v>6.86333</v>
      </c>
      <c r="D1351" s="15">
        <v>12.9467</v>
      </c>
      <c r="E1351" s="15">
        <v>98</v>
      </c>
      <c r="F1351" s="16">
        <f t="shared" si="285"/>
        <v>1982.8749999999</v>
      </c>
      <c r="G1351" s="10">
        <v>10.55</v>
      </c>
      <c r="H1351" s="16">
        <f t="shared" si="281"/>
        <v>444.863784693878</v>
      </c>
      <c r="I1351" s="16">
        <f t="shared" si="282"/>
        <v>22.1089569833674</v>
      </c>
      <c r="J1351" s="19">
        <f t="shared" si="286"/>
        <v>113543.583270857</v>
      </c>
      <c r="K1351" s="16">
        <f t="shared" si="283"/>
        <v>41.7054160846939</v>
      </c>
      <c r="L1351" s="19">
        <f t="shared" si="284"/>
        <v>10644.5670494772</v>
      </c>
      <c r="M1351" s="27">
        <f t="shared" si="289"/>
        <v>8.34747693815543</v>
      </c>
      <c r="N1351" s="21"/>
      <c r="O1351" s="22">
        <f t="shared" si="290"/>
        <v>10.6193996690223</v>
      </c>
      <c r="P1351" s="22"/>
      <c r="Q1351" s="31">
        <f t="shared" si="291"/>
        <v>0.101688397650632</v>
      </c>
      <c r="R1351" s="10">
        <f t="shared" si="287"/>
        <v>1.00940530622372</v>
      </c>
      <c r="S1351" s="10">
        <f t="shared" si="288"/>
        <v>9.75643394563315</v>
      </c>
      <c r="T1351" s="12">
        <f t="shared" si="292"/>
        <v>0.117254255053004</v>
      </c>
      <c r="U1351" s="12">
        <f t="shared" si="293"/>
        <v>0.0806513412027421</v>
      </c>
      <c r="V1351" s="12">
        <f t="shared" si="294"/>
        <v>0.0366029138502615</v>
      </c>
      <c r="Y1351" s="30"/>
      <c r="Z1351" s="30"/>
    </row>
    <row r="1352" spans="1:26">
      <c r="A1352" s="14">
        <v>1982.12</v>
      </c>
      <c r="B1352" s="15">
        <v>139.4</v>
      </c>
      <c r="C1352" s="16">
        <v>6.87</v>
      </c>
      <c r="D1352" s="15">
        <v>12.64</v>
      </c>
      <c r="E1352" s="15">
        <v>97.6</v>
      </c>
      <c r="F1352" s="16">
        <f t="shared" si="285"/>
        <v>1982.95833333323</v>
      </c>
      <c r="G1352" s="10">
        <v>10.54</v>
      </c>
      <c r="H1352" s="16">
        <f t="shared" si="281"/>
        <v>450.89187090164</v>
      </c>
      <c r="I1352" s="16">
        <f t="shared" si="282"/>
        <v>22.2211417008197</v>
      </c>
      <c r="J1352" s="19">
        <f t="shared" si="286"/>
        <v>115554.774584173</v>
      </c>
      <c r="K1352" s="16">
        <f t="shared" si="283"/>
        <v>40.8843131147541</v>
      </c>
      <c r="L1352" s="19">
        <f t="shared" si="284"/>
        <v>10477.8504357528</v>
      </c>
      <c r="M1352" s="27">
        <f t="shared" si="289"/>
        <v>8.46773840140048</v>
      </c>
      <c r="N1352" s="21"/>
      <c r="O1352" s="22">
        <f t="shared" si="290"/>
        <v>10.7820072395389</v>
      </c>
      <c r="P1352" s="22"/>
      <c r="Q1352" s="31">
        <f t="shared" si="291"/>
        <v>0.0993863337317982</v>
      </c>
      <c r="R1352" s="10">
        <f t="shared" si="287"/>
        <v>1.01370866568381</v>
      </c>
      <c r="S1352" s="10">
        <f t="shared" si="288"/>
        <v>9.88855765435706</v>
      </c>
      <c r="T1352" s="12">
        <f t="shared" si="292"/>
        <v>0.118969013436059</v>
      </c>
      <c r="U1352" s="12">
        <f t="shared" si="293"/>
        <v>0.080662557736507</v>
      </c>
      <c r="V1352" s="12">
        <f t="shared" si="294"/>
        <v>0.0383064556995525</v>
      </c>
      <c r="Y1352" s="30"/>
      <c r="Z1352" s="30"/>
    </row>
    <row r="1353" spans="1:26">
      <c r="A1353" s="14">
        <v>1983.01</v>
      </c>
      <c r="B1353" s="15">
        <v>144.3</v>
      </c>
      <c r="C1353" s="16">
        <v>6.88333</v>
      </c>
      <c r="D1353" s="15">
        <v>12.5667</v>
      </c>
      <c r="E1353" s="15">
        <v>97.8</v>
      </c>
      <c r="F1353" s="16">
        <f t="shared" si="285"/>
        <v>1983.04166666656</v>
      </c>
      <c r="G1353" s="10">
        <v>10.46</v>
      </c>
      <c r="H1353" s="16">
        <f t="shared" si="281"/>
        <v>465.786530674847</v>
      </c>
      <c r="I1353" s="16">
        <f t="shared" si="282"/>
        <v>22.218727652045</v>
      </c>
      <c r="J1353" s="19">
        <f t="shared" si="286"/>
        <v>119846.503598595</v>
      </c>
      <c r="K1353" s="16">
        <f t="shared" si="283"/>
        <v>40.5640997576687</v>
      </c>
      <c r="L1353" s="19">
        <f t="shared" si="284"/>
        <v>10437.1105805438</v>
      </c>
      <c r="M1353" s="27">
        <f t="shared" si="289"/>
        <v>8.75678322413474</v>
      </c>
      <c r="N1353" s="21"/>
      <c r="O1353" s="22">
        <f t="shared" si="290"/>
        <v>11.1585442647304</v>
      </c>
      <c r="P1353" s="22"/>
      <c r="Q1353" s="31">
        <f t="shared" si="291"/>
        <v>0.096255295626269</v>
      </c>
      <c r="R1353" s="10">
        <f t="shared" si="287"/>
        <v>0.992879687967373</v>
      </c>
      <c r="S1353" s="10">
        <f t="shared" si="288"/>
        <v>10.0036173694148</v>
      </c>
      <c r="T1353" s="12">
        <f t="shared" si="292"/>
        <v>0.114507015370141</v>
      </c>
      <c r="U1353" s="12">
        <f t="shared" si="293"/>
        <v>0.0808073412859891</v>
      </c>
      <c r="V1353" s="12">
        <f t="shared" si="294"/>
        <v>0.0336996740841522</v>
      </c>
      <c r="Y1353" s="30"/>
      <c r="Z1353" s="30"/>
    </row>
    <row r="1354" spans="1:26">
      <c r="A1354" s="14">
        <v>1983.02</v>
      </c>
      <c r="B1354" s="15">
        <v>146.8</v>
      </c>
      <c r="C1354" s="16">
        <v>6.89667</v>
      </c>
      <c r="D1354" s="15">
        <v>12.4933</v>
      </c>
      <c r="E1354" s="15">
        <v>97.9</v>
      </c>
      <c r="F1354" s="16">
        <f t="shared" si="285"/>
        <v>1983.1249999999</v>
      </c>
      <c r="G1354" s="10">
        <v>10.72</v>
      </c>
      <c r="H1354" s="16">
        <f t="shared" ref="H1354:H1417" si="295">B1354*$E$1858/E1354</f>
        <v>473.372269662921</v>
      </c>
      <c r="I1354" s="16">
        <f t="shared" ref="I1354:I1417" si="296">C1354*$E$1858/E1354</f>
        <v>22.2390485764045</v>
      </c>
      <c r="J1354" s="19">
        <f t="shared" si="286"/>
        <v>122275.148993794</v>
      </c>
      <c r="K1354" s="16">
        <f t="shared" ref="K1354:K1417" si="297">D1354*$E$1858/E1354</f>
        <v>40.2859794044944</v>
      </c>
      <c r="L1354" s="19">
        <f t="shared" ref="L1354:L1417" si="298">K1354*(J1354/H1354)</f>
        <v>10406.1316003008</v>
      </c>
      <c r="M1354" s="27">
        <f t="shared" si="289"/>
        <v>8.91049343662412</v>
      </c>
      <c r="N1354" s="21"/>
      <c r="O1354" s="22">
        <f t="shared" si="290"/>
        <v>11.3620682668486</v>
      </c>
      <c r="P1354" s="22"/>
      <c r="Q1354" s="31">
        <f t="shared" si="291"/>
        <v>0.0910340188550722</v>
      </c>
      <c r="R1354" s="10">
        <f t="shared" si="287"/>
        <v>1.02183570238395</v>
      </c>
      <c r="S1354" s="10">
        <f t="shared" si="288"/>
        <v>9.92224304949866</v>
      </c>
      <c r="T1354" s="12">
        <f t="shared" si="292"/>
        <v>0.113787229480971</v>
      </c>
      <c r="U1354" s="12">
        <f t="shared" si="293"/>
        <v>0.0845730404224354</v>
      </c>
      <c r="V1354" s="12">
        <f t="shared" si="294"/>
        <v>0.029214189058536</v>
      </c>
      <c r="Y1354" s="30"/>
      <c r="Z1354" s="30"/>
    </row>
    <row r="1355" spans="1:26">
      <c r="A1355" s="14">
        <v>1983.03</v>
      </c>
      <c r="B1355" s="15">
        <v>151.9</v>
      </c>
      <c r="C1355" s="16">
        <v>6.91</v>
      </c>
      <c r="D1355" s="15">
        <v>12.42</v>
      </c>
      <c r="E1355" s="15">
        <v>97.9</v>
      </c>
      <c r="F1355" s="16">
        <f t="shared" ref="F1355:F1418" si="299">F1354+1/12</f>
        <v>1983.20833333323</v>
      </c>
      <c r="G1355" s="10">
        <v>10.51</v>
      </c>
      <c r="H1355" s="16">
        <f t="shared" si="295"/>
        <v>489.817764044944</v>
      </c>
      <c r="I1355" s="16">
        <f t="shared" si="296"/>
        <v>22.2820325842697</v>
      </c>
      <c r="J1355" s="19">
        <f t="shared" ref="J1355:J1418" si="300">J1354*((H1355+(I1355/12))/H1354)</f>
        <v>127002.760482195</v>
      </c>
      <c r="K1355" s="16">
        <f t="shared" si="297"/>
        <v>40.0496157303371</v>
      </c>
      <c r="L1355" s="19">
        <f t="shared" si="298"/>
        <v>10384.2941750419</v>
      </c>
      <c r="M1355" s="27">
        <f t="shared" si="289"/>
        <v>9.23282970519052</v>
      </c>
      <c r="N1355" s="21"/>
      <c r="O1355" s="22">
        <f t="shared" si="290"/>
        <v>11.7793127211263</v>
      </c>
      <c r="P1355" s="22"/>
      <c r="Q1355" s="31">
        <f t="shared" si="291"/>
        <v>0.0882085106129322</v>
      </c>
      <c r="R1355" s="10">
        <f t="shared" ref="R1355:R1418" si="301">((G1355/G1356+G1355/1200+((1+G1356/1200)^(-119))*(1-G1355/G1356)))</f>
        <v>1.01554745903536</v>
      </c>
      <c r="S1355" s="10">
        <f t="shared" ref="S1355:S1418" si="302">S1354*R1354*E1354/E1355</f>
        <v>10.1389021957088</v>
      </c>
      <c r="T1355" s="12">
        <f t="shared" si="292"/>
        <v>0.111545965234569</v>
      </c>
      <c r="U1355" s="12">
        <f t="shared" si="293"/>
        <v>0.0846489880187227</v>
      </c>
      <c r="V1355" s="12">
        <f t="shared" si="294"/>
        <v>0.0268969772158463</v>
      </c>
      <c r="Y1355" s="30"/>
      <c r="Z1355" s="30"/>
    </row>
    <row r="1356" spans="1:26">
      <c r="A1356" s="14">
        <v>1983.04</v>
      </c>
      <c r="B1356" s="15">
        <v>157.7</v>
      </c>
      <c r="C1356" s="16">
        <v>6.92</v>
      </c>
      <c r="D1356" s="15">
        <v>12.4767</v>
      </c>
      <c r="E1356" s="15">
        <v>98.6</v>
      </c>
      <c r="F1356" s="16">
        <f t="shared" si="299"/>
        <v>1983.29166666656</v>
      </c>
      <c r="G1356" s="10">
        <v>10.4</v>
      </c>
      <c r="H1356" s="16">
        <f t="shared" si="295"/>
        <v>504.910297160243</v>
      </c>
      <c r="I1356" s="16">
        <f t="shared" si="296"/>
        <v>22.155860851927</v>
      </c>
      <c r="J1356" s="19">
        <f t="shared" si="300"/>
        <v>131394.76396522</v>
      </c>
      <c r="K1356" s="16">
        <f t="shared" si="297"/>
        <v>39.9468250131846</v>
      </c>
      <c r="L1356" s="19">
        <f t="shared" si="298"/>
        <v>10395.5171310391</v>
      </c>
      <c r="M1356" s="27">
        <f t="shared" si="289"/>
        <v>9.53158128416041</v>
      </c>
      <c r="N1356" s="21"/>
      <c r="O1356" s="22">
        <f t="shared" si="290"/>
        <v>12.1650315906305</v>
      </c>
      <c r="P1356" s="22"/>
      <c r="Q1356" s="31">
        <f t="shared" si="291"/>
        <v>0.0859376316392126</v>
      </c>
      <c r="R1356" s="10">
        <f t="shared" si="301"/>
        <v>1.00990207343018</v>
      </c>
      <c r="S1356" s="10">
        <f t="shared" si="302"/>
        <v>10.2234372197289</v>
      </c>
      <c r="T1356" s="12">
        <f t="shared" si="292"/>
        <v>0.105970601341534</v>
      </c>
      <c r="U1356" s="12">
        <f t="shared" si="293"/>
        <v>0.0840666063975042</v>
      </c>
      <c r="V1356" s="12">
        <f t="shared" si="294"/>
        <v>0.0219039949440296</v>
      </c>
      <c r="Y1356" s="30"/>
      <c r="Z1356" s="30"/>
    </row>
    <row r="1357" spans="1:26">
      <c r="A1357" s="14">
        <v>1983.05</v>
      </c>
      <c r="B1357" s="15">
        <v>164.1</v>
      </c>
      <c r="C1357" s="16">
        <v>6.93</v>
      </c>
      <c r="D1357" s="15">
        <v>12.5333</v>
      </c>
      <c r="E1357" s="15">
        <v>99.2</v>
      </c>
      <c r="F1357" s="16">
        <f t="shared" si="299"/>
        <v>1983.3749999999</v>
      </c>
      <c r="G1357" s="10">
        <v>10.38</v>
      </c>
      <c r="H1357" s="16">
        <f t="shared" si="295"/>
        <v>522.223436491936</v>
      </c>
      <c r="I1357" s="16">
        <f t="shared" si="296"/>
        <v>22.0536771169355</v>
      </c>
      <c r="J1357" s="19">
        <f t="shared" si="300"/>
        <v>136378.488820406</v>
      </c>
      <c r="K1357" s="16">
        <f t="shared" si="297"/>
        <v>39.88533209375</v>
      </c>
      <c r="L1357" s="19">
        <f t="shared" si="298"/>
        <v>10416.0421324363</v>
      </c>
      <c r="M1357" s="27">
        <f t="shared" si="289"/>
        <v>9.8744565046684</v>
      </c>
      <c r="N1357" s="21"/>
      <c r="O1357" s="22">
        <f t="shared" si="290"/>
        <v>12.6052556483557</v>
      </c>
      <c r="P1357" s="22"/>
      <c r="Q1357" s="31">
        <f t="shared" si="291"/>
        <v>0.0824088832454137</v>
      </c>
      <c r="R1357" s="10">
        <f t="shared" si="301"/>
        <v>0.980173781082412</v>
      </c>
      <c r="S1357" s="10">
        <f t="shared" si="302"/>
        <v>10.2622228422847</v>
      </c>
      <c r="T1357" s="12">
        <f t="shared" si="292"/>
        <v>0.102504172836902</v>
      </c>
      <c r="U1357" s="12">
        <f t="shared" si="293"/>
        <v>0.0834800221509067</v>
      </c>
      <c r="V1357" s="12">
        <f t="shared" si="294"/>
        <v>0.0190241506859952</v>
      </c>
      <c r="Y1357" s="30"/>
      <c r="Z1357" s="30"/>
    </row>
    <row r="1358" spans="1:26">
      <c r="A1358" s="14">
        <v>1983.06</v>
      </c>
      <c r="B1358" s="15">
        <v>166.4</v>
      </c>
      <c r="C1358" s="16">
        <v>6.94</v>
      </c>
      <c r="D1358" s="15">
        <v>12.59</v>
      </c>
      <c r="E1358" s="15">
        <v>99.5</v>
      </c>
      <c r="F1358" s="16">
        <f t="shared" si="299"/>
        <v>1983.45833333323</v>
      </c>
      <c r="G1358" s="10">
        <v>10.85</v>
      </c>
      <c r="H1358" s="16">
        <f t="shared" si="295"/>
        <v>527.946227135679</v>
      </c>
      <c r="I1358" s="16">
        <f t="shared" si="296"/>
        <v>22.0189111557789</v>
      </c>
      <c r="J1358" s="19">
        <f t="shared" si="300"/>
        <v>138352.179812065</v>
      </c>
      <c r="K1358" s="16">
        <f t="shared" si="297"/>
        <v>39.9449699497488</v>
      </c>
      <c r="L1358" s="19">
        <f t="shared" si="298"/>
        <v>10467.8722586172</v>
      </c>
      <c r="M1358" s="27">
        <f t="shared" si="289"/>
        <v>10.00011790313</v>
      </c>
      <c r="N1358" s="21"/>
      <c r="O1358" s="22">
        <f t="shared" si="290"/>
        <v>12.76736276954</v>
      </c>
      <c r="P1358" s="22"/>
      <c r="Q1358" s="31">
        <f t="shared" si="291"/>
        <v>0.0760251033162316</v>
      </c>
      <c r="R1358" s="10">
        <f t="shared" si="301"/>
        <v>0.97761600247503</v>
      </c>
      <c r="S1358" s="10">
        <f t="shared" si="302"/>
        <v>10.0284338407109</v>
      </c>
      <c r="T1358" s="12">
        <f t="shared" si="292"/>
        <v>0.101717557003885</v>
      </c>
      <c r="U1358" s="12">
        <f t="shared" si="293"/>
        <v>0.0870191427220686</v>
      </c>
      <c r="V1358" s="12">
        <f t="shared" si="294"/>
        <v>0.0146984142818163</v>
      </c>
      <c r="Y1358" s="30"/>
      <c r="Z1358" s="30"/>
    </row>
    <row r="1359" spans="1:26">
      <c r="A1359" s="14">
        <v>1983.07</v>
      </c>
      <c r="B1359" s="15">
        <v>167</v>
      </c>
      <c r="C1359" s="16">
        <v>6.96</v>
      </c>
      <c r="D1359" s="15">
        <v>12.8267</v>
      </c>
      <c r="E1359" s="15">
        <v>99.9</v>
      </c>
      <c r="F1359" s="16">
        <f t="shared" si="299"/>
        <v>1983.54166666656</v>
      </c>
      <c r="G1359" s="10">
        <v>11.38</v>
      </c>
      <c r="H1359" s="16">
        <f t="shared" si="295"/>
        <v>527.728358358358</v>
      </c>
      <c r="I1359" s="16">
        <f t="shared" si="296"/>
        <v>21.9939483483484</v>
      </c>
      <c r="J1359" s="19">
        <f t="shared" si="300"/>
        <v>138775.391987187</v>
      </c>
      <c r="K1359" s="16">
        <f t="shared" si="297"/>
        <v>40.533013976977</v>
      </c>
      <c r="L1359" s="19">
        <f t="shared" si="298"/>
        <v>10658.8641940243</v>
      </c>
      <c r="M1359" s="27">
        <f t="shared" si="289"/>
        <v>10.014475995571</v>
      </c>
      <c r="N1359" s="21"/>
      <c r="O1359" s="22">
        <f t="shared" si="290"/>
        <v>12.7868960409034</v>
      </c>
      <c r="P1359" s="22"/>
      <c r="Q1359" s="31">
        <f t="shared" si="291"/>
        <v>0.0707717739327202</v>
      </c>
      <c r="R1359" s="10">
        <f t="shared" si="301"/>
        <v>0.98213867029786</v>
      </c>
      <c r="S1359" s="10">
        <f t="shared" si="302"/>
        <v>9.76470231774669</v>
      </c>
      <c r="T1359" s="12">
        <f t="shared" si="292"/>
        <v>0.101448282996342</v>
      </c>
      <c r="U1359" s="12">
        <f t="shared" si="293"/>
        <v>0.091678594661901</v>
      </c>
      <c r="V1359" s="12">
        <f t="shared" si="294"/>
        <v>0.00976968833444136</v>
      </c>
      <c r="Y1359" s="30"/>
      <c r="Z1359" s="30"/>
    </row>
    <row r="1360" spans="1:26">
      <c r="A1360" s="14">
        <v>1983.08</v>
      </c>
      <c r="B1360" s="15">
        <v>162.4</v>
      </c>
      <c r="C1360" s="16">
        <v>6.98</v>
      </c>
      <c r="D1360" s="15">
        <v>13.0633</v>
      </c>
      <c r="E1360" s="15">
        <v>100.2</v>
      </c>
      <c r="F1360" s="16">
        <f t="shared" si="299"/>
        <v>1983.6249999999</v>
      </c>
      <c r="G1360" s="10">
        <v>11.85</v>
      </c>
      <c r="H1360" s="16">
        <f t="shared" si="295"/>
        <v>511.655624750499</v>
      </c>
      <c r="I1360" s="16">
        <f t="shared" si="296"/>
        <v>21.9911099800399</v>
      </c>
      <c r="J1360" s="19">
        <f t="shared" si="300"/>
        <v>135030.698087139</v>
      </c>
      <c r="K1360" s="16">
        <f t="shared" si="297"/>
        <v>41.1570869630739</v>
      </c>
      <c r="L1360" s="19">
        <f t="shared" si="298"/>
        <v>10861.7396448382</v>
      </c>
      <c r="M1360" s="27">
        <f t="shared" si="289"/>
        <v>9.72805693566521</v>
      </c>
      <c r="N1360" s="21"/>
      <c r="O1360" s="22">
        <f t="shared" si="290"/>
        <v>12.422837481069</v>
      </c>
      <c r="P1360" s="22"/>
      <c r="Q1360" s="31">
        <f t="shared" si="291"/>
        <v>0.0673968529107451</v>
      </c>
      <c r="R1360" s="10">
        <f t="shared" si="301"/>
        <v>1.02160503385283</v>
      </c>
      <c r="S1360" s="10">
        <f t="shared" si="302"/>
        <v>9.56157830185225</v>
      </c>
      <c r="T1360" s="12">
        <f t="shared" si="292"/>
        <v>0.106090673937659</v>
      </c>
      <c r="U1360" s="12">
        <f t="shared" si="293"/>
        <v>0.0952683719752054</v>
      </c>
      <c r="V1360" s="12">
        <f t="shared" si="294"/>
        <v>0.010822301962454</v>
      </c>
      <c r="Y1360" s="30"/>
      <c r="Z1360" s="30"/>
    </row>
    <row r="1361" spans="1:26">
      <c r="A1361" s="14">
        <v>1983.09</v>
      </c>
      <c r="B1361" s="15">
        <v>167.2</v>
      </c>
      <c r="C1361" s="16">
        <v>7</v>
      </c>
      <c r="D1361" s="15">
        <v>13.3</v>
      </c>
      <c r="E1361" s="15">
        <v>100.7</v>
      </c>
      <c r="F1361" s="16">
        <f t="shared" si="299"/>
        <v>1983.70833333323</v>
      </c>
      <c r="G1361" s="10">
        <v>11.65</v>
      </c>
      <c r="H1361" s="16">
        <f t="shared" si="295"/>
        <v>524.162867924528</v>
      </c>
      <c r="I1361" s="16">
        <f t="shared" si="296"/>
        <v>21.9446176762661</v>
      </c>
      <c r="J1361" s="19">
        <f t="shared" si="300"/>
        <v>138814.09217156</v>
      </c>
      <c r="K1361" s="16">
        <f t="shared" si="297"/>
        <v>41.6947735849057</v>
      </c>
      <c r="L1361" s="19">
        <f t="shared" si="298"/>
        <v>11042.0300591014</v>
      </c>
      <c r="M1361" s="27">
        <f t="shared" si="289"/>
        <v>9.98420245802878</v>
      </c>
      <c r="N1361" s="21"/>
      <c r="O1361" s="22">
        <f t="shared" si="290"/>
        <v>12.7498844937569</v>
      </c>
      <c r="P1361" s="22"/>
      <c r="Q1361" s="31">
        <f t="shared" si="291"/>
        <v>0.0670589047198176</v>
      </c>
      <c r="R1361" s="10">
        <f t="shared" si="301"/>
        <v>1.01618855378598</v>
      </c>
      <c r="S1361" s="10">
        <f t="shared" si="302"/>
        <v>9.71965525104248</v>
      </c>
      <c r="T1361" s="12">
        <f t="shared" si="292"/>
        <v>0.104295358522324</v>
      </c>
      <c r="U1361" s="12">
        <f t="shared" si="293"/>
        <v>0.0964100469031581</v>
      </c>
      <c r="V1361" s="12">
        <f t="shared" si="294"/>
        <v>0.00788531161916617</v>
      </c>
      <c r="Y1361" s="30"/>
      <c r="Z1361" s="30"/>
    </row>
    <row r="1362" spans="1:26">
      <c r="A1362" s="14">
        <v>1983.1</v>
      </c>
      <c r="B1362" s="15">
        <v>167.7</v>
      </c>
      <c r="C1362" s="16">
        <v>7.03</v>
      </c>
      <c r="D1362" s="15">
        <v>13.5433</v>
      </c>
      <c r="E1362" s="15">
        <v>101</v>
      </c>
      <c r="F1362" s="16">
        <f t="shared" si="299"/>
        <v>1983.79166666656</v>
      </c>
      <c r="G1362" s="10">
        <v>11.54</v>
      </c>
      <c r="H1362" s="16">
        <f t="shared" si="295"/>
        <v>524.168765346535</v>
      </c>
      <c r="I1362" s="16">
        <f t="shared" si="296"/>
        <v>21.9732046534654</v>
      </c>
      <c r="J1362" s="19">
        <f t="shared" si="300"/>
        <v>139300.58444122</v>
      </c>
      <c r="K1362" s="16">
        <f t="shared" si="297"/>
        <v>42.3313943930693</v>
      </c>
      <c r="L1362" s="19">
        <f t="shared" si="298"/>
        <v>11249.7889401477</v>
      </c>
      <c r="M1362" s="27">
        <f t="shared" si="289"/>
        <v>10.0033917994496</v>
      </c>
      <c r="N1362" s="21"/>
      <c r="O1362" s="22">
        <f t="shared" si="290"/>
        <v>12.7735396361706</v>
      </c>
      <c r="P1362" s="22"/>
      <c r="Q1362" s="31">
        <f t="shared" si="291"/>
        <v>0.0673346941407564</v>
      </c>
      <c r="R1362" s="10">
        <f t="shared" si="301"/>
        <v>1.00083330983869</v>
      </c>
      <c r="S1362" s="10">
        <f t="shared" si="302"/>
        <v>9.84766478192585</v>
      </c>
      <c r="T1362" s="12">
        <f t="shared" si="292"/>
        <v>0.104816831781166</v>
      </c>
      <c r="U1362" s="12">
        <f t="shared" si="293"/>
        <v>0.0952637967687986</v>
      </c>
      <c r="V1362" s="12">
        <f t="shared" si="294"/>
        <v>0.00955303501236782</v>
      </c>
      <c r="Y1362" s="30"/>
      <c r="Z1362" s="30"/>
    </row>
    <row r="1363" spans="1:26">
      <c r="A1363" s="14">
        <v>1983.11</v>
      </c>
      <c r="B1363" s="15">
        <v>165.2</v>
      </c>
      <c r="C1363" s="16">
        <v>7.06</v>
      </c>
      <c r="D1363" s="15">
        <v>13.7867</v>
      </c>
      <c r="E1363" s="15">
        <v>101.2</v>
      </c>
      <c r="F1363" s="16">
        <f t="shared" si="299"/>
        <v>1983.8749999999</v>
      </c>
      <c r="G1363" s="10">
        <v>11.69</v>
      </c>
      <c r="H1363" s="16">
        <f t="shared" si="295"/>
        <v>515.334217391304</v>
      </c>
      <c r="I1363" s="16">
        <f t="shared" si="296"/>
        <v>22.0233630434783</v>
      </c>
      <c r="J1363" s="19">
        <f t="shared" si="300"/>
        <v>137440.49252817</v>
      </c>
      <c r="K1363" s="16">
        <f t="shared" si="297"/>
        <v>43.0070112282609</v>
      </c>
      <c r="L1363" s="19">
        <f t="shared" si="298"/>
        <v>11470.0413942985</v>
      </c>
      <c r="M1363" s="27">
        <f t="shared" si="289"/>
        <v>9.85358164936428</v>
      </c>
      <c r="N1363" s="21"/>
      <c r="O1363" s="22">
        <f t="shared" si="290"/>
        <v>12.5814911995131</v>
      </c>
      <c r="P1363" s="22"/>
      <c r="Q1363" s="31">
        <f t="shared" si="291"/>
        <v>0.0668588374150979</v>
      </c>
      <c r="R1363" s="10">
        <f t="shared" si="301"/>
        <v>1.00158990272261</v>
      </c>
      <c r="S1363" s="10">
        <f t="shared" si="302"/>
        <v>9.83639293207071</v>
      </c>
      <c r="T1363" s="12">
        <f t="shared" si="292"/>
        <v>0.106235881353213</v>
      </c>
      <c r="U1363" s="12">
        <f t="shared" si="293"/>
        <v>0.0925419655793229</v>
      </c>
      <c r="V1363" s="12">
        <f t="shared" si="294"/>
        <v>0.0136939157738905</v>
      </c>
      <c r="Y1363" s="30"/>
      <c r="Z1363" s="30"/>
    </row>
    <row r="1364" spans="1:26">
      <c r="A1364" s="14">
        <v>1983.12</v>
      </c>
      <c r="B1364" s="15">
        <v>164.4</v>
      </c>
      <c r="C1364" s="16">
        <v>7.09</v>
      </c>
      <c r="D1364" s="15">
        <v>14.03</v>
      </c>
      <c r="E1364" s="15">
        <v>101.3</v>
      </c>
      <c r="F1364" s="16">
        <f t="shared" si="299"/>
        <v>1983.95833333323</v>
      </c>
      <c r="G1364" s="10">
        <v>11.83</v>
      </c>
      <c r="H1364" s="16">
        <f t="shared" si="295"/>
        <v>512.332394866733</v>
      </c>
      <c r="I1364" s="16">
        <f t="shared" si="296"/>
        <v>22.0951136229023</v>
      </c>
      <c r="J1364" s="19">
        <f t="shared" si="300"/>
        <v>137130.968431684</v>
      </c>
      <c r="K1364" s="16">
        <f t="shared" si="297"/>
        <v>43.7227706811451</v>
      </c>
      <c r="L1364" s="19">
        <f t="shared" si="298"/>
        <v>11702.8435954777</v>
      </c>
      <c r="M1364" s="27">
        <f t="shared" si="289"/>
        <v>9.81501090360867</v>
      </c>
      <c r="N1364" s="21"/>
      <c r="O1364" s="22">
        <f t="shared" si="290"/>
        <v>12.5310763173236</v>
      </c>
      <c r="P1364" s="22"/>
      <c r="Q1364" s="31">
        <f t="shared" si="291"/>
        <v>0.0652596440910509</v>
      </c>
      <c r="R1364" s="10">
        <f t="shared" si="301"/>
        <v>1.01923479932977</v>
      </c>
      <c r="S1364" s="10">
        <f t="shared" si="302"/>
        <v>9.84230624092177</v>
      </c>
      <c r="T1364" s="12">
        <f t="shared" si="292"/>
        <v>0.107463470781697</v>
      </c>
      <c r="U1364" s="12">
        <f t="shared" si="293"/>
        <v>0.0925852551854933</v>
      </c>
      <c r="V1364" s="12">
        <f t="shared" si="294"/>
        <v>0.0148782155962039</v>
      </c>
      <c r="Y1364" s="30"/>
      <c r="Z1364" s="30"/>
    </row>
    <row r="1365" spans="1:26">
      <c r="A1365" s="14">
        <v>1984.01</v>
      </c>
      <c r="B1365" s="15">
        <v>166.4</v>
      </c>
      <c r="C1365" s="16">
        <v>7.12</v>
      </c>
      <c r="D1365" s="15">
        <v>14.44</v>
      </c>
      <c r="E1365" s="15">
        <v>101.9</v>
      </c>
      <c r="F1365" s="16">
        <f t="shared" si="299"/>
        <v>1984.04166666656</v>
      </c>
      <c r="G1365" s="10">
        <v>11.67</v>
      </c>
      <c r="H1365" s="16">
        <f t="shared" si="295"/>
        <v>515.51177232581</v>
      </c>
      <c r="I1365" s="16">
        <f t="shared" si="296"/>
        <v>22.0579556427871</v>
      </c>
      <c r="J1365" s="19">
        <f t="shared" si="300"/>
        <v>138473.96408277</v>
      </c>
      <c r="K1365" s="16">
        <f t="shared" si="297"/>
        <v>44.735516781158</v>
      </c>
      <c r="L1365" s="19">
        <f t="shared" si="298"/>
        <v>12016.6108254519</v>
      </c>
      <c r="M1365" s="27">
        <f t="shared" si="289"/>
        <v>9.89493180920254</v>
      </c>
      <c r="N1365" s="21"/>
      <c r="O1365" s="22">
        <f t="shared" si="290"/>
        <v>12.6307500878503</v>
      </c>
      <c r="P1365" s="22"/>
      <c r="Q1365" s="31">
        <f t="shared" si="291"/>
        <v>0.0657430676135771</v>
      </c>
      <c r="R1365" s="10">
        <f t="shared" si="301"/>
        <v>0.999830404534389</v>
      </c>
      <c r="S1365" s="10">
        <f t="shared" si="302"/>
        <v>9.97255358169908</v>
      </c>
      <c r="T1365" s="12">
        <f t="shared" si="292"/>
        <v>0.107987631268387</v>
      </c>
      <c r="U1365" s="12">
        <f t="shared" si="293"/>
        <v>0.0915380839771289</v>
      </c>
      <c r="V1365" s="12">
        <f t="shared" si="294"/>
        <v>0.016449547291258</v>
      </c>
      <c r="Y1365" s="30"/>
      <c r="Z1365" s="30"/>
    </row>
    <row r="1366" spans="1:26">
      <c r="A1366" s="14">
        <v>1984.02</v>
      </c>
      <c r="B1366" s="15">
        <v>157.3</v>
      </c>
      <c r="C1366" s="16">
        <v>7.15</v>
      </c>
      <c r="D1366" s="15">
        <v>14.85</v>
      </c>
      <c r="E1366" s="15">
        <v>102.4</v>
      </c>
      <c r="F1366" s="16">
        <f t="shared" si="299"/>
        <v>1984.1249999999</v>
      </c>
      <c r="G1366" s="10">
        <v>11.84</v>
      </c>
      <c r="H1366" s="16">
        <f t="shared" si="295"/>
        <v>484.940231445313</v>
      </c>
      <c r="I1366" s="16">
        <f t="shared" si="296"/>
        <v>22.0427377929688</v>
      </c>
      <c r="J1366" s="19">
        <f t="shared" si="300"/>
        <v>130755.419986088</v>
      </c>
      <c r="K1366" s="16">
        <f t="shared" si="297"/>
        <v>45.7810708007813</v>
      </c>
      <c r="L1366" s="19">
        <f t="shared" si="298"/>
        <v>12344.0431455398</v>
      </c>
      <c r="M1366" s="27">
        <f t="shared" si="289"/>
        <v>9.32452964572798</v>
      </c>
      <c r="N1366" s="21"/>
      <c r="O1366" s="22">
        <f t="shared" si="290"/>
        <v>11.9023993358472</v>
      </c>
      <c r="P1366" s="22"/>
      <c r="Q1366" s="31">
        <f t="shared" si="291"/>
        <v>0.0693714441810555</v>
      </c>
      <c r="R1366" s="10">
        <f t="shared" si="301"/>
        <v>0.982459929061077</v>
      </c>
      <c r="S1366" s="10">
        <f t="shared" si="302"/>
        <v>9.92217643084556</v>
      </c>
      <c r="T1366" s="12">
        <f t="shared" si="292"/>
        <v>0.113896717110254</v>
      </c>
      <c r="U1366" s="12">
        <f t="shared" si="293"/>
        <v>0.0904404146314781</v>
      </c>
      <c r="V1366" s="12">
        <f t="shared" si="294"/>
        <v>0.0234563024787759</v>
      </c>
      <c r="Y1366" s="30"/>
      <c r="Z1366" s="30"/>
    </row>
    <row r="1367" spans="1:26">
      <c r="A1367" s="14">
        <v>1984.03</v>
      </c>
      <c r="B1367" s="15">
        <v>157.4</v>
      </c>
      <c r="C1367" s="16">
        <v>7.18</v>
      </c>
      <c r="D1367" s="15">
        <v>15.26</v>
      </c>
      <c r="E1367" s="15">
        <v>102.6</v>
      </c>
      <c r="F1367" s="16">
        <f t="shared" si="299"/>
        <v>1984.20833333323</v>
      </c>
      <c r="G1367" s="10">
        <v>12.32</v>
      </c>
      <c r="H1367" s="16">
        <f t="shared" si="295"/>
        <v>484.302617933723</v>
      </c>
      <c r="I1367" s="16">
        <f t="shared" si="296"/>
        <v>22.0920762183236</v>
      </c>
      <c r="J1367" s="19">
        <f t="shared" si="300"/>
        <v>131079.893242773</v>
      </c>
      <c r="K1367" s="16">
        <f t="shared" si="297"/>
        <v>46.9533541910331</v>
      </c>
      <c r="L1367" s="19">
        <f t="shared" si="298"/>
        <v>12708.2539446297</v>
      </c>
      <c r="M1367" s="27">
        <f t="shared" si="289"/>
        <v>9.32674706650825</v>
      </c>
      <c r="N1367" s="21"/>
      <c r="O1367" s="22">
        <f t="shared" si="290"/>
        <v>11.904570260566</v>
      </c>
      <c r="P1367" s="22"/>
      <c r="Q1367" s="31">
        <f t="shared" si="291"/>
        <v>0.0633925029354559</v>
      </c>
      <c r="R1367" s="10">
        <f t="shared" si="301"/>
        <v>0.992782797329545</v>
      </c>
      <c r="S1367" s="10">
        <f t="shared" si="302"/>
        <v>9.72913852869116</v>
      </c>
      <c r="T1367" s="12">
        <f t="shared" si="292"/>
        <v>0.111647390452425</v>
      </c>
      <c r="U1367" s="12">
        <f t="shared" si="293"/>
        <v>0.0886369512397023</v>
      </c>
      <c r="V1367" s="12">
        <f t="shared" si="294"/>
        <v>0.0230104392127226</v>
      </c>
      <c r="Y1367" s="30"/>
      <c r="Z1367" s="30"/>
    </row>
    <row r="1368" spans="1:26">
      <c r="A1368" s="14">
        <v>1984.04</v>
      </c>
      <c r="B1368" s="15">
        <v>157.6</v>
      </c>
      <c r="C1368" s="16">
        <v>7.22333</v>
      </c>
      <c r="D1368" s="15">
        <v>15.5733</v>
      </c>
      <c r="E1368" s="15">
        <v>103.1</v>
      </c>
      <c r="F1368" s="16">
        <f t="shared" si="299"/>
        <v>1984.29166666656</v>
      </c>
      <c r="G1368" s="10">
        <v>12.63</v>
      </c>
      <c r="H1368" s="16">
        <f t="shared" si="295"/>
        <v>482.566308438409</v>
      </c>
      <c r="I1368" s="16">
        <f t="shared" si="296"/>
        <v>22.1176122635306</v>
      </c>
      <c r="J1368" s="19">
        <f t="shared" si="300"/>
        <v>131108.806138808</v>
      </c>
      <c r="K1368" s="16">
        <f t="shared" si="297"/>
        <v>47.6849612386033</v>
      </c>
      <c r="L1368" s="19">
        <f t="shared" si="298"/>
        <v>12955.5632654917</v>
      </c>
      <c r="M1368" s="27">
        <f t="shared" si="289"/>
        <v>9.30564340459482</v>
      </c>
      <c r="N1368" s="21"/>
      <c r="O1368" s="22">
        <f t="shared" si="290"/>
        <v>11.8765430988687</v>
      </c>
      <c r="P1368" s="22"/>
      <c r="Q1368" s="31">
        <f t="shared" si="291"/>
        <v>0.0606097137947415</v>
      </c>
      <c r="R1368" s="10">
        <f t="shared" si="301"/>
        <v>0.967859509236794</v>
      </c>
      <c r="S1368" s="10">
        <f t="shared" si="302"/>
        <v>9.61207887447896</v>
      </c>
      <c r="T1368" s="12">
        <f t="shared" si="292"/>
        <v>0.107696211239933</v>
      </c>
      <c r="U1368" s="12">
        <f t="shared" si="293"/>
        <v>0.0865366525882574</v>
      </c>
      <c r="V1368" s="12">
        <f t="shared" si="294"/>
        <v>0.0211595586516753</v>
      </c>
      <c r="Y1368" s="30"/>
      <c r="Z1368" s="30"/>
    </row>
    <row r="1369" spans="1:26">
      <c r="A1369" s="14">
        <v>1984.05</v>
      </c>
      <c r="B1369" s="15">
        <v>156.6</v>
      </c>
      <c r="C1369" s="16">
        <v>7.26667</v>
      </c>
      <c r="D1369" s="15">
        <v>15.8867</v>
      </c>
      <c r="E1369" s="15">
        <v>103.4</v>
      </c>
      <c r="F1369" s="16">
        <f t="shared" si="299"/>
        <v>1984.3749999999</v>
      </c>
      <c r="G1369" s="10">
        <v>13.41</v>
      </c>
      <c r="H1369" s="16">
        <f t="shared" si="295"/>
        <v>478.113127659575</v>
      </c>
      <c r="I1369" s="16">
        <f t="shared" si="296"/>
        <v>22.18576195</v>
      </c>
      <c r="J1369" s="19">
        <f t="shared" si="300"/>
        <v>130401.223617504</v>
      </c>
      <c r="K1369" s="16">
        <f t="shared" si="297"/>
        <v>48.5034471595745</v>
      </c>
      <c r="L1369" s="19">
        <f t="shared" si="298"/>
        <v>13228.8960360421</v>
      </c>
      <c r="M1369" s="27">
        <f t="shared" si="289"/>
        <v>9.23183181689605</v>
      </c>
      <c r="N1369" s="21"/>
      <c r="O1369" s="22">
        <f t="shared" si="290"/>
        <v>11.7810825425878</v>
      </c>
      <c r="P1369" s="22"/>
      <c r="Q1369" s="31">
        <f t="shared" si="291"/>
        <v>0.0526420893537802</v>
      </c>
      <c r="R1369" s="10">
        <f t="shared" si="301"/>
        <v>1.00301781612318</v>
      </c>
      <c r="S1369" s="10">
        <f t="shared" si="302"/>
        <v>9.2761502344359</v>
      </c>
      <c r="T1369" s="12">
        <f t="shared" si="292"/>
        <v>0.109388750121975</v>
      </c>
      <c r="U1369" s="12">
        <f t="shared" si="293"/>
        <v>0.0893430933950801</v>
      </c>
      <c r="V1369" s="12">
        <f t="shared" si="294"/>
        <v>0.020045656726895</v>
      </c>
      <c r="Y1369" s="30"/>
      <c r="Z1369" s="30"/>
    </row>
    <row r="1370" spans="1:26">
      <c r="A1370" s="14">
        <v>1984.06</v>
      </c>
      <c r="B1370" s="15">
        <v>153.1</v>
      </c>
      <c r="C1370" s="16">
        <v>7.31</v>
      </c>
      <c r="D1370" s="15">
        <v>16.2</v>
      </c>
      <c r="E1370" s="15">
        <v>103.7</v>
      </c>
      <c r="F1370" s="16">
        <f t="shared" si="299"/>
        <v>1984.45833333323</v>
      </c>
      <c r="G1370" s="10">
        <v>13.56</v>
      </c>
      <c r="H1370" s="16">
        <f t="shared" si="295"/>
        <v>466.075081002893</v>
      </c>
      <c r="I1370" s="16">
        <f t="shared" si="296"/>
        <v>22.2534868852459</v>
      </c>
      <c r="J1370" s="19">
        <f t="shared" si="300"/>
        <v>127623.73761289</v>
      </c>
      <c r="K1370" s="16">
        <f t="shared" si="297"/>
        <v>49.3168929604629</v>
      </c>
      <c r="L1370" s="19">
        <f t="shared" si="298"/>
        <v>13504.2753058708</v>
      </c>
      <c r="M1370" s="27">
        <f t="shared" si="289"/>
        <v>9.01018551229101</v>
      </c>
      <c r="N1370" s="21"/>
      <c r="O1370" s="22">
        <f t="shared" si="290"/>
        <v>11.4977166407815</v>
      </c>
      <c r="P1370" s="22"/>
      <c r="Q1370" s="31">
        <f t="shared" si="291"/>
        <v>0.0532353611982679</v>
      </c>
      <c r="R1370" s="10">
        <f t="shared" si="301"/>
        <v>1.02226120218639</v>
      </c>
      <c r="S1370" s="10">
        <f t="shared" si="302"/>
        <v>9.27722742958564</v>
      </c>
      <c r="T1370" s="12">
        <f t="shared" si="292"/>
        <v>0.112629945585579</v>
      </c>
      <c r="U1370" s="12">
        <f t="shared" si="293"/>
        <v>0.0902257195241833</v>
      </c>
      <c r="V1370" s="12">
        <f t="shared" si="294"/>
        <v>0.0224042260613957</v>
      </c>
      <c r="Y1370" s="30"/>
      <c r="Z1370" s="30"/>
    </row>
    <row r="1371" spans="1:26">
      <c r="A1371" s="14">
        <v>1984.07</v>
      </c>
      <c r="B1371" s="15">
        <v>151.1</v>
      </c>
      <c r="C1371" s="16">
        <v>7.33333</v>
      </c>
      <c r="D1371" s="15">
        <v>16.32</v>
      </c>
      <c r="E1371" s="15">
        <v>104.1</v>
      </c>
      <c r="F1371" s="16">
        <f t="shared" si="299"/>
        <v>1984.54166666656</v>
      </c>
      <c r="G1371" s="10">
        <v>13.36</v>
      </c>
      <c r="H1371" s="16">
        <f t="shared" si="295"/>
        <v>458.219096061479</v>
      </c>
      <c r="I1371" s="16">
        <f t="shared" si="296"/>
        <v>22.2387282840538</v>
      </c>
      <c r="J1371" s="19">
        <f t="shared" si="300"/>
        <v>125980.023133974</v>
      </c>
      <c r="K1371" s="16">
        <f t="shared" si="297"/>
        <v>49.4913014409222</v>
      </c>
      <c r="L1371" s="19">
        <f t="shared" si="298"/>
        <v>13606.8430016311</v>
      </c>
      <c r="M1371" s="27">
        <f t="shared" si="289"/>
        <v>8.8683022140433</v>
      </c>
      <c r="N1371" s="21"/>
      <c r="O1371" s="22">
        <f t="shared" si="290"/>
        <v>11.3162418636497</v>
      </c>
      <c r="P1371" s="22"/>
      <c r="Q1371" s="31">
        <f t="shared" si="291"/>
        <v>0.0565497602854454</v>
      </c>
      <c r="R1371" s="10">
        <f t="shared" si="301"/>
        <v>1.04710093781955</v>
      </c>
      <c r="S1371" s="10">
        <f t="shared" si="302"/>
        <v>9.4473087442213</v>
      </c>
      <c r="T1371" s="12">
        <f t="shared" si="292"/>
        <v>0.113193885342349</v>
      </c>
      <c r="U1371" s="12">
        <f t="shared" si="293"/>
        <v>0.0870612902004904</v>
      </c>
      <c r="V1371" s="12">
        <f t="shared" si="294"/>
        <v>0.0261325951418585</v>
      </c>
      <c r="Y1371" s="30"/>
      <c r="Z1371" s="30"/>
    </row>
    <row r="1372" spans="1:26">
      <c r="A1372" s="14">
        <v>1984.08</v>
      </c>
      <c r="B1372" s="15">
        <v>164.4</v>
      </c>
      <c r="C1372" s="16">
        <v>7.35667</v>
      </c>
      <c r="D1372" s="15">
        <v>16.44</v>
      </c>
      <c r="E1372" s="15">
        <v>104.5</v>
      </c>
      <c r="F1372" s="16">
        <f t="shared" si="299"/>
        <v>1984.6249999999</v>
      </c>
      <c r="G1372" s="10">
        <v>12.72</v>
      </c>
      <c r="H1372" s="16">
        <f t="shared" si="295"/>
        <v>496.643747368421</v>
      </c>
      <c r="I1372" s="16">
        <f t="shared" si="296"/>
        <v>22.2241128768421</v>
      </c>
      <c r="J1372" s="19">
        <f t="shared" si="300"/>
        <v>137053.447816706</v>
      </c>
      <c r="K1372" s="16">
        <f t="shared" si="297"/>
        <v>49.6643747368421</v>
      </c>
      <c r="L1372" s="19">
        <f t="shared" si="298"/>
        <v>13705.3447816706</v>
      </c>
      <c r="M1372" s="27">
        <f t="shared" si="289"/>
        <v>9.62306325737317</v>
      </c>
      <c r="N1372" s="21"/>
      <c r="O1372" s="22">
        <f t="shared" si="290"/>
        <v>12.2747116095556</v>
      </c>
      <c r="P1372" s="22"/>
      <c r="Q1372" s="31">
        <f t="shared" si="291"/>
        <v>0.0532184875667634</v>
      </c>
      <c r="R1372" s="10">
        <f t="shared" si="301"/>
        <v>1.02192914313602</v>
      </c>
      <c r="S1372" s="10">
        <f t="shared" si="302"/>
        <v>9.85442063696528</v>
      </c>
      <c r="T1372" s="12">
        <f t="shared" si="292"/>
        <v>0.106764695039567</v>
      </c>
      <c r="U1372" s="12">
        <f t="shared" si="293"/>
        <v>0.0831594251688141</v>
      </c>
      <c r="V1372" s="12">
        <f t="shared" si="294"/>
        <v>0.023605269870753</v>
      </c>
      <c r="Y1372" s="30"/>
      <c r="Z1372" s="30"/>
    </row>
    <row r="1373" spans="1:26">
      <c r="A1373" s="14">
        <v>1984.09</v>
      </c>
      <c r="B1373" s="15">
        <v>166.1</v>
      </c>
      <c r="C1373" s="16">
        <v>7.38</v>
      </c>
      <c r="D1373" s="15">
        <v>16.56</v>
      </c>
      <c r="E1373" s="15">
        <v>105</v>
      </c>
      <c r="F1373" s="16">
        <f t="shared" si="299"/>
        <v>1984.70833333323</v>
      </c>
      <c r="G1373" s="10">
        <v>12.52</v>
      </c>
      <c r="H1373" s="16">
        <f t="shared" si="295"/>
        <v>499.389932380952</v>
      </c>
      <c r="I1373" s="16">
        <f t="shared" si="296"/>
        <v>22.1884268571429</v>
      </c>
      <c r="J1373" s="19">
        <f t="shared" si="300"/>
        <v>138321.541551596</v>
      </c>
      <c r="K1373" s="16">
        <f t="shared" si="297"/>
        <v>49.7886651428571</v>
      </c>
      <c r="L1373" s="19">
        <f t="shared" si="298"/>
        <v>13790.5161233861</v>
      </c>
      <c r="M1373" s="27">
        <f t="shared" si="289"/>
        <v>9.68734131362809</v>
      </c>
      <c r="N1373" s="21"/>
      <c r="O1373" s="22">
        <f t="shared" si="290"/>
        <v>12.3515523520665</v>
      </c>
      <c r="P1373" s="22"/>
      <c r="Q1373" s="31">
        <f t="shared" si="291"/>
        <v>0.0537589781190694</v>
      </c>
      <c r="R1373" s="10">
        <f t="shared" si="301"/>
        <v>1.03111986034178</v>
      </c>
      <c r="S1373" s="10">
        <f t="shared" si="302"/>
        <v>10.0225647822185</v>
      </c>
      <c r="T1373" s="12">
        <f t="shared" si="292"/>
        <v>0.106350179453239</v>
      </c>
      <c r="U1373" s="12">
        <f t="shared" si="293"/>
        <v>0.0800233064725364</v>
      </c>
      <c r="V1373" s="12">
        <f t="shared" si="294"/>
        <v>0.0263268729807022</v>
      </c>
      <c r="Y1373" s="30"/>
      <c r="Z1373" s="30"/>
    </row>
    <row r="1374" spans="1:26">
      <c r="A1374" s="14">
        <v>1984.1</v>
      </c>
      <c r="B1374" s="15">
        <v>164.8</v>
      </c>
      <c r="C1374" s="16">
        <v>7.43</v>
      </c>
      <c r="D1374" s="15">
        <v>16.5867</v>
      </c>
      <c r="E1374" s="15">
        <v>105.3</v>
      </c>
      <c r="F1374" s="16">
        <f t="shared" si="299"/>
        <v>1984.79166666656</v>
      </c>
      <c r="G1374" s="10">
        <v>12.16</v>
      </c>
      <c r="H1374" s="16">
        <f t="shared" si="295"/>
        <v>494.069773979107</v>
      </c>
      <c r="I1374" s="16">
        <f t="shared" si="296"/>
        <v>22.2751117758784</v>
      </c>
      <c r="J1374" s="19">
        <f t="shared" si="300"/>
        <v>137362.107188883</v>
      </c>
      <c r="K1374" s="16">
        <f t="shared" si="297"/>
        <v>49.7268635925926</v>
      </c>
      <c r="L1374" s="19">
        <f t="shared" si="298"/>
        <v>13825.1460152297</v>
      </c>
      <c r="M1374" s="27">
        <f t="shared" si="289"/>
        <v>9.59507070304851</v>
      </c>
      <c r="N1374" s="21"/>
      <c r="O1374" s="22">
        <f t="shared" si="290"/>
        <v>12.2293830281212</v>
      </c>
      <c r="P1374" s="22"/>
      <c r="Q1374" s="31">
        <f t="shared" si="291"/>
        <v>0.0576010785184676</v>
      </c>
      <c r="R1374" s="10">
        <f t="shared" si="301"/>
        <v>1.04484879348231</v>
      </c>
      <c r="S1374" s="10">
        <f t="shared" si="302"/>
        <v>10.3050226765745</v>
      </c>
      <c r="T1374" s="12">
        <f t="shared" si="292"/>
        <v>0.106555767339063</v>
      </c>
      <c r="U1374" s="12">
        <f t="shared" si="293"/>
        <v>0.0755316628531861</v>
      </c>
      <c r="V1374" s="12">
        <f t="shared" si="294"/>
        <v>0.0310241044858768</v>
      </c>
      <c r="Y1374" s="30"/>
      <c r="Z1374" s="30"/>
    </row>
    <row r="1375" spans="1:26">
      <c r="A1375" s="14">
        <v>1984.11</v>
      </c>
      <c r="B1375" s="15">
        <v>166.3</v>
      </c>
      <c r="C1375" s="16">
        <v>7.48</v>
      </c>
      <c r="D1375" s="15">
        <v>16.6133</v>
      </c>
      <c r="E1375" s="15">
        <v>105.3</v>
      </c>
      <c r="F1375" s="16">
        <f t="shared" si="299"/>
        <v>1984.8749999999</v>
      </c>
      <c r="G1375" s="10">
        <v>11.57</v>
      </c>
      <c r="H1375" s="16">
        <f t="shared" si="295"/>
        <v>498.566768281102</v>
      </c>
      <c r="I1375" s="16">
        <f t="shared" si="296"/>
        <v>22.4250115859449</v>
      </c>
      <c r="J1375" s="19">
        <f t="shared" si="300"/>
        <v>139131.922364436</v>
      </c>
      <c r="K1375" s="16">
        <f t="shared" si="297"/>
        <v>49.806610291548</v>
      </c>
      <c r="L1375" s="19">
        <f t="shared" si="298"/>
        <v>13899.2204799584</v>
      </c>
      <c r="M1375" s="27">
        <f t="shared" si="289"/>
        <v>9.69197322178309</v>
      </c>
      <c r="N1375" s="21"/>
      <c r="O1375" s="22">
        <f t="shared" si="290"/>
        <v>12.34867935888</v>
      </c>
      <c r="P1375" s="22"/>
      <c r="Q1375" s="31">
        <f t="shared" si="291"/>
        <v>0.061621192533612</v>
      </c>
      <c r="R1375" s="10">
        <f t="shared" si="301"/>
        <v>1.01377211494989</v>
      </c>
      <c r="S1375" s="10">
        <f t="shared" si="302"/>
        <v>10.7671905104267</v>
      </c>
      <c r="T1375" s="12">
        <f t="shared" si="292"/>
        <v>0.104584584616028</v>
      </c>
      <c r="U1375" s="12">
        <f t="shared" si="293"/>
        <v>0.0697554544131127</v>
      </c>
      <c r="V1375" s="12">
        <f t="shared" si="294"/>
        <v>0.0348291302029149</v>
      </c>
      <c r="Y1375" s="30"/>
      <c r="Z1375" s="30"/>
    </row>
    <row r="1376" spans="1:26">
      <c r="A1376" s="14">
        <v>1984.12</v>
      </c>
      <c r="B1376" s="15">
        <v>164.5</v>
      </c>
      <c r="C1376" s="16">
        <v>7.53</v>
      </c>
      <c r="D1376" s="15">
        <v>16.64</v>
      </c>
      <c r="E1376" s="15">
        <v>105.3</v>
      </c>
      <c r="F1376" s="16">
        <f t="shared" si="299"/>
        <v>1984.95833333323</v>
      </c>
      <c r="G1376" s="10">
        <v>11.5</v>
      </c>
      <c r="H1376" s="16">
        <f t="shared" si="295"/>
        <v>493.170375118709</v>
      </c>
      <c r="I1376" s="16">
        <f t="shared" si="296"/>
        <v>22.5749113960114</v>
      </c>
      <c r="J1376" s="19">
        <f t="shared" si="300"/>
        <v>138150.971198036</v>
      </c>
      <c r="K1376" s="16">
        <f t="shared" si="297"/>
        <v>49.8866567901235</v>
      </c>
      <c r="L1376" s="19">
        <f t="shared" si="298"/>
        <v>13974.6635910962</v>
      </c>
      <c r="M1376" s="27">
        <f t="shared" si="289"/>
        <v>9.59505480113346</v>
      </c>
      <c r="N1376" s="21"/>
      <c r="O1376" s="22">
        <f t="shared" si="290"/>
        <v>12.2221624891462</v>
      </c>
      <c r="P1376" s="22"/>
      <c r="Q1376" s="31">
        <f t="shared" si="291"/>
        <v>0.0625326407926833</v>
      </c>
      <c r="R1376" s="10">
        <f t="shared" si="301"/>
        <v>1.01669857805597</v>
      </c>
      <c r="S1376" s="10">
        <f t="shared" si="302"/>
        <v>10.9154774958236</v>
      </c>
      <c r="T1376" s="12">
        <f t="shared" si="292"/>
        <v>0.10422883776672</v>
      </c>
      <c r="U1376" s="12">
        <f t="shared" si="293"/>
        <v>0.0700918344498078</v>
      </c>
      <c r="V1376" s="12">
        <f t="shared" si="294"/>
        <v>0.0341370033169122</v>
      </c>
      <c r="Y1376" s="30"/>
      <c r="Z1376" s="30"/>
    </row>
    <row r="1377" spans="1:26">
      <c r="A1377" s="14">
        <v>1985.01</v>
      </c>
      <c r="B1377" s="15">
        <v>171.6</v>
      </c>
      <c r="C1377" s="16">
        <v>7.57333</v>
      </c>
      <c r="D1377" s="15">
        <v>16.5567</v>
      </c>
      <c r="E1377" s="15">
        <v>105.5</v>
      </c>
      <c r="F1377" s="16">
        <f t="shared" si="299"/>
        <v>1985.04166666656</v>
      </c>
      <c r="G1377" s="10">
        <v>11.38</v>
      </c>
      <c r="H1377" s="16">
        <f t="shared" si="295"/>
        <v>513.480875829384</v>
      </c>
      <c r="I1377" s="16">
        <f t="shared" si="296"/>
        <v>22.66177226891</v>
      </c>
      <c r="J1377" s="19">
        <f t="shared" si="300"/>
        <v>144369.533870814</v>
      </c>
      <c r="K1377" s="16">
        <f t="shared" si="297"/>
        <v>49.5428252729858</v>
      </c>
      <c r="L1377" s="19">
        <f t="shared" si="298"/>
        <v>13929.3884699237</v>
      </c>
      <c r="M1377" s="27">
        <f t="shared" si="289"/>
        <v>9.99700117773045</v>
      </c>
      <c r="N1377" s="21"/>
      <c r="O1377" s="22">
        <f t="shared" si="290"/>
        <v>12.7296278710835</v>
      </c>
      <c r="P1377" s="22"/>
      <c r="Q1377" s="31">
        <f t="shared" si="291"/>
        <v>0.0593331569280874</v>
      </c>
      <c r="R1377" s="10">
        <f t="shared" si="301"/>
        <v>1.00181560113477</v>
      </c>
      <c r="S1377" s="10">
        <f t="shared" si="302"/>
        <v>11.0767120593294</v>
      </c>
      <c r="T1377" s="12">
        <f t="shared" si="292"/>
        <v>0.101602663507621</v>
      </c>
      <c r="U1377" s="12">
        <f t="shared" si="293"/>
        <v>0.06900918216703</v>
      </c>
      <c r="V1377" s="12">
        <f t="shared" si="294"/>
        <v>0.032593481340591</v>
      </c>
      <c r="Y1377" s="30"/>
      <c r="Z1377" s="30"/>
    </row>
    <row r="1378" spans="1:26">
      <c r="A1378" s="14">
        <v>1985.02</v>
      </c>
      <c r="B1378" s="15">
        <v>180.9</v>
      </c>
      <c r="C1378" s="16">
        <v>7.61667</v>
      </c>
      <c r="D1378" s="15">
        <v>16.4733</v>
      </c>
      <c r="E1378" s="15">
        <v>106</v>
      </c>
      <c r="F1378" s="16">
        <f t="shared" si="299"/>
        <v>1985.1249999999</v>
      </c>
      <c r="G1378" s="10">
        <v>11.51</v>
      </c>
      <c r="H1378" s="16">
        <f t="shared" si="295"/>
        <v>538.756038679245</v>
      </c>
      <c r="I1378" s="16">
        <f t="shared" si="296"/>
        <v>22.6839522229245</v>
      </c>
      <c r="J1378" s="19">
        <f t="shared" si="300"/>
        <v>152007.344023346</v>
      </c>
      <c r="K1378" s="16">
        <f t="shared" si="297"/>
        <v>49.0607509783019</v>
      </c>
      <c r="L1378" s="19">
        <f t="shared" si="298"/>
        <v>13842.2475417346</v>
      </c>
      <c r="M1378" s="27">
        <f t="shared" si="289"/>
        <v>10.4949351726071</v>
      </c>
      <c r="N1378" s="21"/>
      <c r="O1378" s="22">
        <f t="shared" si="290"/>
        <v>13.3573855832248</v>
      </c>
      <c r="P1378" s="22"/>
      <c r="Q1378" s="31">
        <f t="shared" si="291"/>
        <v>0.052973907673109</v>
      </c>
      <c r="R1378" s="10">
        <f t="shared" si="301"/>
        <v>0.98923679386188</v>
      </c>
      <c r="S1378" s="10">
        <f t="shared" si="302"/>
        <v>11.0444794458313</v>
      </c>
      <c r="T1378" s="12">
        <f t="shared" si="292"/>
        <v>0.099615297703139</v>
      </c>
      <c r="U1378" s="12">
        <f t="shared" si="293"/>
        <v>0.0718665785523231</v>
      </c>
      <c r="V1378" s="12">
        <f t="shared" si="294"/>
        <v>0.0277487191508159</v>
      </c>
      <c r="Y1378" s="30"/>
      <c r="Z1378" s="30"/>
    </row>
    <row r="1379" spans="1:26">
      <c r="A1379" s="14">
        <v>1985.03</v>
      </c>
      <c r="B1379" s="15">
        <v>179.4</v>
      </c>
      <c r="C1379" s="16">
        <v>7.66</v>
      </c>
      <c r="D1379" s="15">
        <v>16.39</v>
      </c>
      <c r="E1379" s="15">
        <v>106.4</v>
      </c>
      <c r="F1379" s="16">
        <f t="shared" si="299"/>
        <v>1985.20833333323</v>
      </c>
      <c r="G1379" s="10">
        <v>11.86</v>
      </c>
      <c r="H1379" s="16">
        <f t="shared" si="295"/>
        <v>532.280137218045</v>
      </c>
      <c r="I1379" s="16">
        <f t="shared" si="296"/>
        <v>22.7272343984962</v>
      </c>
      <c r="J1379" s="19">
        <f t="shared" si="300"/>
        <v>150714.565251922</v>
      </c>
      <c r="K1379" s="16">
        <f t="shared" si="297"/>
        <v>48.6291608082707</v>
      </c>
      <c r="L1379" s="19">
        <f t="shared" si="298"/>
        <v>13769.2961230714</v>
      </c>
      <c r="M1379" s="27">
        <f t="shared" si="289"/>
        <v>10.3732172149247</v>
      </c>
      <c r="N1379" s="21"/>
      <c r="O1379" s="22">
        <f t="shared" si="290"/>
        <v>13.19778610874</v>
      </c>
      <c r="P1379" s="22"/>
      <c r="Q1379" s="31">
        <f t="shared" si="291"/>
        <v>0.0505881172645448</v>
      </c>
      <c r="R1379" s="10">
        <f t="shared" si="301"/>
        <v>1.03532804393221</v>
      </c>
      <c r="S1379" s="10">
        <f t="shared" si="302"/>
        <v>10.8845317322177</v>
      </c>
      <c r="T1379" s="12">
        <f t="shared" si="292"/>
        <v>0.102973294212761</v>
      </c>
      <c r="U1379" s="12">
        <f t="shared" si="293"/>
        <v>0.0757631768812395</v>
      </c>
      <c r="V1379" s="12">
        <f t="shared" si="294"/>
        <v>0.0272101173315213</v>
      </c>
      <c r="Y1379" s="30"/>
      <c r="Z1379" s="30"/>
    </row>
    <row r="1380" spans="1:26">
      <c r="A1380" s="14">
        <v>1985.04</v>
      </c>
      <c r="B1380" s="15">
        <v>180.6</v>
      </c>
      <c r="C1380" s="16">
        <v>7.68667</v>
      </c>
      <c r="D1380" s="15">
        <v>16.13</v>
      </c>
      <c r="E1380" s="15">
        <v>106.9</v>
      </c>
      <c r="F1380" s="16">
        <f t="shared" si="299"/>
        <v>1985.29166666656</v>
      </c>
      <c r="G1380" s="10">
        <v>11.43</v>
      </c>
      <c r="H1380" s="16">
        <f t="shared" si="295"/>
        <v>533.334269410664</v>
      </c>
      <c r="I1380" s="16">
        <f t="shared" si="296"/>
        <v>22.6996928496726</v>
      </c>
      <c r="J1380" s="19">
        <f t="shared" si="300"/>
        <v>151548.657876622</v>
      </c>
      <c r="K1380" s="16">
        <f t="shared" si="297"/>
        <v>47.6338968194574</v>
      </c>
      <c r="L1380" s="19">
        <f t="shared" si="298"/>
        <v>13535.3258668323</v>
      </c>
      <c r="M1380" s="27">
        <f t="shared" si="289"/>
        <v>10.3971187198168</v>
      </c>
      <c r="N1380" s="21"/>
      <c r="O1380" s="22">
        <f t="shared" si="290"/>
        <v>13.2240905994299</v>
      </c>
      <c r="P1380" s="22"/>
      <c r="Q1380" s="31">
        <f t="shared" si="291"/>
        <v>0.0547630959334107</v>
      </c>
      <c r="R1380" s="10">
        <f t="shared" si="301"/>
        <v>1.0446658658983</v>
      </c>
      <c r="S1380" s="10">
        <f t="shared" si="302"/>
        <v>11.2163525239203</v>
      </c>
      <c r="T1380" s="12">
        <f t="shared" si="292"/>
        <v>0.105495950208561</v>
      </c>
      <c r="U1380" s="12">
        <f t="shared" si="293"/>
        <v>0.0738833569205914</v>
      </c>
      <c r="V1380" s="12">
        <f t="shared" si="294"/>
        <v>0.0316125932879698</v>
      </c>
      <c r="Y1380" s="30"/>
      <c r="Z1380" s="30"/>
    </row>
    <row r="1381" spans="1:26">
      <c r="A1381" s="14">
        <v>1985.05</v>
      </c>
      <c r="B1381" s="15">
        <v>184.9</v>
      </c>
      <c r="C1381" s="16">
        <v>7.71333</v>
      </c>
      <c r="D1381" s="15">
        <v>15.87</v>
      </c>
      <c r="E1381" s="15">
        <v>107.3</v>
      </c>
      <c r="F1381" s="16">
        <f t="shared" si="299"/>
        <v>1985.3749999999</v>
      </c>
      <c r="G1381" s="10">
        <v>10.85</v>
      </c>
      <c r="H1381" s="16">
        <f t="shared" si="295"/>
        <v>543.997167753961</v>
      </c>
      <c r="I1381" s="16">
        <f t="shared" si="296"/>
        <v>22.6935082420317</v>
      </c>
      <c r="J1381" s="19">
        <f t="shared" si="300"/>
        <v>155115.924414397</v>
      </c>
      <c r="K1381" s="16">
        <f t="shared" si="297"/>
        <v>46.6913739981361</v>
      </c>
      <c r="L1381" s="19">
        <f t="shared" si="298"/>
        <v>13313.6274767792</v>
      </c>
      <c r="M1381" s="27">
        <f t="shared" si="289"/>
        <v>10.6081204678601</v>
      </c>
      <c r="N1381" s="21"/>
      <c r="O1381" s="22">
        <f t="shared" si="290"/>
        <v>13.4884552417252</v>
      </c>
      <c r="P1381" s="22"/>
      <c r="Q1381" s="31">
        <f t="shared" si="291"/>
        <v>0.058444011517649</v>
      </c>
      <c r="R1381" s="10">
        <f t="shared" si="301"/>
        <v>1.05205322675587</v>
      </c>
      <c r="S1381" s="10">
        <f t="shared" si="302"/>
        <v>11.6736599482886</v>
      </c>
      <c r="T1381" s="12">
        <f t="shared" si="292"/>
        <v>0.106347561553581</v>
      </c>
      <c r="U1381" s="12">
        <f t="shared" si="293"/>
        <v>0.0732893602680575</v>
      </c>
      <c r="V1381" s="12">
        <f t="shared" si="294"/>
        <v>0.0330582012855234</v>
      </c>
      <c r="Y1381" s="30"/>
      <c r="Z1381" s="30"/>
    </row>
    <row r="1382" spans="1:26">
      <c r="A1382" s="14">
        <v>1985.06</v>
      </c>
      <c r="B1382" s="15">
        <v>188.9</v>
      </c>
      <c r="C1382" s="16">
        <v>7.74</v>
      </c>
      <c r="D1382" s="15">
        <v>15.61</v>
      </c>
      <c r="E1382" s="15">
        <v>107.6</v>
      </c>
      <c r="F1382" s="16">
        <f t="shared" si="299"/>
        <v>1985.45833333323</v>
      </c>
      <c r="G1382" s="10">
        <v>10.16</v>
      </c>
      <c r="H1382" s="16">
        <f t="shared" si="295"/>
        <v>554.216097583643</v>
      </c>
      <c r="I1382" s="16">
        <f t="shared" si="296"/>
        <v>22.7084838289963</v>
      </c>
      <c r="J1382" s="19">
        <f t="shared" si="300"/>
        <v>158569.354224051</v>
      </c>
      <c r="K1382" s="16">
        <f t="shared" si="297"/>
        <v>45.7983763011152</v>
      </c>
      <c r="L1382" s="19">
        <f t="shared" si="298"/>
        <v>13103.5871860108</v>
      </c>
      <c r="M1382" s="27">
        <f t="shared" si="289"/>
        <v>10.8100498458612</v>
      </c>
      <c r="N1382" s="21"/>
      <c r="O1382" s="22">
        <f t="shared" si="290"/>
        <v>13.7414262692464</v>
      </c>
      <c r="P1382" s="22"/>
      <c r="Q1382" s="31">
        <f t="shared" si="291"/>
        <v>0.0630792195548152</v>
      </c>
      <c r="R1382" s="10">
        <f t="shared" si="301"/>
        <v>0.999174260561118</v>
      </c>
      <c r="S1382" s="10">
        <f t="shared" si="302"/>
        <v>12.2470700415085</v>
      </c>
      <c r="T1382" s="12">
        <f t="shared" si="292"/>
        <v>0.10715651931317</v>
      </c>
      <c r="U1382" s="12">
        <f t="shared" si="293"/>
        <v>0.0720984319958959</v>
      </c>
      <c r="V1382" s="12">
        <f t="shared" si="294"/>
        <v>0.0350580873172746</v>
      </c>
      <c r="Y1382" s="30"/>
      <c r="Z1382" s="30"/>
    </row>
    <row r="1383" spans="1:26">
      <c r="A1383" s="14">
        <v>1985.07</v>
      </c>
      <c r="B1383" s="15">
        <v>192.5</v>
      </c>
      <c r="C1383" s="16">
        <v>7.77333</v>
      </c>
      <c r="D1383" s="15">
        <v>15.4833</v>
      </c>
      <c r="E1383" s="15">
        <v>107.8</v>
      </c>
      <c r="F1383" s="16">
        <f t="shared" si="299"/>
        <v>1985.54166666656</v>
      </c>
      <c r="G1383" s="10">
        <v>10.31</v>
      </c>
      <c r="H1383" s="16">
        <f t="shared" si="295"/>
        <v>563.730357142857</v>
      </c>
      <c r="I1383" s="16">
        <f t="shared" si="296"/>
        <v>22.7639589459184</v>
      </c>
      <c r="J1383" s="19">
        <f t="shared" si="300"/>
        <v>161834.281974407</v>
      </c>
      <c r="K1383" s="16">
        <f t="shared" si="297"/>
        <v>45.3423700714286</v>
      </c>
      <c r="L1383" s="19">
        <f t="shared" si="298"/>
        <v>13016.7726654251</v>
      </c>
      <c r="M1383" s="27">
        <f t="shared" si="289"/>
        <v>10.9975639567934</v>
      </c>
      <c r="N1383" s="21"/>
      <c r="O1383" s="22">
        <f t="shared" si="290"/>
        <v>13.9764190831228</v>
      </c>
      <c r="P1383" s="22"/>
      <c r="Q1383" s="31">
        <f t="shared" si="291"/>
        <v>0.0590079751401289</v>
      </c>
      <c r="R1383" s="10">
        <f t="shared" si="301"/>
        <v>1.00735370380049</v>
      </c>
      <c r="S1383" s="10">
        <f t="shared" si="302"/>
        <v>12.2142540782695</v>
      </c>
      <c r="T1383" s="12">
        <f t="shared" si="292"/>
        <v>0.108762085596509</v>
      </c>
      <c r="U1383" s="12">
        <f t="shared" si="293"/>
        <v>0.072068013756903</v>
      </c>
      <c r="V1383" s="12">
        <f t="shared" si="294"/>
        <v>0.0366940718396058</v>
      </c>
      <c r="Y1383" s="30"/>
      <c r="Z1383" s="30"/>
    </row>
    <row r="1384" spans="1:26">
      <c r="A1384" s="14">
        <v>1985.08</v>
      </c>
      <c r="B1384" s="15">
        <v>188.3</v>
      </c>
      <c r="C1384" s="16">
        <v>7.80667</v>
      </c>
      <c r="D1384" s="15">
        <v>15.3567</v>
      </c>
      <c r="E1384" s="15">
        <v>108</v>
      </c>
      <c r="F1384" s="16">
        <f t="shared" si="299"/>
        <v>1985.6249999999</v>
      </c>
      <c r="G1384" s="10">
        <v>10.33</v>
      </c>
      <c r="H1384" s="16">
        <f t="shared" si="295"/>
        <v>550.409617592593</v>
      </c>
      <c r="I1384" s="16">
        <f t="shared" si="296"/>
        <v>22.8192578299074</v>
      </c>
      <c r="J1384" s="19">
        <f t="shared" si="300"/>
        <v>158556.105721235</v>
      </c>
      <c r="K1384" s="16">
        <f t="shared" si="297"/>
        <v>44.8883450583333</v>
      </c>
      <c r="L1384" s="19">
        <f t="shared" si="298"/>
        <v>12930.9535248502</v>
      </c>
      <c r="M1384" s="27">
        <f t="shared" si="289"/>
        <v>10.7387998088773</v>
      </c>
      <c r="N1384" s="21"/>
      <c r="O1384" s="22">
        <f t="shared" si="290"/>
        <v>13.6461921852295</v>
      </c>
      <c r="P1384" s="22"/>
      <c r="Q1384" s="31">
        <f t="shared" si="291"/>
        <v>0.061000120961805</v>
      </c>
      <c r="R1384" s="10">
        <f t="shared" si="301"/>
        <v>1.00613649860547</v>
      </c>
      <c r="S1384" s="10">
        <f t="shared" si="302"/>
        <v>12.2812887625255</v>
      </c>
      <c r="T1384" s="12">
        <f t="shared" si="292"/>
        <v>0.111312213640113</v>
      </c>
      <c r="U1384" s="12">
        <f t="shared" si="293"/>
        <v>0.0701145593297707</v>
      </c>
      <c r="V1384" s="12">
        <f t="shared" si="294"/>
        <v>0.0411976543103423</v>
      </c>
      <c r="Y1384" s="30"/>
      <c r="Z1384" s="30"/>
    </row>
    <row r="1385" spans="1:26">
      <c r="A1385" s="14">
        <v>1985.09</v>
      </c>
      <c r="B1385" s="15">
        <v>184.1</v>
      </c>
      <c r="C1385" s="16">
        <v>7.84</v>
      </c>
      <c r="D1385" s="15">
        <v>15.23</v>
      </c>
      <c r="E1385" s="15">
        <v>108.3</v>
      </c>
      <c r="F1385" s="16">
        <f t="shared" si="299"/>
        <v>1985.70833333323</v>
      </c>
      <c r="G1385" s="10">
        <v>10.37</v>
      </c>
      <c r="H1385" s="16">
        <f t="shared" si="295"/>
        <v>536.642150507849</v>
      </c>
      <c r="I1385" s="16">
        <f t="shared" si="296"/>
        <v>22.8532018467221</v>
      </c>
      <c r="J1385" s="19">
        <f t="shared" si="300"/>
        <v>155138.730099258</v>
      </c>
      <c r="K1385" s="16">
        <f t="shared" si="297"/>
        <v>44.3946765466297</v>
      </c>
      <c r="L1385" s="19">
        <f t="shared" si="298"/>
        <v>12834.1274275486</v>
      </c>
      <c r="M1385" s="27">
        <f t="shared" si="289"/>
        <v>10.4712346616975</v>
      </c>
      <c r="N1385" s="21"/>
      <c r="O1385" s="22">
        <f t="shared" si="290"/>
        <v>13.3065831543737</v>
      </c>
      <c r="P1385" s="22"/>
      <c r="Q1385" s="31">
        <f t="shared" si="291"/>
        <v>0.06268656154794</v>
      </c>
      <c r="R1385" s="10">
        <f t="shared" si="301"/>
        <v>1.01671845905964</v>
      </c>
      <c r="S1385" s="10">
        <f t="shared" si="302"/>
        <v>12.3224239185607</v>
      </c>
      <c r="T1385" s="12">
        <f t="shared" si="292"/>
        <v>0.117591121513232</v>
      </c>
      <c r="U1385" s="12">
        <f t="shared" si="293"/>
        <v>0.0723847612523352</v>
      </c>
      <c r="V1385" s="12">
        <f t="shared" si="294"/>
        <v>0.0452063602608972</v>
      </c>
      <c r="Y1385" s="30"/>
      <c r="Z1385" s="30"/>
    </row>
    <row r="1386" spans="1:26">
      <c r="A1386" s="14">
        <v>1985.1</v>
      </c>
      <c r="B1386" s="15">
        <v>186.2</v>
      </c>
      <c r="C1386" s="16">
        <v>7.86</v>
      </c>
      <c r="D1386" s="15">
        <v>15.0233</v>
      </c>
      <c r="E1386" s="15">
        <v>108.7</v>
      </c>
      <c r="F1386" s="16">
        <f t="shared" si="299"/>
        <v>1985.79166666656</v>
      </c>
      <c r="G1386" s="10">
        <v>10.24</v>
      </c>
      <c r="H1386" s="16">
        <f t="shared" si="295"/>
        <v>540.766253909844</v>
      </c>
      <c r="I1386" s="16">
        <f t="shared" si="296"/>
        <v>22.8271898804048</v>
      </c>
      <c r="J1386" s="19">
        <f t="shared" si="300"/>
        <v>156880.902733009</v>
      </c>
      <c r="K1386" s="16">
        <f t="shared" si="297"/>
        <v>43.6310078537259</v>
      </c>
      <c r="L1386" s="19">
        <f t="shared" si="298"/>
        <v>12657.7275296929</v>
      </c>
      <c r="M1386" s="27">
        <f t="shared" si="289"/>
        <v>10.5525169829437</v>
      </c>
      <c r="N1386" s="21"/>
      <c r="O1386" s="22">
        <f t="shared" si="290"/>
        <v>13.4104398433849</v>
      </c>
      <c r="P1386" s="22"/>
      <c r="Q1386" s="31">
        <f t="shared" si="291"/>
        <v>0.063058986698611</v>
      </c>
      <c r="R1386" s="10">
        <f t="shared" si="301"/>
        <v>1.03766510702623</v>
      </c>
      <c r="S1386" s="10">
        <f t="shared" si="302"/>
        <v>12.482333058512</v>
      </c>
      <c r="T1386" s="12">
        <f t="shared" si="292"/>
        <v>0.116995458392757</v>
      </c>
      <c r="U1386" s="12">
        <f t="shared" si="293"/>
        <v>0.0724690020374761</v>
      </c>
      <c r="V1386" s="12">
        <f t="shared" si="294"/>
        <v>0.0445264563552805</v>
      </c>
      <c r="Y1386" s="30"/>
      <c r="Z1386" s="30"/>
    </row>
    <row r="1387" spans="1:26">
      <c r="A1387" s="14">
        <v>1985.11</v>
      </c>
      <c r="B1387" s="15">
        <v>197.5</v>
      </c>
      <c r="C1387" s="16">
        <v>7.88</v>
      </c>
      <c r="D1387" s="15">
        <v>14.8167</v>
      </c>
      <c r="E1387" s="15">
        <v>109</v>
      </c>
      <c r="F1387" s="16">
        <f t="shared" si="299"/>
        <v>1985.8749999999</v>
      </c>
      <c r="G1387" s="10">
        <v>9.78</v>
      </c>
      <c r="H1387" s="16">
        <f t="shared" si="295"/>
        <v>572.005298165138</v>
      </c>
      <c r="I1387" s="16">
        <f t="shared" si="296"/>
        <v>22.8222873394495</v>
      </c>
      <c r="J1387" s="19">
        <f t="shared" si="300"/>
        <v>166495.360943711</v>
      </c>
      <c r="K1387" s="16">
        <f t="shared" si="297"/>
        <v>42.9125615256881</v>
      </c>
      <c r="L1387" s="19">
        <f t="shared" si="298"/>
        <v>12490.6927316187</v>
      </c>
      <c r="M1387" s="27">
        <f t="shared" si="289"/>
        <v>11.1646111286675</v>
      </c>
      <c r="N1387" s="21"/>
      <c r="O1387" s="22">
        <f t="shared" si="290"/>
        <v>14.1865714640239</v>
      </c>
      <c r="P1387" s="22"/>
      <c r="Q1387" s="31">
        <f t="shared" si="291"/>
        <v>0.0619815159154478</v>
      </c>
      <c r="R1387" s="10">
        <f t="shared" si="301"/>
        <v>1.04180885887782</v>
      </c>
      <c r="S1387" s="10">
        <f t="shared" si="302"/>
        <v>12.9168324375315</v>
      </c>
      <c r="T1387" s="12">
        <f t="shared" si="292"/>
        <v>0.113036057962529</v>
      </c>
      <c r="U1387" s="12">
        <f t="shared" si="293"/>
        <v>0.0702846941150395</v>
      </c>
      <c r="V1387" s="12">
        <f t="shared" si="294"/>
        <v>0.0427513638474897</v>
      </c>
      <c r="Y1387" s="30"/>
      <c r="Z1387" s="30"/>
    </row>
    <row r="1388" spans="1:26">
      <c r="A1388" s="14">
        <v>1985.12</v>
      </c>
      <c r="B1388" s="15">
        <v>207.3</v>
      </c>
      <c r="C1388" s="16">
        <v>7.9</v>
      </c>
      <c r="D1388" s="15">
        <v>14.61</v>
      </c>
      <c r="E1388" s="15">
        <v>109.3</v>
      </c>
      <c r="F1388" s="16">
        <f t="shared" si="299"/>
        <v>1985.95833333323</v>
      </c>
      <c r="G1388" s="10">
        <v>9.26</v>
      </c>
      <c r="H1388" s="16">
        <f t="shared" si="295"/>
        <v>598.740436413541</v>
      </c>
      <c r="I1388" s="16">
        <f t="shared" si="296"/>
        <v>22.8174117108875</v>
      </c>
      <c r="J1388" s="19">
        <f t="shared" si="300"/>
        <v>174830.702022531</v>
      </c>
      <c r="K1388" s="16">
        <f t="shared" si="297"/>
        <v>42.1977702653248</v>
      </c>
      <c r="L1388" s="19">
        <f t="shared" si="298"/>
        <v>12321.6428198224</v>
      </c>
      <c r="M1388" s="27">
        <f t="shared" si="289"/>
        <v>11.6905214744676</v>
      </c>
      <c r="N1388" s="21"/>
      <c r="O1388" s="22">
        <f t="shared" si="290"/>
        <v>14.8512434443325</v>
      </c>
      <c r="P1388" s="22"/>
      <c r="Q1388" s="31">
        <f t="shared" si="291"/>
        <v>0.063059967515151</v>
      </c>
      <c r="R1388" s="10">
        <f t="shared" si="301"/>
        <v>1.01226108620907</v>
      </c>
      <c r="S1388" s="10">
        <f t="shared" si="302"/>
        <v>13.4199348615244</v>
      </c>
      <c r="T1388" s="12">
        <f t="shared" si="292"/>
        <v>0.111383293313218</v>
      </c>
      <c r="U1388" s="12">
        <f t="shared" si="293"/>
        <v>0.0685503123116966</v>
      </c>
      <c r="V1388" s="12">
        <f t="shared" si="294"/>
        <v>0.0428329810015209</v>
      </c>
      <c r="Y1388" s="30"/>
      <c r="Z1388" s="30"/>
    </row>
    <row r="1389" spans="1:26">
      <c r="A1389" s="14">
        <v>1986.01</v>
      </c>
      <c r="B1389" s="15">
        <v>208.2</v>
      </c>
      <c r="C1389" s="16">
        <v>7.94</v>
      </c>
      <c r="D1389" s="15">
        <v>14.58</v>
      </c>
      <c r="E1389" s="15">
        <v>109.6</v>
      </c>
      <c r="F1389" s="16">
        <f t="shared" si="299"/>
        <v>1986.04166666656</v>
      </c>
      <c r="G1389" s="10">
        <v>9.19</v>
      </c>
      <c r="H1389" s="16">
        <f t="shared" si="295"/>
        <v>599.693885036497</v>
      </c>
      <c r="I1389" s="16">
        <f t="shared" si="296"/>
        <v>22.8701702554745</v>
      </c>
      <c r="J1389" s="19">
        <f t="shared" si="300"/>
        <v>175665.609307536</v>
      </c>
      <c r="K1389" s="16">
        <f t="shared" si="297"/>
        <v>41.9958541970803</v>
      </c>
      <c r="L1389" s="19">
        <f t="shared" si="298"/>
        <v>12301.6550610176</v>
      </c>
      <c r="M1389" s="27">
        <f t="shared" si="289"/>
        <v>11.715007584488</v>
      </c>
      <c r="N1389" s="21"/>
      <c r="O1389" s="22">
        <f t="shared" si="290"/>
        <v>14.8791559728761</v>
      </c>
      <c r="P1389" s="22"/>
      <c r="Q1389" s="31">
        <f t="shared" si="291"/>
        <v>0.0636818590232279</v>
      </c>
      <c r="R1389" s="10">
        <f t="shared" si="301"/>
        <v>1.04013826614797</v>
      </c>
      <c r="S1389" s="10">
        <f t="shared" si="302"/>
        <v>13.5472940500741</v>
      </c>
      <c r="T1389" s="12">
        <f t="shared" si="292"/>
        <v>0.110386633987245</v>
      </c>
      <c r="U1389" s="12">
        <f t="shared" si="293"/>
        <v>0.0679062780662882</v>
      </c>
      <c r="V1389" s="12">
        <f t="shared" si="294"/>
        <v>0.042480355920957</v>
      </c>
      <c r="Y1389" s="30"/>
      <c r="Z1389" s="30"/>
    </row>
    <row r="1390" spans="1:26">
      <c r="A1390" s="14">
        <v>1986.02</v>
      </c>
      <c r="B1390" s="15">
        <v>219.4</v>
      </c>
      <c r="C1390" s="16">
        <v>7.98</v>
      </c>
      <c r="D1390" s="15">
        <v>14.55</v>
      </c>
      <c r="E1390" s="15">
        <v>109.3</v>
      </c>
      <c r="F1390" s="16">
        <f t="shared" si="299"/>
        <v>1986.1249999999</v>
      </c>
      <c r="G1390" s="10">
        <v>8.7</v>
      </c>
      <c r="H1390" s="16">
        <f t="shared" si="295"/>
        <v>633.688623970723</v>
      </c>
      <c r="I1390" s="16">
        <f t="shared" si="296"/>
        <v>23.0484741079598</v>
      </c>
      <c r="J1390" s="19">
        <f t="shared" si="300"/>
        <v>186186.157717657</v>
      </c>
      <c r="K1390" s="16">
        <f t="shared" si="297"/>
        <v>42.0244734675206</v>
      </c>
      <c r="L1390" s="19">
        <f t="shared" si="298"/>
        <v>12347.350021841</v>
      </c>
      <c r="M1390" s="27">
        <f t="shared" si="289"/>
        <v>12.3882190994181</v>
      </c>
      <c r="N1390" s="21"/>
      <c r="O1390" s="22">
        <f t="shared" si="290"/>
        <v>15.7279619472388</v>
      </c>
      <c r="P1390" s="22"/>
      <c r="Q1390" s="31">
        <f t="shared" si="291"/>
        <v>0.0632657065627064</v>
      </c>
      <c r="R1390" s="10">
        <f t="shared" si="301"/>
        <v>1.0706964086424</v>
      </c>
      <c r="S1390" s="10">
        <f t="shared" si="302"/>
        <v>14.1297352267959</v>
      </c>
      <c r="T1390" s="12">
        <f t="shared" si="292"/>
        <v>0.109940559777663</v>
      </c>
      <c r="U1390" s="12">
        <f t="shared" si="293"/>
        <v>0.0622947700180332</v>
      </c>
      <c r="V1390" s="12">
        <f t="shared" si="294"/>
        <v>0.0476457897596296</v>
      </c>
      <c r="Y1390" s="30"/>
      <c r="Z1390" s="30"/>
    </row>
    <row r="1391" spans="1:26">
      <c r="A1391" s="14">
        <v>1986.03</v>
      </c>
      <c r="B1391" s="15">
        <v>232.3</v>
      </c>
      <c r="C1391" s="16">
        <v>8.02</v>
      </c>
      <c r="D1391" s="15">
        <v>14.52</v>
      </c>
      <c r="E1391" s="15">
        <v>108.8</v>
      </c>
      <c r="F1391" s="16">
        <f t="shared" si="299"/>
        <v>1986.20833333323</v>
      </c>
      <c r="G1391" s="10">
        <v>7.78</v>
      </c>
      <c r="H1391" s="16">
        <f t="shared" si="295"/>
        <v>674.030833639706</v>
      </c>
      <c r="I1391" s="16">
        <f t="shared" si="296"/>
        <v>23.2704575367647</v>
      </c>
      <c r="J1391" s="19">
        <f t="shared" si="300"/>
        <v>198609.000426334</v>
      </c>
      <c r="K1391" s="16">
        <f t="shared" si="297"/>
        <v>42.1305540441177</v>
      </c>
      <c r="L1391" s="19">
        <f t="shared" si="298"/>
        <v>12414.1312362909</v>
      </c>
      <c r="M1391" s="27">
        <f t="shared" si="289"/>
        <v>13.1890229815327</v>
      </c>
      <c r="N1391" s="21"/>
      <c r="O1391" s="22">
        <f t="shared" si="290"/>
        <v>16.7347405829594</v>
      </c>
      <c r="P1391" s="22"/>
      <c r="Q1391" s="31">
        <f t="shared" si="291"/>
        <v>0.066882803250396</v>
      </c>
      <c r="R1391" s="10">
        <f t="shared" si="301"/>
        <v>1.04028624895889</v>
      </c>
      <c r="S1391" s="10">
        <f t="shared" si="302"/>
        <v>15.1981818394314</v>
      </c>
      <c r="T1391" s="12">
        <f t="shared" si="292"/>
        <v>0.102006550873759</v>
      </c>
      <c r="U1391" s="12">
        <f t="shared" si="293"/>
        <v>0.0509320909726585</v>
      </c>
      <c r="V1391" s="12">
        <f t="shared" si="294"/>
        <v>0.0510744599011004</v>
      </c>
      <c r="Y1391" s="30"/>
      <c r="Z1391" s="30"/>
    </row>
    <row r="1392" spans="1:26">
      <c r="A1392" s="14">
        <v>1986.04</v>
      </c>
      <c r="B1392" s="15">
        <v>238</v>
      </c>
      <c r="C1392" s="16">
        <v>8.04667</v>
      </c>
      <c r="D1392" s="15">
        <v>14.5833</v>
      </c>
      <c r="E1392" s="15">
        <v>108.6</v>
      </c>
      <c r="F1392" s="16">
        <f t="shared" si="299"/>
        <v>1986.29166666656</v>
      </c>
      <c r="G1392" s="10">
        <v>7.3</v>
      </c>
      <c r="H1392" s="16">
        <f t="shared" si="295"/>
        <v>691.841454880295</v>
      </c>
      <c r="I1392" s="16">
        <f t="shared" si="296"/>
        <v>23.3908398308472</v>
      </c>
      <c r="J1392" s="19">
        <f t="shared" si="300"/>
        <v>204431.413035465</v>
      </c>
      <c r="K1392" s="16">
        <f t="shared" si="297"/>
        <v>42.3921491132597</v>
      </c>
      <c r="L1392" s="19">
        <f t="shared" si="298"/>
        <v>12526.4059904206</v>
      </c>
      <c r="M1392" s="27">
        <f t="shared" si="289"/>
        <v>13.5525041728695</v>
      </c>
      <c r="N1392" s="21"/>
      <c r="O1392" s="22">
        <f t="shared" si="290"/>
        <v>17.1839143555879</v>
      </c>
      <c r="P1392" s="22"/>
      <c r="Q1392" s="31">
        <f t="shared" si="291"/>
        <v>0.0690710338114585</v>
      </c>
      <c r="R1392" s="10">
        <f t="shared" si="301"/>
        <v>0.977722165462894</v>
      </c>
      <c r="S1392" s="10">
        <f t="shared" si="302"/>
        <v>15.8395764452027</v>
      </c>
      <c r="T1392" s="12">
        <f t="shared" si="292"/>
        <v>0.0986214540478656</v>
      </c>
      <c r="U1392" s="12">
        <f t="shared" si="293"/>
        <v>0.044902987607794</v>
      </c>
      <c r="V1392" s="12">
        <f t="shared" si="294"/>
        <v>0.0537184664400716</v>
      </c>
      <c r="Y1392" s="30"/>
      <c r="Z1392" s="30"/>
    </row>
    <row r="1393" spans="1:26">
      <c r="A1393" s="14">
        <v>1986.05</v>
      </c>
      <c r="B1393" s="15">
        <v>238.5</v>
      </c>
      <c r="C1393" s="16">
        <v>8.07333</v>
      </c>
      <c r="D1393" s="15">
        <v>14.6467</v>
      </c>
      <c r="E1393" s="15">
        <v>108.9</v>
      </c>
      <c r="F1393" s="16">
        <f t="shared" si="299"/>
        <v>1986.3749999999</v>
      </c>
      <c r="G1393" s="10">
        <v>7.71</v>
      </c>
      <c r="H1393" s="16">
        <f t="shared" si="295"/>
        <v>691.385</v>
      </c>
      <c r="I1393" s="16">
        <f t="shared" si="296"/>
        <v>23.4036866333333</v>
      </c>
      <c r="J1393" s="19">
        <f t="shared" si="300"/>
        <v>204872.829695893</v>
      </c>
      <c r="K1393" s="16">
        <f t="shared" si="297"/>
        <v>42.4591558888889</v>
      </c>
      <c r="L1393" s="19">
        <f t="shared" si="298"/>
        <v>12581.5969589385</v>
      </c>
      <c r="M1393" s="27">
        <f t="shared" si="289"/>
        <v>13.5600461992323</v>
      </c>
      <c r="N1393" s="21"/>
      <c r="O1393" s="22">
        <f t="shared" si="290"/>
        <v>17.1807485151673</v>
      </c>
      <c r="P1393" s="22"/>
      <c r="Q1393" s="31">
        <f t="shared" si="291"/>
        <v>0.0644657967929348</v>
      </c>
      <c r="R1393" s="10">
        <f t="shared" si="301"/>
        <v>1.00022367334874</v>
      </c>
      <c r="S1393" s="10">
        <f t="shared" si="302"/>
        <v>15.4440418828946</v>
      </c>
      <c r="T1393" s="12">
        <f t="shared" si="292"/>
        <v>0.100733706896386</v>
      </c>
      <c r="U1393" s="12">
        <f t="shared" si="293"/>
        <v>0.0461713398378532</v>
      </c>
      <c r="V1393" s="12">
        <f t="shared" si="294"/>
        <v>0.0545623670585327</v>
      </c>
      <c r="Y1393" s="30"/>
      <c r="Z1393" s="30"/>
    </row>
    <row r="1394" spans="1:26">
      <c r="A1394" s="14">
        <v>1986.06</v>
      </c>
      <c r="B1394" s="15">
        <v>245.3</v>
      </c>
      <c r="C1394" s="16">
        <v>8.1</v>
      </c>
      <c r="D1394" s="15">
        <v>14.71</v>
      </c>
      <c r="E1394" s="15">
        <v>109.5</v>
      </c>
      <c r="F1394" s="16">
        <f t="shared" si="299"/>
        <v>1986.45833333323</v>
      </c>
      <c r="G1394" s="10">
        <v>7.8</v>
      </c>
      <c r="H1394" s="16">
        <f t="shared" si="295"/>
        <v>707.201020091324</v>
      </c>
      <c r="I1394" s="16">
        <f t="shared" si="296"/>
        <v>23.3523369863014</v>
      </c>
      <c r="J1394" s="19">
        <f t="shared" si="300"/>
        <v>210136.121596213</v>
      </c>
      <c r="K1394" s="16">
        <f t="shared" si="297"/>
        <v>42.4089971689498</v>
      </c>
      <c r="L1394" s="19">
        <f t="shared" si="298"/>
        <v>12601.3140997974</v>
      </c>
      <c r="M1394" s="27">
        <f t="shared" si="289"/>
        <v>13.8886886264571</v>
      </c>
      <c r="N1394" s="21"/>
      <c r="O1394" s="22">
        <f t="shared" si="290"/>
        <v>17.5823785208216</v>
      </c>
      <c r="P1394" s="22"/>
      <c r="Q1394" s="31">
        <f t="shared" si="291"/>
        <v>0.0618420053955041</v>
      </c>
      <c r="R1394" s="10">
        <f t="shared" si="301"/>
        <v>1.04171137044329</v>
      </c>
      <c r="S1394" s="10">
        <f t="shared" si="302"/>
        <v>15.3628524880993</v>
      </c>
      <c r="T1394" s="12">
        <f t="shared" si="292"/>
        <v>0.0992715282481846</v>
      </c>
      <c r="U1394" s="12">
        <f t="shared" si="293"/>
        <v>0.0459672052148969</v>
      </c>
      <c r="V1394" s="12">
        <f t="shared" si="294"/>
        <v>0.0533043230332877</v>
      </c>
      <c r="Y1394" s="30"/>
      <c r="Z1394" s="30"/>
    </row>
    <row r="1395" spans="1:26">
      <c r="A1395" s="14">
        <v>1986.07</v>
      </c>
      <c r="B1395" s="15">
        <v>240.2</v>
      </c>
      <c r="C1395" s="16">
        <v>8.14333</v>
      </c>
      <c r="D1395" s="15">
        <v>14.7567</v>
      </c>
      <c r="E1395" s="15">
        <v>109.5</v>
      </c>
      <c r="F1395" s="16">
        <f t="shared" si="299"/>
        <v>1986.54166666656</v>
      </c>
      <c r="G1395" s="10">
        <v>7.3</v>
      </c>
      <c r="H1395" s="16">
        <f t="shared" si="295"/>
        <v>692.497696803653</v>
      </c>
      <c r="I1395" s="16">
        <f t="shared" si="296"/>
        <v>23.4772575741553</v>
      </c>
      <c r="J1395" s="19">
        <f t="shared" si="300"/>
        <v>206348.540790869</v>
      </c>
      <c r="K1395" s="16">
        <f t="shared" si="297"/>
        <v>42.5436334821918</v>
      </c>
      <c r="L1395" s="19">
        <f t="shared" si="298"/>
        <v>12677.0337713931</v>
      </c>
      <c r="M1395" s="27">
        <f t="shared" si="289"/>
        <v>13.6199955340838</v>
      </c>
      <c r="N1395" s="21"/>
      <c r="O1395" s="22">
        <f t="shared" si="290"/>
        <v>17.2285492108527</v>
      </c>
      <c r="P1395" s="22"/>
      <c r="Q1395" s="31">
        <f t="shared" si="291"/>
        <v>0.0677000621929513</v>
      </c>
      <c r="R1395" s="10">
        <f t="shared" si="301"/>
        <v>1.01529065571954</v>
      </c>
      <c r="S1395" s="10">
        <f t="shared" si="302"/>
        <v>16.003658119296</v>
      </c>
      <c r="T1395" s="12">
        <f t="shared" si="292"/>
        <v>0.0971748687483542</v>
      </c>
      <c r="U1395" s="12">
        <f t="shared" si="293"/>
        <v>0.0423976149114593</v>
      </c>
      <c r="V1395" s="12">
        <f t="shared" si="294"/>
        <v>0.0547772538368949</v>
      </c>
      <c r="Y1395" s="30"/>
      <c r="Z1395" s="30"/>
    </row>
    <row r="1396" spans="1:26">
      <c r="A1396" s="14">
        <v>1986.08</v>
      </c>
      <c r="B1396" s="15">
        <v>245</v>
      </c>
      <c r="C1396" s="16">
        <v>8.18667</v>
      </c>
      <c r="D1396" s="15">
        <v>14.8033</v>
      </c>
      <c r="E1396" s="15">
        <v>109.7</v>
      </c>
      <c r="F1396" s="16">
        <f t="shared" si="299"/>
        <v>1986.62499999989</v>
      </c>
      <c r="G1396" s="10">
        <v>7.17</v>
      </c>
      <c r="H1396" s="16">
        <f t="shared" si="295"/>
        <v>705.048359161349</v>
      </c>
      <c r="I1396" s="16">
        <f t="shared" si="296"/>
        <v>23.5591765326345</v>
      </c>
      <c r="J1396" s="19">
        <f t="shared" si="300"/>
        <v>210673.360477065</v>
      </c>
      <c r="K1396" s="16">
        <f t="shared" si="297"/>
        <v>42.6001729598906</v>
      </c>
      <c r="L1396" s="19">
        <f t="shared" si="298"/>
        <v>12729.2283965312</v>
      </c>
      <c r="M1396" s="27">
        <f t="shared" si="289"/>
        <v>13.8876675508661</v>
      </c>
      <c r="N1396" s="21"/>
      <c r="O1396" s="22">
        <f t="shared" si="290"/>
        <v>17.5521787371428</v>
      </c>
      <c r="P1396" s="22"/>
      <c r="Q1396" s="31">
        <f t="shared" si="291"/>
        <v>0.0672204782863541</v>
      </c>
      <c r="R1396" s="10">
        <f t="shared" si="301"/>
        <v>0.986385636768621</v>
      </c>
      <c r="S1396" s="10">
        <f t="shared" si="302"/>
        <v>16.2187412741178</v>
      </c>
      <c r="T1396" s="12">
        <f t="shared" si="292"/>
        <v>0.0980155292754699</v>
      </c>
      <c r="U1396" s="12">
        <f t="shared" si="293"/>
        <v>0.0431165123630746</v>
      </c>
      <c r="V1396" s="12">
        <f t="shared" si="294"/>
        <v>0.0548990169123953</v>
      </c>
      <c r="Y1396" s="30"/>
      <c r="Z1396" s="30"/>
    </row>
    <row r="1397" spans="1:26">
      <c r="A1397" s="14">
        <v>1986.09</v>
      </c>
      <c r="B1397" s="15">
        <v>238.3</v>
      </c>
      <c r="C1397" s="16">
        <v>8.23</v>
      </c>
      <c r="D1397" s="15">
        <v>14.85</v>
      </c>
      <c r="E1397" s="15">
        <v>110.2</v>
      </c>
      <c r="F1397" s="16">
        <f t="shared" si="299"/>
        <v>1986.70833333323</v>
      </c>
      <c r="G1397" s="10">
        <v>7.45</v>
      </c>
      <c r="H1397" s="16">
        <f t="shared" si="295"/>
        <v>682.655977313975</v>
      </c>
      <c r="I1397" s="16">
        <f t="shared" si="296"/>
        <v>23.5764107985481</v>
      </c>
      <c r="J1397" s="19">
        <f t="shared" si="300"/>
        <v>204569.427128321</v>
      </c>
      <c r="K1397" s="16">
        <f t="shared" si="297"/>
        <v>42.5406683303085</v>
      </c>
      <c r="L1397" s="19">
        <f t="shared" si="298"/>
        <v>12748.0318625915</v>
      </c>
      <c r="M1397" s="27">
        <f t="shared" si="289"/>
        <v>13.4673143129771</v>
      </c>
      <c r="N1397" s="21"/>
      <c r="O1397" s="22">
        <f t="shared" si="290"/>
        <v>17.0077599479284</v>
      </c>
      <c r="P1397" s="22"/>
      <c r="Q1397" s="31">
        <f t="shared" si="291"/>
        <v>0.0667820885001379</v>
      </c>
      <c r="R1397" s="10">
        <f t="shared" si="301"/>
        <v>1.00760879718289</v>
      </c>
      <c r="S1397" s="10">
        <f t="shared" si="302"/>
        <v>15.9253475343594</v>
      </c>
      <c r="T1397" s="12">
        <f t="shared" si="292"/>
        <v>0.103108823586631</v>
      </c>
      <c r="U1397" s="12">
        <f t="shared" si="293"/>
        <v>0.0438388022317258</v>
      </c>
      <c r="V1397" s="12">
        <f t="shared" si="294"/>
        <v>0.0592700213549049</v>
      </c>
      <c r="Y1397" s="30"/>
      <c r="Z1397" s="30"/>
    </row>
    <row r="1398" spans="1:26">
      <c r="A1398" s="14">
        <v>1986.1</v>
      </c>
      <c r="B1398" s="15">
        <v>237.4</v>
      </c>
      <c r="C1398" s="16">
        <v>8.24667</v>
      </c>
      <c r="D1398" s="15">
        <v>14.7267</v>
      </c>
      <c r="E1398" s="15">
        <v>110.3</v>
      </c>
      <c r="F1398" s="16">
        <f t="shared" si="299"/>
        <v>1986.79166666656</v>
      </c>
      <c r="G1398" s="10">
        <v>7.43</v>
      </c>
      <c r="H1398" s="16">
        <f t="shared" si="295"/>
        <v>679.461184043518</v>
      </c>
      <c r="I1398" s="16">
        <f t="shared" si="296"/>
        <v>23.6027471045331</v>
      </c>
      <c r="J1398" s="19">
        <f t="shared" si="300"/>
        <v>204201.466789596</v>
      </c>
      <c r="K1398" s="16">
        <f t="shared" si="297"/>
        <v>42.1492039555757</v>
      </c>
      <c r="L1398" s="19">
        <f t="shared" si="298"/>
        <v>12667.2861877437</v>
      </c>
      <c r="M1398" s="27">
        <f t="shared" si="289"/>
        <v>13.4259188608574</v>
      </c>
      <c r="N1398" s="21"/>
      <c r="O1398" s="22">
        <f t="shared" si="290"/>
        <v>16.942441583197</v>
      </c>
      <c r="P1398" s="22"/>
      <c r="Q1398" s="31">
        <f t="shared" si="291"/>
        <v>0.0667536106884136</v>
      </c>
      <c r="R1398" s="10">
        <f t="shared" si="301"/>
        <v>1.01889557737416</v>
      </c>
      <c r="S1398" s="10">
        <f t="shared" si="302"/>
        <v>16.0319722046641</v>
      </c>
      <c r="T1398" s="12">
        <f t="shared" si="292"/>
        <v>0.107421045255168</v>
      </c>
      <c r="U1398" s="12">
        <f t="shared" si="293"/>
        <v>0.0456503579954348</v>
      </c>
      <c r="V1398" s="12">
        <f t="shared" si="294"/>
        <v>0.061770687259733</v>
      </c>
      <c r="Y1398" s="30"/>
      <c r="Z1398" s="30"/>
    </row>
    <row r="1399" spans="1:26">
      <c r="A1399" s="14">
        <v>1986.11</v>
      </c>
      <c r="B1399" s="15">
        <v>245.1</v>
      </c>
      <c r="C1399" s="16">
        <v>8.26333</v>
      </c>
      <c r="D1399" s="15">
        <v>14.6033</v>
      </c>
      <c r="E1399" s="15">
        <v>110.4</v>
      </c>
      <c r="F1399" s="16">
        <f t="shared" si="299"/>
        <v>1986.87499999989</v>
      </c>
      <c r="G1399" s="10">
        <v>7.25</v>
      </c>
      <c r="H1399" s="16">
        <f t="shared" si="295"/>
        <v>700.863894021739</v>
      </c>
      <c r="I1399" s="16">
        <f t="shared" si="296"/>
        <v>23.6290071048007</v>
      </c>
      <c r="J1399" s="19">
        <f t="shared" si="300"/>
        <v>211225.495106007</v>
      </c>
      <c r="K1399" s="16">
        <f t="shared" si="297"/>
        <v>41.7581628052536</v>
      </c>
      <c r="L1399" s="19">
        <f t="shared" si="298"/>
        <v>12585.0235523523</v>
      </c>
      <c r="M1399" s="27">
        <f t="shared" si="289"/>
        <v>13.8729855961386</v>
      </c>
      <c r="N1399" s="21"/>
      <c r="O1399" s="22">
        <f t="shared" si="290"/>
        <v>17.4916661806426</v>
      </c>
      <c r="P1399" s="22"/>
      <c r="Q1399" s="31">
        <f t="shared" si="291"/>
        <v>0.0660659568581457</v>
      </c>
      <c r="R1399" s="10">
        <f t="shared" si="301"/>
        <v>1.01598342822069</v>
      </c>
      <c r="S1399" s="10">
        <f t="shared" si="302"/>
        <v>16.3201094657946</v>
      </c>
      <c r="T1399" s="12">
        <f t="shared" si="292"/>
        <v>0.108926232082242</v>
      </c>
      <c r="U1399" s="12">
        <f t="shared" si="293"/>
        <v>0.0466649267088675</v>
      </c>
      <c r="V1399" s="12">
        <f t="shared" si="294"/>
        <v>0.0622613053733749</v>
      </c>
      <c r="Y1399" s="30"/>
      <c r="Z1399" s="30"/>
    </row>
    <row r="1400" spans="1:26">
      <c r="A1400" s="14">
        <v>1986.12</v>
      </c>
      <c r="B1400" s="15">
        <v>248.6</v>
      </c>
      <c r="C1400" s="16">
        <v>8.28</v>
      </c>
      <c r="D1400" s="15">
        <v>14.48</v>
      </c>
      <c r="E1400" s="15">
        <v>110.5</v>
      </c>
      <c r="F1400" s="16">
        <f t="shared" si="299"/>
        <v>1986.95833333323</v>
      </c>
      <c r="G1400" s="10">
        <v>7.11</v>
      </c>
      <c r="H1400" s="16">
        <f t="shared" si="295"/>
        <v>710.228827149321</v>
      </c>
      <c r="I1400" s="16">
        <f t="shared" si="296"/>
        <v>23.6552481447964</v>
      </c>
      <c r="J1400" s="19">
        <f t="shared" si="300"/>
        <v>214641.986213676</v>
      </c>
      <c r="K1400" s="16">
        <f t="shared" si="297"/>
        <v>41.3681151131222</v>
      </c>
      <c r="L1400" s="19">
        <f t="shared" si="298"/>
        <v>12502.075464095</v>
      </c>
      <c r="M1400" s="27">
        <f t="shared" si="289"/>
        <v>14.0851398147433</v>
      </c>
      <c r="N1400" s="21"/>
      <c r="O1400" s="22">
        <f t="shared" si="290"/>
        <v>17.743316425437</v>
      </c>
      <c r="P1400" s="22"/>
      <c r="Q1400" s="31">
        <f t="shared" si="291"/>
        <v>0.0661097020691038</v>
      </c>
      <c r="R1400" s="10">
        <f t="shared" si="301"/>
        <v>1.00805819079544</v>
      </c>
      <c r="S1400" s="10">
        <f t="shared" si="302"/>
        <v>16.5659553696385</v>
      </c>
      <c r="T1400" s="12">
        <f t="shared" si="292"/>
        <v>0.108468873337228</v>
      </c>
      <c r="U1400" s="12">
        <f t="shared" si="293"/>
        <v>0.0448716255481769</v>
      </c>
      <c r="V1400" s="12">
        <f t="shared" si="294"/>
        <v>0.0635972477890514</v>
      </c>
      <c r="Y1400" s="30"/>
      <c r="Z1400" s="30"/>
    </row>
    <row r="1401" spans="1:26">
      <c r="A1401" s="14">
        <v>1987.01</v>
      </c>
      <c r="B1401" s="15">
        <v>264.5</v>
      </c>
      <c r="C1401" s="16">
        <v>8.3</v>
      </c>
      <c r="D1401" s="15">
        <v>14.6867</v>
      </c>
      <c r="E1401" s="15">
        <v>111.2</v>
      </c>
      <c r="F1401" s="16">
        <f t="shared" si="299"/>
        <v>1987.04166666656</v>
      </c>
      <c r="G1401" s="10">
        <v>7.08</v>
      </c>
      <c r="H1401" s="16">
        <f t="shared" si="295"/>
        <v>750.896946942446</v>
      </c>
      <c r="I1401" s="16">
        <f t="shared" si="296"/>
        <v>23.5631178057554</v>
      </c>
      <c r="J1401" s="19">
        <f t="shared" si="300"/>
        <v>227525.94021852</v>
      </c>
      <c r="K1401" s="16">
        <f t="shared" si="297"/>
        <v>41.6945111178058</v>
      </c>
      <c r="L1401" s="19">
        <f t="shared" si="298"/>
        <v>12633.6681520126</v>
      </c>
      <c r="M1401" s="27">
        <f t="shared" si="289"/>
        <v>14.9222081037189</v>
      </c>
      <c r="N1401" s="21"/>
      <c r="O1401" s="22">
        <f t="shared" si="290"/>
        <v>18.7779627942621</v>
      </c>
      <c r="P1401" s="22"/>
      <c r="Q1401" s="31">
        <f t="shared" si="291"/>
        <v>0.0625522258718737</v>
      </c>
      <c r="R1401" s="10">
        <f t="shared" si="301"/>
        <v>0.993901862109589</v>
      </c>
      <c r="S1401" s="10">
        <f t="shared" si="302"/>
        <v>16.5943245805584</v>
      </c>
      <c r="T1401" s="12">
        <f t="shared" si="292"/>
        <v>0.105217129977743</v>
      </c>
      <c r="U1401" s="12">
        <f t="shared" si="293"/>
        <v>0.0427757657513701</v>
      </c>
      <c r="V1401" s="12">
        <f t="shared" si="294"/>
        <v>0.0624413642263728</v>
      </c>
      <c r="Y1401" s="30"/>
      <c r="Z1401" s="30"/>
    </row>
    <row r="1402" spans="1:26">
      <c r="A1402" s="14">
        <v>1987.02</v>
      </c>
      <c r="B1402" s="15">
        <v>280.9</v>
      </c>
      <c r="C1402" s="16">
        <v>8.32</v>
      </c>
      <c r="D1402" s="15">
        <v>14.8933</v>
      </c>
      <c r="E1402" s="15">
        <v>111.6</v>
      </c>
      <c r="F1402" s="16">
        <f t="shared" si="299"/>
        <v>1987.12499999989</v>
      </c>
      <c r="G1402" s="10">
        <v>7.25</v>
      </c>
      <c r="H1402" s="16">
        <f t="shared" si="295"/>
        <v>794.597133512545</v>
      </c>
      <c r="I1402" s="16">
        <f t="shared" si="296"/>
        <v>23.5352372759857</v>
      </c>
      <c r="J1402" s="19">
        <f t="shared" si="300"/>
        <v>241361.614778809</v>
      </c>
      <c r="K1402" s="16">
        <f t="shared" si="297"/>
        <v>42.1294891012545</v>
      </c>
      <c r="L1402" s="19">
        <f t="shared" si="298"/>
        <v>12796.9773491821</v>
      </c>
      <c r="M1402" s="27">
        <f t="shared" si="289"/>
        <v>15.8223181428364</v>
      </c>
      <c r="N1402" s="21"/>
      <c r="O1402" s="22">
        <f t="shared" si="290"/>
        <v>19.8864265599911</v>
      </c>
      <c r="P1402" s="22"/>
      <c r="Q1402" s="31">
        <f t="shared" si="291"/>
        <v>0.0563348893561844</v>
      </c>
      <c r="R1402" s="10">
        <f t="shared" si="301"/>
        <v>1.00604166666667</v>
      </c>
      <c r="S1402" s="10">
        <f t="shared" si="302"/>
        <v>16.4340149394154</v>
      </c>
      <c r="T1402" s="12">
        <f t="shared" si="292"/>
        <v>0.103066616700505</v>
      </c>
      <c r="U1402" s="12">
        <f t="shared" si="293"/>
        <v>0.0452418423610981</v>
      </c>
      <c r="V1402" s="12">
        <f t="shared" si="294"/>
        <v>0.0578247743394065</v>
      </c>
      <c r="Y1402" s="30"/>
      <c r="Z1402" s="30"/>
    </row>
    <row r="1403" spans="1:26">
      <c r="A1403" s="14">
        <v>1987.03</v>
      </c>
      <c r="B1403" s="15">
        <v>292.5</v>
      </c>
      <c r="C1403" s="16">
        <v>8.34</v>
      </c>
      <c r="D1403" s="15">
        <v>15.1</v>
      </c>
      <c r="E1403" s="15">
        <v>112.1</v>
      </c>
      <c r="F1403" s="16">
        <f t="shared" si="299"/>
        <v>1987.20833333323</v>
      </c>
      <c r="G1403" s="10">
        <v>7.25</v>
      </c>
      <c r="H1403" s="16">
        <f t="shared" si="295"/>
        <v>823.720182872436</v>
      </c>
      <c r="I1403" s="16">
        <f t="shared" si="296"/>
        <v>23.4865857270294</v>
      </c>
      <c r="J1403" s="19">
        <f t="shared" si="300"/>
        <v>250802.352219787</v>
      </c>
      <c r="K1403" s="16">
        <f t="shared" si="297"/>
        <v>42.5236743978591</v>
      </c>
      <c r="L1403" s="19">
        <f t="shared" si="298"/>
        <v>12947.4034821155</v>
      </c>
      <c r="M1403" s="27">
        <f t="shared" si="289"/>
        <v>16.4333439760699</v>
      </c>
      <c r="N1403" s="21"/>
      <c r="O1403" s="22">
        <f t="shared" si="290"/>
        <v>20.6272029381292</v>
      </c>
      <c r="P1403" s="22"/>
      <c r="Q1403" s="31">
        <f t="shared" si="291"/>
        <v>0.0537424974422632</v>
      </c>
      <c r="R1403" s="10">
        <f t="shared" si="301"/>
        <v>0.953489099390564</v>
      </c>
      <c r="S1403" s="10">
        <f t="shared" si="302"/>
        <v>16.4595602302556</v>
      </c>
      <c r="T1403" s="12">
        <f t="shared" si="292"/>
        <v>0.0978808838023977</v>
      </c>
      <c r="U1403" s="12">
        <f t="shared" si="293"/>
        <v>0.0433266123761162</v>
      </c>
      <c r="V1403" s="12">
        <f t="shared" si="294"/>
        <v>0.0545542714262814</v>
      </c>
      <c r="Y1403" s="30"/>
      <c r="Z1403" s="30"/>
    </row>
    <row r="1404" spans="1:26">
      <c r="A1404" s="14">
        <v>1987.04</v>
      </c>
      <c r="B1404" s="15">
        <v>289.3</v>
      </c>
      <c r="C1404" s="16">
        <v>8.4</v>
      </c>
      <c r="D1404" s="15">
        <v>14.8733</v>
      </c>
      <c r="E1404" s="15">
        <v>112.7</v>
      </c>
      <c r="F1404" s="16">
        <f t="shared" si="299"/>
        <v>1987.29166666656</v>
      </c>
      <c r="G1404" s="10">
        <v>8.02</v>
      </c>
      <c r="H1404" s="16">
        <f t="shared" si="295"/>
        <v>810.371141969832</v>
      </c>
      <c r="I1404" s="16">
        <f t="shared" si="296"/>
        <v>23.5296149068323</v>
      </c>
      <c r="J1404" s="19">
        <f t="shared" si="300"/>
        <v>247334.915881755</v>
      </c>
      <c r="K1404" s="16">
        <f t="shared" si="297"/>
        <v>41.6622644516415</v>
      </c>
      <c r="L1404" s="19">
        <f t="shared" si="298"/>
        <v>12715.8188882962</v>
      </c>
      <c r="M1404" s="27">
        <f t="shared" si="289"/>
        <v>16.1965344532209</v>
      </c>
      <c r="N1404" s="21"/>
      <c r="O1404" s="22">
        <f t="shared" si="290"/>
        <v>20.3038410710514</v>
      </c>
      <c r="P1404" s="22"/>
      <c r="Q1404" s="31">
        <f t="shared" si="291"/>
        <v>0.0466094315061828</v>
      </c>
      <c r="R1404" s="10">
        <f t="shared" si="301"/>
        <v>0.967424225099176</v>
      </c>
      <c r="S1404" s="10">
        <f t="shared" si="302"/>
        <v>15.6104584053317</v>
      </c>
      <c r="T1404" s="12">
        <f t="shared" si="292"/>
        <v>0.0954715403079724</v>
      </c>
      <c r="U1404" s="12">
        <f t="shared" si="293"/>
        <v>0.0478133166786017</v>
      </c>
      <c r="V1404" s="12">
        <f t="shared" si="294"/>
        <v>0.0476582236293708</v>
      </c>
      <c r="Y1404" s="30"/>
      <c r="Z1404" s="30"/>
    </row>
    <row r="1405" spans="1:26">
      <c r="A1405" s="14">
        <v>1987.05</v>
      </c>
      <c r="B1405" s="15">
        <v>289.1</v>
      </c>
      <c r="C1405" s="16">
        <v>8.46</v>
      </c>
      <c r="D1405" s="15">
        <v>14.6467</v>
      </c>
      <c r="E1405" s="15">
        <v>113.1</v>
      </c>
      <c r="F1405" s="16">
        <f t="shared" si="299"/>
        <v>1987.37499999989</v>
      </c>
      <c r="G1405" s="10">
        <v>8.61</v>
      </c>
      <c r="H1405" s="16">
        <f t="shared" si="295"/>
        <v>806.946860300619</v>
      </c>
      <c r="I1405" s="16">
        <f t="shared" si="296"/>
        <v>23.6138721485411</v>
      </c>
      <c r="J1405" s="19">
        <f t="shared" si="300"/>
        <v>246890.387266209</v>
      </c>
      <c r="K1405" s="16">
        <f t="shared" si="297"/>
        <v>40.8824233094607</v>
      </c>
      <c r="L1405" s="19">
        <f t="shared" si="298"/>
        <v>12508.2304917744</v>
      </c>
      <c r="M1405" s="27">
        <f t="shared" si="289"/>
        <v>16.1603119526557</v>
      </c>
      <c r="N1405" s="21"/>
      <c r="O1405" s="22">
        <f t="shared" si="290"/>
        <v>20.2334789631424</v>
      </c>
      <c r="P1405" s="22"/>
      <c r="Q1405" s="31">
        <f t="shared" si="291"/>
        <v>0.0406939757093296</v>
      </c>
      <c r="R1405" s="10">
        <f t="shared" si="301"/>
        <v>1.02127483648789</v>
      </c>
      <c r="S1405" s="10">
        <f t="shared" si="302"/>
        <v>15.0485247133077</v>
      </c>
      <c r="T1405" s="12">
        <f t="shared" si="292"/>
        <v>0.105441696172419</v>
      </c>
      <c r="U1405" s="12">
        <f t="shared" si="293"/>
        <v>0.0536831536012614</v>
      </c>
      <c r="V1405" s="12">
        <f t="shared" si="294"/>
        <v>0.0517585425711573</v>
      </c>
      <c r="Y1405" s="30"/>
      <c r="Z1405" s="30"/>
    </row>
    <row r="1406" spans="1:26">
      <c r="A1406" s="14">
        <v>1987.06</v>
      </c>
      <c r="B1406" s="15">
        <v>301.4</v>
      </c>
      <c r="C1406" s="16">
        <v>8.52</v>
      </c>
      <c r="D1406" s="15">
        <v>14.42</v>
      </c>
      <c r="E1406" s="15">
        <v>113.5</v>
      </c>
      <c r="F1406" s="16">
        <f t="shared" si="299"/>
        <v>1987.45833333323</v>
      </c>
      <c r="G1406" s="10">
        <v>8.4</v>
      </c>
      <c r="H1406" s="16">
        <f t="shared" si="295"/>
        <v>838.314225550661</v>
      </c>
      <c r="I1406" s="16">
        <f t="shared" si="296"/>
        <v>23.6975355066079</v>
      </c>
      <c r="J1406" s="19">
        <f t="shared" si="300"/>
        <v>257091.627482832</v>
      </c>
      <c r="K1406" s="16">
        <f t="shared" si="297"/>
        <v>40.1078007048458</v>
      </c>
      <c r="L1406" s="19">
        <f t="shared" si="298"/>
        <v>12300.1369220386</v>
      </c>
      <c r="M1406" s="27">
        <f t="shared" si="289"/>
        <v>16.8252073078787</v>
      </c>
      <c r="N1406" s="21"/>
      <c r="O1406" s="22">
        <f t="shared" si="290"/>
        <v>21.0387653392981</v>
      </c>
      <c r="P1406" s="22"/>
      <c r="Q1406" s="31">
        <f t="shared" si="291"/>
        <v>0.0400205494243486</v>
      </c>
      <c r="R1406" s="10">
        <f t="shared" si="301"/>
        <v>1.00365008889639</v>
      </c>
      <c r="S1406" s="10">
        <f t="shared" si="302"/>
        <v>15.314516868422</v>
      </c>
      <c r="T1406" s="12">
        <f t="shared" si="292"/>
        <v>0.106576408981871</v>
      </c>
      <c r="U1406" s="12">
        <f t="shared" si="293"/>
        <v>0.0539622209784241</v>
      </c>
      <c r="V1406" s="12">
        <f t="shared" si="294"/>
        <v>0.0526141880034467</v>
      </c>
      <c r="Y1406" s="30"/>
      <c r="Z1406" s="30"/>
    </row>
    <row r="1407" spans="1:26">
      <c r="A1407" s="14">
        <v>1987.07</v>
      </c>
      <c r="B1407" s="15">
        <v>310.1</v>
      </c>
      <c r="C1407" s="16">
        <v>8.56667</v>
      </c>
      <c r="D1407" s="15">
        <v>14.9</v>
      </c>
      <c r="E1407" s="15">
        <v>113.8</v>
      </c>
      <c r="F1407" s="16">
        <f t="shared" si="299"/>
        <v>1987.54166666656</v>
      </c>
      <c r="G1407" s="10">
        <v>8.45</v>
      </c>
      <c r="H1407" s="16">
        <f t="shared" si="295"/>
        <v>860.238654657294</v>
      </c>
      <c r="I1407" s="16">
        <f t="shared" si="296"/>
        <v>23.764529750703</v>
      </c>
      <c r="J1407" s="19">
        <f t="shared" si="300"/>
        <v>264422.680019587</v>
      </c>
      <c r="K1407" s="16">
        <f t="shared" si="297"/>
        <v>41.3336212653779</v>
      </c>
      <c r="L1407" s="19">
        <f t="shared" si="298"/>
        <v>12705.2497010379</v>
      </c>
      <c r="M1407" s="27">
        <f t="shared" si="289"/>
        <v>17.3060043905122</v>
      </c>
      <c r="N1407" s="21"/>
      <c r="O1407" s="22">
        <f t="shared" si="290"/>
        <v>21.6114534737912</v>
      </c>
      <c r="P1407" s="22"/>
      <c r="Q1407" s="31">
        <f t="shared" si="291"/>
        <v>0.0376255172610622</v>
      </c>
      <c r="R1407" s="10">
        <f t="shared" si="301"/>
        <v>0.98654565265522</v>
      </c>
      <c r="S1407" s="10">
        <f t="shared" si="302"/>
        <v>15.3298966657386</v>
      </c>
      <c r="T1407" s="12">
        <f t="shared" si="292"/>
        <v>0.109503450278982</v>
      </c>
      <c r="U1407" s="12">
        <f t="shared" si="293"/>
        <v>0.0563666117283441</v>
      </c>
      <c r="V1407" s="12">
        <f t="shared" si="294"/>
        <v>0.0531368385506379</v>
      </c>
      <c r="Y1407" s="30"/>
      <c r="Z1407" s="30"/>
    </row>
    <row r="1408" spans="1:26">
      <c r="A1408" s="14">
        <v>1987.08</v>
      </c>
      <c r="B1408" s="15">
        <v>329.4</v>
      </c>
      <c r="C1408" s="16">
        <v>8.61333</v>
      </c>
      <c r="D1408" s="15">
        <v>15.38</v>
      </c>
      <c r="E1408" s="15">
        <v>114.4</v>
      </c>
      <c r="F1408" s="16">
        <f t="shared" si="299"/>
        <v>1987.62499999989</v>
      </c>
      <c r="G1408" s="10">
        <v>8.76</v>
      </c>
      <c r="H1408" s="16">
        <f t="shared" si="295"/>
        <v>908.985634615385</v>
      </c>
      <c r="I1408" s="16">
        <f t="shared" si="296"/>
        <v>23.7686497759615</v>
      </c>
      <c r="J1408" s="19">
        <f t="shared" si="300"/>
        <v>280015.509424477</v>
      </c>
      <c r="K1408" s="16">
        <f t="shared" si="297"/>
        <v>42.4414057692308</v>
      </c>
      <c r="L1408" s="19">
        <f t="shared" si="298"/>
        <v>13074.1910593456</v>
      </c>
      <c r="M1408" s="27">
        <f t="shared" si="289"/>
        <v>18.3269072458563</v>
      </c>
      <c r="N1408" s="21"/>
      <c r="O1408" s="22">
        <f t="shared" si="290"/>
        <v>22.8520955113773</v>
      </c>
      <c r="P1408" s="22"/>
      <c r="Q1408" s="31">
        <f t="shared" si="291"/>
        <v>0.0315180019606286</v>
      </c>
      <c r="R1408" s="10">
        <f t="shared" si="301"/>
        <v>0.964866307674686</v>
      </c>
      <c r="S1408" s="10">
        <f t="shared" si="302"/>
        <v>15.0443231057597</v>
      </c>
      <c r="T1408" s="12">
        <f t="shared" si="292"/>
        <v>0.103342175337784</v>
      </c>
      <c r="U1408" s="12">
        <f t="shared" si="293"/>
        <v>0.0580826224270894</v>
      </c>
      <c r="V1408" s="12">
        <f t="shared" si="294"/>
        <v>0.0452595529106943</v>
      </c>
      <c r="Y1408" s="30"/>
      <c r="Z1408" s="30"/>
    </row>
    <row r="1409" spans="1:26">
      <c r="A1409" s="14">
        <v>1987.09</v>
      </c>
      <c r="B1409" s="15">
        <v>318.7</v>
      </c>
      <c r="C1409" s="16">
        <v>8.66</v>
      </c>
      <c r="D1409" s="15">
        <v>15.86</v>
      </c>
      <c r="E1409" s="15">
        <v>115</v>
      </c>
      <c r="F1409" s="16">
        <f t="shared" si="299"/>
        <v>1987.70833333323</v>
      </c>
      <c r="G1409" s="10">
        <v>9.42</v>
      </c>
      <c r="H1409" s="16">
        <f t="shared" si="295"/>
        <v>874.87029826087</v>
      </c>
      <c r="I1409" s="16">
        <f t="shared" si="296"/>
        <v>23.7727542608696</v>
      </c>
      <c r="J1409" s="19">
        <f t="shared" si="300"/>
        <v>270116.458635034</v>
      </c>
      <c r="K1409" s="16">
        <f t="shared" si="297"/>
        <v>43.5376307826087</v>
      </c>
      <c r="L1409" s="19">
        <f t="shared" si="298"/>
        <v>13442.2561466948</v>
      </c>
      <c r="M1409" s="27">
        <f t="shared" ref="M1409:M1472" si="303">H1409/AVERAGE(K1289:K1408)</f>
        <v>17.6756204499382</v>
      </c>
      <c r="N1409" s="21"/>
      <c r="O1409" s="22">
        <f t="shared" ref="O1409:O1472" si="304">J1409/AVERAGE(L1289:L1408)</f>
        <v>22.0077662342067</v>
      </c>
      <c r="P1409" s="22"/>
      <c r="Q1409" s="31">
        <f t="shared" ref="Q1409:Q1472" si="305">1/M1409-(G1409/100-(((E1409/E1289)^(1/10))-1))</f>
        <v>0.0271380898068603</v>
      </c>
      <c r="R1409" s="10">
        <f t="shared" si="301"/>
        <v>1.0014476306327</v>
      </c>
      <c r="S1409" s="10">
        <f t="shared" si="302"/>
        <v>14.4400260839809</v>
      </c>
      <c r="T1409" s="12">
        <f t="shared" si="292"/>
        <v>0.108358520217186</v>
      </c>
      <c r="U1409" s="12">
        <f t="shared" si="293"/>
        <v>0.063422804974393</v>
      </c>
      <c r="V1409" s="12">
        <f t="shared" si="294"/>
        <v>0.0449357152427934</v>
      </c>
      <c r="Y1409" s="30"/>
      <c r="Z1409" s="30"/>
    </row>
    <row r="1410" spans="1:26">
      <c r="A1410" s="14">
        <v>1987.1</v>
      </c>
      <c r="B1410" s="15">
        <v>280.2</v>
      </c>
      <c r="C1410" s="16">
        <v>8.71</v>
      </c>
      <c r="D1410" s="15">
        <v>16.4067</v>
      </c>
      <c r="E1410" s="15">
        <v>115.3</v>
      </c>
      <c r="F1410" s="16">
        <f t="shared" si="299"/>
        <v>1987.79166666656</v>
      </c>
      <c r="G1410" s="10">
        <v>9.52</v>
      </c>
      <c r="H1410" s="16">
        <f t="shared" si="295"/>
        <v>767.18176756288</v>
      </c>
      <c r="I1410" s="16">
        <f t="shared" si="296"/>
        <v>23.847798699046</v>
      </c>
      <c r="J1410" s="19">
        <f t="shared" si="300"/>
        <v>237481.178075611</v>
      </c>
      <c r="K1410" s="16">
        <f t="shared" si="297"/>
        <v>44.9212030901995</v>
      </c>
      <c r="L1410" s="19">
        <f t="shared" si="298"/>
        <v>13905.3620425879</v>
      </c>
      <c r="M1410" s="27">
        <f t="shared" si="303"/>
        <v>15.5300555636273</v>
      </c>
      <c r="N1410" s="21"/>
      <c r="O1410" s="22">
        <f t="shared" si="304"/>
        <v>19.3133869633154</v>
      </c>
      <c r="P1410" s="22"/>
      <c r="Q1410" s="31">
        <f t="shared" si="305"/>
        <v>0.0338853995584384</v>
      </c>
      <c r="R1410" s="10">
        <f t="shared" si="301"/>
        <v>1.0513845824387</v>
      </c>
      <c r="S1410" s="10">
        <f t="shared" si="302"/>
        <v>14.4233038979086</v>
      </c>
      <c r="T1410" s="12">
        <f t="shared" ref="T1410:T1473" si="306">(($J1530/$J1410)^(1/10)-1)</f>
        <v>0.124278215163171</v>
      </c>
      <c r="U1410" s="12">
        <f t="shared" ref="U1410:U1473" si="307">(($S1530/$S1410)^(1/10)-1)</f>
        <v>0.0652423131126656</v>
      </c>
      <c r="V1410" s="12">
        <f t="shared" ref="V1410:V1473" si="308">T1410-U1410</f>
        <v>0.0590359020505054</v>
      </c>
      <c r="Y1410" s="30"/>
      <c r="Z1410" s="30"/>
    </row>
    <row r="1411" spans="1:26">
      <c r="A1411" s="14">
        <v>1987.11</v>
      </c>
      <c r="B1411" s="15">
        <v>245</v>
      </c>
      <c r="C1411" s="16">
        <v>8.76</v>
      </c>
      <c r="D1411" s="15">
        <v>16.9533</v>
      </c>
      <c r="E1411" s="15">
        <v>115.4</v>
      </c>
      <c r="F1411" s="16">
        <f t="shared" si="299"/>
        <v>1987.87499999989</v>
      </c>
      <c r="G1411" s="10">
        <v>8.86</v>
      </c>
      <c r="H1411" s="16">
        <f t="shared" si="295"/>
        <v>670.223613518198</v>
      </c>
      <c r="I1411" s="16">
        <f t="shared" si="296"/>
        <v>23.9639136915078</v>
      </c>
      <c r="J1411" s="19">
        <f t="shared" si="300"/>
        <v>208085.942949464</v>
      </c>
      <c r="K1411" s="16">
        <f t="shared" si="297"/>
        <v>46.3775591308492</v>
      </c>
      <c r="L1411" s="19">
        <f t="shared" si="298"/>
        <v>14398.9527208373</v>
      </c>
      <c r="M1411" s="27">
        <f t="shared" si="303"/>
        <v>13.5908851431891</v>
      </c>
      <c r="N1411" s="21"/>
      <c r="O1411" s="22">
        <f t="shared" si="304"/>
        <v>16.8873663097685</v>
      </c>
      <c r="P1411" s="22"/>
      <c r="Q1411" s="31">
        <f t="shared" si="305"/>
        <v>0.049247979245254</v>
      </c>
      <c r="R1411" s="10">
        <f t="shared" si="301"/>
        <v>0.998871898911261</v>
      </c>
      <c r="S1411" s="10">
        <f t="shared" si="302"/>
        <v>15.1512985840907</v>
      </c>
      <c r="T1411" s="12">
        <f t="shared" si="306"/>
        <v>0.137984406842276</v>
      </c>
      <c r="U1411" s="12">
        <f t="shared" si="307"/>
        <v>0.0617883323594042</v>
      </c>
      <c r="V1411" s="12">
        <f t="shared" si="308"/>
        <v>0.0761960744828718</v>
      </c>
      <c r="Y1411" s="30"/>
      <c r="Z1411" s="30"/>
    </row>
    <row r="1412" spans="1:26">
      <c r="A1412" s="14">
        <v>1987.12</v>
      </c>
      <c r="B1412" s="15">
        <v>241</v>
      </c>
      <c r="C1412" s="16">
        <v>8.81</v>
      </c>
      <c r="D1412" s="15">
        <v>17.5</v>
      </c>
      <c r="E1412" s="15">
        <v>115.4</v>
      </c>
      <c r="F1412" s="16">
        <f t="shared" si="299"/>
        <v>1987.95833333323</v>
      </c>
      <c r="G1412" s="10">
        <v>8.99</v>
      </c>
      <c r="H1412" s="16">
        <f t="shared" si="295"/>
        <v>659.281187175043</v>
      </c>
      <c r="I1412" s="16">
        <f t="shared" si="296"/>
        <v>24.1006940207972</v>
      </c>
      <c r="J1412" s="19">
        <f t="shared" si="300"/>
        <v>205312.171485454</v>
      </c>
      <c r="K1412" s="16">
        <f t="shared" si="297"/>
        <v>47.8731152512998</v>
      </c>
      <c r="L1412" s="19">
        <f t="shared" si="298"/>
        <v>14908.5601701056</v>
      </c>
      <c r="M1412" s="27">
        <f t="shared" si="303"/>
        <v>13.389028514427</v>
      </c>
      <c r="N1412" s="21"/>
      <c r="O1412" s="22">
        <f t="shared" si="304"/>
        <v>16.6224946339999</v>
      </c>
      <c r="P1412" s="22"/>
      <c r="Q1412" s="31">
        <f t="shared" si="305"/>
        <v>0.0487140144849145</v>
      </c>
      <c r="R1412" s="10">
        <f t="shared" si="301"/>
        <v>1.02873023123253</v>
      </c>
      <c r="S1412" s="10">
        <f t="shared" si="302"/>
        <v>15.1342063876622</v>
      </c>
      <c r="T1412" s="12">
        <f t="shared" si="306"/>
        <v>0.14262186698497</v>
      </c>
      <c r="U1412" s="12">
        <f t="shared" si="307"/>
        <v>0.0631146543380943</v>
      </c>
      <c r="V1412" s="12">
        <f t="shared" si="308"/>
        <v>0.0795072126468759</v>
      </c>
      <c r="Y1412" s="30"/>
      <c r="Z1412" s="30"/>
    </row>
    <row r="1413" spans="1:26">
      <c r="A1413" s="14">
        <v>1988.01</v>
      </c>
      <c r="B1413" s="15">
        <v>250.5</v>
      </c>
      <c r="C1413" s="16">
        <v>8.85667</v>
      </c>
      <c r="D1413" s="15">
        <v>17.8633</v>
      </c>
      <c r="E1413" s="15">
        <v>115.7</v>
      </c>
      <c r="F1413" s="16">
        <f t="shared" si="299"/>
        <v>1988.04166666656</v>
      </c>
      <c r="G1413" s="10">
        <v>8.67</v>
      </c>
      <c r="H1413" s="16">
        <f t="shared" si="295"/>
        <v>683.492605877269</v>
      </c>
      <c r="I1413" s="16">
        <f t="shared" si="296"/>
        <v>24.1655427452895</v>
      </c>
      <c r="J1413" s="19">
        <f t="shared" si="300"/>
        <v>213479.180835312</v>
      </c>
      <c r="K1413" s="16">
        <f t="shared" si="297"/>
        <v>48.7402533595506</v>
      </c>
      <c r="L1413" s="19">
        <f t="shared" si="298"/>
        <v>15223.3239561494</v>
      </c>
      <c r="M1413" s="27">
        <f t="shared" si="303"/>
        <v>13.8983366835691</v>
      </c>
      <c r="N1413" s="21"/>
      <c r="O1413" s="22">
        <f t="shared" si="304"/>
        <v>17.2374648017574</v>
      </c>
      <c r="P1413" s="22"/>
      <c r="Q1413" s="31">
        <f t="shared" si="305"/>
        <v>0.0487702544945741</v>
      </c>
      <c r="R1413" s="10">
        <f t="shared" si="301"/>
        <v>1.03836369556217</v>
      </c>
      <c r="S1413" s="10">
        <f t="shared" si="302"/>
        <v>15.5286465382476</v>
      </c>
      <c r="T1413" s="12">
        <f t="shared" si="306"/>
        <v>0.138231973417451</v>
      </c>
      <c r="U1413" s="12">
        <f t="shared" si="307"/>
        <v>0.0628491400007949</v>
      </c>
      <c r="V1413" s="12">
        <f t="shared" si="308"/>
        <v>0.0753828334166557</v>
      </c>
      <c r="Y1413" s="30"/>
      <c r="Z1413" s="30"/>
    </row>
    <row r="1414" spans="1:26">
      <c r="A1414" s="14">
        <v>1988.02</v>
      </c>
      <c r="B1414" s="15">
        <v>258.1</v>
      </c>
      <c r="C1414" s="16">
        <v>8.90333</v>
      </c>
      <c r="D1414" s="15">
        <v>18.2267</v>
      </c>
      <c r="E1414" s="15">
        <v>116</v>
      </c>
      <c r="F1414" s="16">
        <f t="shared" si="299"/>
        <v>1988.12499999989</v>
      </c>
      <c r="G1414" s="10">
        <v>8.21</v>
      </c>
      <c r="H1414" s="16">
        <f t="shared" si="295"/>
        <v>702.408025</v>
      </c>
      <c r="I1414" s="16">
        <f t="shared" si="296"/>
        <v>24.2300288307759</v>
      </c>
      <c r="J1414" s="19">
        <f t="shared" si="300"/>
        <v>220017.80129721</v>
      </c>
      <c r="K1414" s="16">
        <f t="shared" si="297"/>
        <v>49.6031784163793</v>
      </c>
      <c r="L1414" s="19">
        <f t="shared" si="298"/>
        <v>15537.3826381397</v>
      </c>
      <c r="M1414" s="27">
        <f t="shared" si="303"/>
        <v>14.2982709624695</v>
      </c>
      <c r="N1414" s="21"/>
      <c r="O1414" s="22">
        <f t="shared" si="304"/>
        <v>17.7141261704417</v>
      </c>
      <c r="P1414" s="22"/>
      <c r="Q1414" s="31">
        <f t="shared" si="305"/>
        <v>0.0509547221605821</v>
      </c>
      <c r="R1414" s="10">
        <f t="shared" si="301"/>
        <v>0.996085089631903</v>
      </c>
      <c r="S1414" s="10">
        <f t="shared" si="302"/>
        <v>16.0826818165165</v>
      </c>
      <c r="T1414" s="12">
        <f t="shared" si="306"/>
        <v>0.14165589311359</v>
      </c>
      <c r="U1414" s="12">
        <f t="shared" si="307"/>
        <v>0.0591802377336828</v>
      </c>
      <c r="V1414" s="12">
        <f t="shared" si="308"/>
        <v>0.0824756553799075</v>
      </c>
      <c r="Y1414" s="30"/>
      <c r="Z1414" s="30"/>
    </row>
    <row r="1415" spans="1:26">
      <c r="A1415" s="14">
        <v>1988.03</v>
      </c>
      <c r="B1415" s="15">
        <v>265.7</v>
      </c>
      <c r="C1415" s="16">
        <v>8.95</v>
      </c>
      <c r="D1415" s="15">
        <v>18.59</v>
      </c>
      <c r="E1415" s="15">
        <v>116.5</v>
      </c>
      <c r="F1415" s="16">
        <f t="shared" si="299"/>
        <v>1988.20833333323</v>
      </c>
      <c r="G1415" s="10">
        <v>8.37</v>
      </c>
      <c r="H1415" s="16">
        <f t="shared" si="295"/>
        <v>719.987702145923</v>
      </c>
      <c r="I1415" s="16">
        <f t="shared" si="296"/>
        <v>24.2525025751073</v>
      </c>
      <c r="J1415" s="19">
        <f t="shared" si="300"/>
        <v>226157.405274833</v>
      </c>
      <c r="K1415" s="16">
        <f t="shared" si="297"/>
        <v>50.3747511587983</v>
      </c>
      <c r="L1415" s="19">
        <f t="shared" si="298"/>
        <v>15823.3577872004</v>
      </c>
      <c r="M1415" s="27">
        <f t="shared" si="303"/>
        <v>14.6689468111034</v>
      </c>
      <c r="N1415" s="21"/>
      <c r="O1415" s="22">
        <f t="shared" si="304"/>
        <v>18.152060554951</v>
      </c>
      <c r="P1415" s="22"/>
      <c r="Q1415" s="31">
        <f t="shared" si="305"/>
        <v>0.0472029970596289</v>
      </c>
      <c r="R1415" s="10">
        <f t="shared" si="301"/>
        <v>0.983794836071856</v>
      </c>
      <c r="S1415" s="10">
        <f t="shared" si="302"/>
        <v>15.95096539753</v>
      </c>
      <c r="T1415" s="12">
        <f t="shared" si="306"/>
        <v>0.144215439236923</v>
      </c>
      <c r="U1415" s="12">
        <f t="shared" si="307"/>
        <v>0.0597046568604969</v>
      </c>
      <c r="V1415" s="12">
        <f t="shared" si="308"/>
        <v>0.0845107823764262</v>
      </c>
      <c r="Y1415" s="30"/>
      <c r="Z1415" s="30"/>
    </row>
    <row r="1416" spans="1:26">
      <c r="A1416" s="14">
        <v>1988.04</v>
      </c>
      <c r="B1416" s="15">
        <v>262.6</v>
      </c>
      <c r="C1416" s="16">
        <v>9.04333</v>
      </c>
      <c r="D1416" s="15">
        <v>19.6167</v>
      </c>
      <c r="E1416" s="15">
        <v>117.1</v>
      </c>
      <c r="F1416" s="16">
        <f t="shared" si="299"/>
        <v>1988.29166666656</v>
      </c>
      <c r="G1416" s="10">
        <v>8.72</v>
      </c>
      <c r="H1416" s="16">
        <f t="shared" si="295"/>
        <v>707.941344150299</v>
      </c>
      <c r="I1416" s="16">
        <f t="shared" si="296"/>
        <v>24.3798446146029</v>
      </c>
      <c r="J1416" s="19">
        <f t="shared" si="300"/>
        <v>223011.657747066</v>
      </c>
      <c r="K1416" s="16">
        <f t="shared" si="297"/>
        <v>52.8845124363792</v>
      </c>
      <c r="L1416" s="19">
        <f t="shared" si="298"/>
        <v>16659.378471161</v>
      </c>
      <c r="M1416" s="27">
        <f t="shared" si="303"/>
        <v>14.4333164208389</v>
      </c>
      <c r="N1416" s="21"/>
      <c r="O1416" s="22">
        <f t="shared" si="304"/>
        <v>17.8405950930435</v>
      </c>
      <c r="P1416" s="22"/>
      <c r="Q1416" s="31">
        <f t="shared" si="305"/>
        <v>0.0445270583083366</v>
      </c>
      <c r="R1416" s="10">
        <f t="shared" si="301"/>
        <v>0.98314430327257</v>
      </c>
      <c r="S1416" s="10">
        <f t="shared" si="302"/>
        <v>15.6120718681002</v>
      </c>
      <c r="T1416" s="12">
        <f t="shared" si="306"/>
        <v>0.149451553863794</v>
      </c>
      <c r="U1416" s="12">
        <f t="shared" si="307"/>
        <v>0.0623655953929068</v>
      </c>
      <c r="V1416" s="12">
        <f t="shared" si="308"/>
        <v>0.0870859584708874</v>
      </c>
      <c r="Y1416" s="30"/>
      <c r="Z1416" s="30"/>
    </row>
    <row r="1417" spans="1:26">
      <c r="A1417" s="14">
        <v>1988.05</v>
      </c>
      <c r="B1417" s="15">
        <v>256.1</v>
      </c>
      <c r="C1417" s="16">
        <v>9.13667</v>
      </c>
      <c r="D1417" s="15">
        <v>20.6433</v>
      </c>
      <c r="E1417" s="15">
        <v>117.5</v>
      </c>
      <c r="F1417" s="16">
        <f t="shared" si="299"/>
        <v>1988.37499999989</v>
      </c>
      <c r="G1417" s="10">
        <v>9.09</v>
      </c>
      <c r="H1417" s="16">
        <f t="shared" si="295"/>
        <v>688.067684255319</v>
      </c>
      <c r="I1417" s="16">
        <f t="shared" si="296"/>
        <v>24.5476273670638</v>
      </c>
      <c r="J1417" s="19">
        <f t="shared" si="300"/>
        <v>217395.574886352</v>
      </c>
      <c r="K1417" s="16">
        <f t="shared" si="297"/>
        <v>55.4626615634043</v>
      </c>
      <c r="L1417" s="19">
        <f t="shared" si="298"/>
        <v>17523.4754824343</v>
      </c>
      <c r="M1417" s="27">
        <f t="shared" si="303"/>
        <v>14.0318913480278</v>
      </c>
      <c r="N1417" s="21"/>
      <c r="O1417" s="22">
        <f t="shared" si="304"/>
        <v>17.3253179862127</v>
      </c>
      <c r="P1417" s="22"/>
      <c r="Q1417" s="31">
        <f t="shared" si="305"/>
        <v>0.0421786850610031</v>
      </c>
      <c r="R1417" s="10">
        <f t="shared" si="301"/>
        <v>1.01873847270167</v>
      </c>
      <c r="S1417" s="10">
        <f t="shared" si="302"/>
        <v>15.2966678784875</v>
      </c>
      <c r="T1417" s="12">
        <f t="shared" si="306"/>
        <v>0.151919479261392</v>
      </c>
      <c r="U1417" s="12">
        <f t="shared" si="307"/>
        <v>0.0647585393889301</v>
      </c>
      <c r="V1417" s="12">
        <f t="shared" si="308"/>
        <v>0.0871609398724618</v>
      </c>
      <c r="Y1417" s="30"/>
      <c r="Z1417" s="30"/>
    </row>
    <row r="1418" spans="1:26">
      <c r="A1418" s="14">
        <v>1988.06</v>
      </c>
      <c r="B1418" s="15">
        <v>270.7</v>
      </c>
      <c r="C1418" s="16">
        <v>9.23</v>
      </c>
      <c r="D1418" s="15">
        <v>21.67</v>
      </c>
      <c r="E1418" s="15">
        <v>118</v>
      </c>
      <c r="F1418" s="16">
        <f t="shared" si="299"/>
        <v>1988.45833333323</v>
      </c>
      <c r="G1418" s="10">
        <v>8.92</v>
      </c>
      <c r="H1418" s="16">
        <f t="shared" ref="H1418:H1481" si="309">B1418*$E$1858/E1418</f>
        <v>724.211968644068</v>
      </c>
      <c r="I1418" s="16">
        <f t="shared" ref="I1418:I1481" si="310">C1418*$E$1858/E1418</f>
        <v>24.6933005932203</v>
      </c>
      <c r="J1418" s="19">
        <f t="shared" si="300"/>
        <v>229465.548325657</v>
      </c>
      <c r="K1418" s="16">
        <f t="shared" ref="K1418:K1481" si="311">D1418*$E$1858/E1418</f>
        <v>57.9744121186441</v>
      </c>
      <c r="L1418" s="19">
        <f t="shared" ref="L1418:L1481" si="312">K1418*(J1418/H1418)</f>
        <v>18369.1113122165</v>
      </c>
      <c r="M1418" s="27">
        <f t="shared" si="303"/>
        <v>14.7664686478796</v>
      </c>
      <c r="N1418" s="21"/>
      <c r="O1418" s="22">
        <f t="shared" si="304"/>
        <v>18.2082355695148</v>
      </c>
      <c r="P1418" s="22"/>
      <c r="Q1418" s="31">
        <f t="shared" si="305"/>
        <v>0.0396384108506331</v>
      </c>
      <c r="R1418" s="10">
        <f t="shared" si="301"/>
        <v>0.998294343809813</v>
      </c>
      <c r="S1418" s="10">
        <f t="shared" si="302"/>
        <v>15.5172731224976</v>
      </c>
      <c r="T1418" s="12">
        <f t="shared" si="306"/>
        <v>0.145705495633307</v>
      </c>
      <c r="U1418" s="12">
        <f t="shared" si="307"/>
        <v>0.0648094846500633</v>
      </c>
      <c r="V1418" s="12">
        <f t="shared" si="308"/>
        <v>0.0808960109832442</v>
      </c>
      <c r="Y1418" s="30"/>
      <c r="Z1418" s="30"/>
    </row>
    <row r="1419" spans="1:26">
      <c r="A1419" s="14">
        <v>1988.07</v>
      </c>
      <c r="B1419" s="15">
        <v>269.1</v>
      </c>
      <c r="C1419" s="16">
        <v>9.30667</v>
      </c>
      <c r="D1419" s="15">
        <v>22.0233</v>
      </c>
      <c r="E1419" s="15">
        <v>118.5</v>
      </c>
      <c r="F1419" s="16">
        <f t="shared" ref="F1419:F1482" si="313">F1418+1/12</f>
        <v>1988.54166666656</v>
      </c>
      <c r="G1419" s="10">
        <v>9.06</v>
      </c>
      <c r="H1419" s="16">
        <f t="shared" si="309"/>
        <v>716.89375443038</v>
      </c>
      <c r="I1419" s="16">
        <f t="shared" si="310"/>
        <v>24.7933615664979</v>
      </c>
      <c r="J1419" s="19">
        <f t="shared" ref="J1419:J1482" si="314">J1418*((H1419+(I1419/12))/H1418)</f>
        <v>227801.427556328</v>
      </c>
      <c r="K1419" s="16">
        <f t="shared" si="311"/>
        <v>58.6710004531646</v>
      </c>
      <c r="L1419" s="19">
        <f t="shared" si="312"/>
        <v>18643.4008900085</v>
      </c>
      <c r="M1419" s="27">
        <f t="shared" si="303"/>
        <v>14.6083157175221</v>
      </c>
      <c r="N1419" s="21"/>
      <c r="O1419" s="22">
        <f t="shared" si="304"/>
        <v>17.9887632010284</v>
      </c>
      <c r="P1419" s="22"/>
      <c r="Q1419" s="31">
        <f t="shared" si="305"/>
        <v>0.0386096754950863</v>
      </c>
      <c r="R1419" s="10">
        <f t="shared" ref="R1419:R1482" si="315">((G1419/G1420+G1419/1200+((1+G1420/1200)^(-119))*(1-G1419/G1420)))</f>
        <v>0.994604285046994</v>
      </c>
      <c r="S1419" s="10">
        <f t="shared" ref="S1419:S1482" si="316">S1418*R1418*E1418/E1419</f>
        <v>15.4254439389526</v>
      </c>
      <c r="T1419" s="12">
        <f t="shared" si="306"/>
        <v>0.151421259773079</v>
      </c>
      <c r="U1419" s="12">
        <f t="shared" si="307"/>
        <v>0.0661222696872676</v>
      </c>
      <c r="V1419" s="12">
        <f t="shared" si="308"/>
        <v>0.0852989900858114</v>
      </c>
      <c r="Y1419" s="30"/>
      <c r="Z1419" s="30"/>
    </row>
    <row r="1420" spans="1:26">
      <c r="A1420" s="14">
        <v>1988.08</v>
      </c>
      <c r="B1420" s="15">
        <v>263.7</v>
      </c>
      <c r="C1420" s="16">
        <v>9.38333</v>
      </c>
      <c r="D1420" s="15">
        <v>22.3767</v>
      </c>
      <c r="E1420" s="15">
        <v>119</v>
      </c>
      <c r="F1420" s="16">
        <f t="shared" si="313"/>
        <v>1988.62499999989</v>
      </c>
      <c r="G1420" s="10">
        <v>9.26</v>
      </c>
      <c r="H1420" s="16">
        <f t="shared" si="309"/>
        <v>699.556212605042</v>
      </c>
      <c r="I1420" s="16">
        <f t="shared" si="310"/>
        <v>24.8925551627731</v>
      </c>
      <c r="J1420" s="19">
        <f t="shared" si="314"/>
        <v>222951.378126863</v>
      </c>
      <c r="K1420" s="16">
        <f t="shared" si="311"/>
        <v>59.3620003890756</v>
      </c>
      <c r="L1420" s="19">
        <f t="shared" si="312"/>
        <v>18918.9082401645</v>
      </c>
      <c r="M1420" s="27">
        <f t="shared" si="303"/>
        <v>14.2449463106756</v>
      </c>
      <c r="N1420" s="21"/>
      <c r="O1420" s="22">
        <f t="shared" si="304"/>
        <v>17.5187259338957</v>
      </c>
      <c r="P1420" s="22"/>
      <c r="Q1420" s="31">
        <f t="shared" si="305"/>
        <v>0.0383192234521965</v>
      </c>
      <c r="R1420" s="10">
        <f t="shared" si="315"/>
        <v>1.02605676912504</v>
      </c>
      <c r="S1420" s="10">
        <f t="shared" si="316"/>
        <v>15.2777495621133</v>
      </c>
      <c r="T1420" s="12">
        <f t="shared" si="306"/>
        <v>0.145454224145276</v>
      </c>
      <c r="U1420" s="12">
        <f t="shared" si="307"/>
        <v>0.0684783822981418</v>
      </c>
      <c r="V1420" s="12">
        <f t="shared" si="308"/>
        <v>0.0769758418471345</v>
      </c>
      <c r="Y1420" s="30"/>
      <c r="Z1420" s="30"/>
    </row>
    <row r="1421" spans="1:26">
      <c r="A1421" s="14">
        <v>1988.09</v>
      </c>
      <c r="B1421" s="15">
        <v>268</v>
      </c>
      <c r="C1421" s="16">
        <v>9.46</v>
      </c>
      <c r="D1421" s="15">
        <v>22.73</v>
      </c>
      <c r="E1421" s="15">
        <v>119.8</v>
      </c>
      <c r="F1421" s="16">
        <f t="shared" si="313"/>
        <v>1988.70833333323</v>
      </c>
      <c r="G1421" s="10">
        <v>8.98</v>
      </c>
      <c r="H1421" s="16">
        <f t="shared" si="309"/>
        <v>706.215792988314</v>
      </c>
      <c r="I1421" s="16">
        <f t="shared" si="310"/>
        <v>24.9283634390651</v>
      </c>
      <c r="J1421" s="19">
        <f t="shared" si="314"/>
        <v>225735.877315106</v>
      </c>
      <c r="K1421" s="16">
        <f t="shared" si="311"/>
        <v>59.8965857262104</v>
      </c>
      <c r="L1421" s="19">
        <f t="shared" si="312"/>
        <v>19145.4346692998</v>
      </c>
      <c r="M1421" s="27">
        <f t="shared" si="303"/>
        <v>14.3694287761402</v>
      </c>
      <c r="N1421" s="21"/>
      <c r="O1421" s="22">
        <f t="shared" si="304"/>
        <v>17.6482920036944</v>
      </c>
      <c r="P1421" s="22"/>
      <c r="Q1421" s="31">
        <f t="shared" si="305"/>
        <v>0.0404212369730859</v>
      </c>
      <c r="R1421" s="10">
        <f t="shared" si="315"/>
        <v>1.0193639789786</v>
      </c>
      <c r="S1421" s="10">
        <f t="shared" si="316"/>
        <v>15.5711582994091</v>
      </c>
      <c r="T1421" s="12">
        <f t="shared" si="306"/>
        <v>0.138163177293357</v>
      </c>
      <c r="U1421" s="12">
        <f t="shared" si="307"/>
        <v>0.0711425954185936</v>
      </c>
      <c r="V1421" s="12">
        <f t="shared" si="308"/>
        <v>0.0670205818747631</v>
      </c>
      <c r="Y1421" s="30"/>
      <c r="Z1421" s="30"/>
    </row>
    <row r="1422" spans="1:26">
      <c r="A1422" s="14">
        <v>1988.1</v>
      </c>
      <c r="B1422" s="15">
        <v>277.4</v>
      </c>
      <c r="C1422" s="16">
        <v>9.55</v>
      </c>
      <c r="D1422" s="15">
        <v>23.0733</v>
      </c>
      <c r="E1422" s="15">
        <v>120.2</v>
      </c>
      <c r="F1422" s="16">
        <f t="shared" si="313"/>
        <v>1988.79166666656</v>
      </c>
      <c r="G1422" s="10">
        <v>8.8</v>
      </c>
      <c r="H1422" s="16">
        <f t="shared" si="309"/>
        <v>728.553482529118</v>
      </c>
      <c r="I1422" s="16">
        <f t="shared" si="310"/>
        <v>25.0817799500832</v>
      </c>
      <c r="J1422" s="19">
        <f t="shared" si="314"/>
        <v>233544.028120057</v>
      </c>
      <c r="K1422" s="16">
        <f t="shared" si="311"/>
        <v>60.5988935415973</v>
      </c>
      <c r="L1422" s="19">
        <f t="shared" si="312"/>
        <v>19425.4917953227</v>
      </c>
      <c r="M1422" s="27">
        <f t="shared" si="303"/>
        <v>14.8114501532777</v>
      </c>
      <c r="N1422" s="21"/>
      <c r="O1422" s="22">
        <f t="shared" si="304"/>
        <v>18.1655173979412</v>
      </c>
      <c r="P1422" s="22"/>
      <c r="Q1422" s="31">
        <f t="shared" si="305"/>
        <v>0.0395454272184853</v>
      </c>
      <c r="R1422" s="10">
        <f t="shared" si="315"/>
        <v>0.996844372665146</v>
      </c>
      <c r="S1422" s="10">
        <f t="shared" si="316"/>
        <v>15.8198569899391</v>
      </c>
      <c r="T1422" s="12">
        <f t="shared" si="306"/>
        <v>0.135478136053301</v>
      </c>
      <c r="U1422" s="12">
        <f t="shared" si="307"/>
        <v>0.0719692065434103</v>
      </c>
      <c r="V1422" s="12">
        <f t="shared" si="308"/>
        <v>0.0635089295098905</v>
      </c>
      <c r="Y1422" s="30"/>
      <c r="Z1422" s="30"/>
    </row>
    <row r="1423" spans="1:26">
      <c r="A1423" s="14">
        <v>1988.11</v>
      </c>
      <c r="B1423" s="15">
        <v>271</v>
      </c>
      <c r="C1423" s="16">
        <v>9.64</v>
      </c>
      <c r="D1423" s="15">
        <v>23.4167</v>
      </c>
      <c r="E1423" s="15">
        <v>120.3</v>
      </c>
      <c r="F1423" s="16">
        <f t="shared" si="313"/>
        <v>1988.87499999989</v>
      </c>
      <c r="G1423" s="10">
        <v>8.96</v>
      </c>
      <c r="H1423" s="16">
        <f t="shared" si="309"/>
        <v>711.153108894431</v>
      </c>
      <c r="I1423" s="16">
        <f t="shared" si="310"/>
        <v>25.2971068994181</v>
      </c>
      <c r="J1423" s="19">
        <f t="shared" si="314"/>
        <v>228641.956986878</v>
      </c>
      <c r="K1423" s="16">
        <f t="shared" si="311"/>
        <v>61.4496642252702</v>
      </c>
      <c r="L1423" s="19">
        <f t="shared" si="312"/>
        <v>19756.6055873602</v>
      </c>
      <c r="M1423" s="27">
        <f t="shared" si="303"/>
        <v>14.4455306808729</v>
      </c>
      <c r="N1423" s="21"/>
      <c r="O1423" s="22">
        <f t="shared" si="304"/>
        <v>17.6928715433972</v>
      </c>
      <c r="P1423" s="22"/>
      <c r="Q1423" s="31">
        <f t="shared" si="305"/>
        <v>0.0392710022376179</v>
      </c>
      <c r="R1423" s="10">
        <f t="shared" si="315"/>
        <v>0.997695609401824</v>
      </c>
      <c r="S1423" s="10">
        <f t="shared" si="316"/>
        <v>15.7568265760427</v>
      </c>
      <c r="T1423" s="12">
        <f t="shared" si="306"/>
        <v>0.149800218379724</v>
      </c>
      <c r="U1423" s="12">
        <f t="shared" si="307"/>
        <v>0.0702518313383176</v>
      </c>
      <c r="V1423" s="12">
        <f t="shared" si="308"/>
        <v>0.0795483870414062</v>
      </c>
      <c r="Y1423" s="30"/>
      <c r="Z1423" s="30"/>
    </row>
    <row r="1424" spans="1:26">
      <c r="A1424" s="14">
        <v>1988.12</v>
      </c>
      <c r="B1424" s="15">
        <v>276.5</v>
      </c>
      <c r="C1424" s="16">
        <v>9.75</v>
      </c>
      <c r="D1424" s="15">
        <v>23.75</v>
      </c>
      <c r="E1424" s="15">
        <v>120.5</v>
      </c>
      <c r="F1424" s="16">
        <f t="shared" si="313"/>
        <v>1988.95833333323</v>
      </c>
      <c r="G1424" s="10">
        <v>9.11</v>
      </c>
      <c r="H1424" s="16">
        <f t="shared" si="309"/>
        <v>724.381813278009</v>
      </c>
      <c r="I1424" s="16">
        <f t="shared" si="310"/>
        <v>25.5433008298755</v>
      </c>
      <c r="J1424" s="19">
        <f t="shared" si="314"/>
        <v>233579.467637608</v>
      </c>
      <c r="K1424" s="16">
        <f t="shared" si="311"/>
        <v>62.2208609958506</v>
      </c>
      <c r="L1424" s="19">
        <f t="shared" si="312"/>
        <v>20063.3358278235</v>
      </c>
      <c r="M1424" s="27">
        <f t="shared" si="303"/>
        <v>14.702086748572</v>
      </c>
      <c r="N1424" s="21"/>
      <c r="O1424" s="22">
        <f t="shared" si="304"/>
        <v>17.9815864920142</v>
      </c>
      <c r="P1424" s="22"/>
      <c r="Q1424" s="31">
        <f t="shared" si="305"/>
        <v>0.0362684503587929</v>
      </c>
      <c r="R1424" s="10">
        <f t="shared" si="315"/>
        <v>1.00889557820148</v>
      </c>
      <c r="S1424" s="10">
        <f t="shared" si="316"/>
        <v>15.6944245491349</v>
      </c>
      <c r="T1424" s="12">
        <f t="shared" si="306"/>
        <v>0.152040743750422</v>
      </c>
      <c r="U1424" s="12">
        <f t="shared" si="307"/>
        <v>0.0726858037966331</v>
      </c>
      <c r="V1424" s="12">
        <f t="shared" si="308"/>
        <v>0.0793549399537887</v>
      </c>
      <c r="Y1424" s="30"/>
      <c r="Z1424" s="30"/>
    </row>
    <row r="1425" spans="1:26">
      <c r="A1425" s="14">
        <v>1989.01</v>
      </c>
      <c r="B1425" s="15">
        <v>285.4</v>
      </c>
      <c r="C1425" s="16">
        <v>9.81333</v>
      </c>
      <c r="D1425" s="15">
        <v>24.16</v>
      </c>
      <c r="E1425" s="15">
        <v>121.1</v>
      </c>
      <c r="F1425" s="16">
        <f t="shared" si="313"/>
        <v>1989.04166666656</v>
      </c>
      <c r="G1425" s="10">
        <v>9.09</v>
      </c>
      <c r="H1425" s="16">
        <f t="shared" si="309"/>
        <v>743.993729149463</v>
      </c>
      <c r="I1425" s="16">
        <f t="shared" si="310"/>
        <v>25.5818359568126</v>
      </c>
      <c r="J1425" s="19">
        <f t="shared" si="314"/>
        <v>240590.811762364</v>
      </c>
      <c r="K1425" s="16">
        <f t="shared" si="311"/>
        <v>62.9813892650702</v>
      </c>
      <c r="L1425" s="19">
        <f t="shared" si="312"/>
        <v>20366.762481355</v>
      </c>
      <c r="M1425" s="27">
        <f t="shared" si="303"/>
        <v>15.0880724427133</v>
      </c>
      <c r="N1425" s="21"/>
      <c r="O1425" s="22">
        <f t="shared" si="304"/>
        <v>18.4254354967432</v>
      </c>
      <c r="P1425" s="22"/>
      <c r="Q1425" s="31">
        <f t="shared" si="305"/>
        <v>0.0343199334997088</v>
      </c>
      <c r="R1425" s="10">
        <f t="shared" si="315"/>
        <v>1.00237698372621</v>
      </c>
      <c r="S1425" s="10">
        <f t="shared" si="316"/>
        <v>15.7555844869505</v>
      </c>
      <c r="T1425" s="12">
        <f t="shared" si="306"/>
        <v>0.15402822616148</v>
      </c>
      <c r="U1425" s="12">
        <f t="shared" si="307"/>
        <v>0.0718292625016028</v>
      </c>
      <c r="V1425" s="12">
        <f t="shared" si="308"/>
        <v>0.0821989636598774</v>
      </c>
      <c r="Y1425" s="30"/>
      <c r="Z1425" s="30"/>
    </row>
    <row r="1426" spans="1:26">
      <c r="A1426" s="14">
        <v>1989.02</v>
      </c>
      <c r="B1426" s="15">
        <v>294</v>
      </c>
      <c r="C1426" s="16">
        <v>9.89667</v>
      </c>
      <c r="D1426" s="15">
        <v>24.56</v>
      </c>
      <c r="E1426" s="15">
        <v>121.6</v>
      </c>
      <c r="F1426" s="16">
        <f t="shared" si="313"/>
        <v>1989.12499999989</v>
      </c>
      <c r="G1426" s="10">
        <v>9.17</v>
      </c>
      <c r="H1426" s="16">
        <f t="shared" si="309"/>
        <v>763.261233552632</v>
      </c>
      <c r="I1426" s="16">
        <f t="shared" si="310"/>
        <v>25.6930086811678</v>
      </c>
      <c r="J1426" s="19">
        <f t="shared" si="314"/>
        <v>247513.866990463</v>
      </c>
      <c r="K1426" s="16">
        <f t="shared" si="311"/>
        <v>63.7608703947369</v>
      </c>
      <c r="L1426" s="19">
        <f t="shared" si="312"/>
        <v>20676.6686166183</v>
      </c>
      <c r="M1426" s="27">
        <f t="shared" si="303"/>
        <v>15.4670604627347</v>
      </c>
      <c r="N1426" s="21"/>
      <c r="O1426" s="22">
        <f t="shared" si="304"/>
        <v>18.8574357177314</v>
      </c>
      <c r="P1426" s="22"/>
      <c r="Q1426" s="31">
        <f t="shared" si="305"/>
        <v>0.0310994244174099</v>
      </c>
      <c r="R1426" s="10">
        <f t="shared" si="315"/>
        <v>0.99539500079332</v>
      </c>
      <c r="S1426" s="10">
        <f t="shared" si="316"/>
        <v>15.7280967875419</v>
      </c>
      <c r="T1426" s="12">
        <f t="shared" si="306"/>
        <v>0.150542876299686</v>
      </c>
      <c r="U1426" s="12">
        <f t="shared" si="307"/>
        <v>0.0699491085177908</v>
      </c>
      <c r="V1426" s="12">
        <f t="shared" si="308"/>
        <v>0.0805937677818953</v>
      </c>
      <c r="Y1426" s="30"/>
      <c r="Z1426" s="30"/>
    </row>
    <row r="1427" spans="1:26">
      <c r="A1427" s="14">
        <v>1989.03</v>
      </c>
      <c r="B1427" s="15">
        <v>292.7</v>
      </c>
      <c r="C1427" s="16">
        <v>10.01</v>
      </c>
      <c r="D1427" s="15">
        <v>24.96</v>
      </c>
      <c r="E1427" s="15">
        <v>122.3</v>
      </c>
      <c r="F1427" s="16">
        <f t="shared" si="313"/>
        <v>1989.20833333323</v>
      </c>
      <c r="G1427" s="10">
        <v>9.36</v>
      </c>
      <c r="H1427" s="16">
        <f t="shared" si="309"/>
        <v>755.536960752249</v>
      </c>
      <c r="I1427" s="16">
        <f t="shared" si="310"/>
        <v>25.8384864268193</v>
      </c>
      <c r="J1427" s="19">
        <f t="shared" si="314"/>
        <v>245707.256188239</v>
      </c>
      <c r="K1427" s="16">
        <f t="shared" si="311"/>
        <v>64.4284336876533</v>
      </c>
      <c r="L1427" s="19">
        <f t="shared" si="312"/>
        <v>20952.6925673333</v>
      </c>
      <c r="M1427" s="27">
        <f t="shared" si="303"/>
        <v>15.2989691088824</v>
      </c>
      <c r="N1427" s="21"/>
      <c r="O1427" s="22">
        <f t="shared" si="304"/>
        <v>18.6222769276109</v>
      </c>
      <c r="P1427" s="22"/>
      <c r="Q1427" s="31">
        <f t="shared" si="305"/>
        <v>0.0294507277065168</v>
      </c>
      <c r="R1427" s="10">
        <f t="shared" si="315"/>
        <v>1.01949059191549</v>
      </c>
      <c r="S1427" s="10">
        <f t="shared" si="316"/>
        <v>15.5660616515162</v>
      </c>
      <c r="T1427" s="12">
        <f t="shared" si="306"/>
        <v>0.154358892280868</v>
      </c>
      <c r="U1427" s="12">
        <f t="shared" si="307"/>
        <v>0.0692674909587132</v>
      </c>
      <c r="V1427" s="12">
        <f t="shared" si="308"/>
        <v>0.0850914013221546</v>
      </c>
      <c r="Y1427" s="30"/>
      <c r="Z1427" s="30"/>
    </row>
    <row r="1428" spans="1:26">
      <c r="A1428" s="14">
        <v>1989.04</v>
      </c>
      <c r="B1428" s="15">
        <v>302.3</v>
      </c>
      <c r="C1428" s="16">
        <v>10.0867</v>
      </c>
      <c r="D1428" s="15">
        <v>25.0467</v>
      </c>
      <c r="E1428" s="15">
        <v>123.1</v>
      </c>
      <c r="F1428" s="16">
        <f t="shared" si="313"/>
        <v>1989.29166666656</v>
      </c>
      <c r="G1428" s="10">
        <v>9.18</v>
      </c>
      <c r="H1428" s="16">
        <f t="shared" si="309"/>
        <v>775.246017059302</v>
      </c>
      <c r="I1428" s="16">
        <f t="shared" si="310"/>
        <v>25.8672643078798</v>
      </c>
      <c r="J1428" s="19">
        <f t="shared" si="314"/>
        <v>252817.836218763</v>
      </c>
      <c r="K1428" s="16">
        <f t="shared" si="311"/>
        <v>64.2320688570268</v>
      </c>
      <c r="L1428" s="19">
        <f t="shared" si="312"/>
        <v>20946.9153106864</v>
      </c>
      <c r="M1428" s="27">
        <f t="shared" si="303"/>
        <v>15.6867426561446</v>
      </c>
      <c r="N1428" s="21"/>
      <c r="O1428" s="22">
        <f t="shared" si="304"/>
        <v>19.0614179597655</v>
      </c>
      <c r="P1428" s="22"/>
      <c r="Q1428" s="31">
        <f t="shared" si="305"/>
        <v>0.0291193263023481</v>
      </c>
      <c r="R1428" s="10">
        <f t="shared" si="315"/>
        <v>1.02871727229351</v>
      </c>
      <c r="S1428" s="10">
        <f t="shared" si="316"/>
        <v>15.7663212970229</v>
      </c>
      <c r="T1428" s="12">
        <f t="shared" si="306"/>
        <v>0.155034052016695</v>
      </c>
      <c r="U1428" s="12">
        <f t="shared" si="307"/>
        <v>0.0680029000346396</v>
      </c>
      <c r="V1428" s="12">
        <f t="shared" si="308"/>
        <v>0.0870311519820555</v>
      </c>
      <c r="Y1428" s="30"/>
      <c r="Z1428" s="30"/>
    </row>
    <row r="1429" spans="1:26">
      <c r="A1429" s="14">
        <v>1989.05</v>
      </c>
      <c r="B1429" s="15">
        <v>313.9</v>
      </c>
      <c r="C1429" s="16">
        <v>10.1933</v>
      </c>
      <c r="D1429" s="15">
        <v>25.1333</v>
      </c>
      <c r="E1429" s="15">
        <v>123.8</v>
      </c>
      <c r="F1429" s="16">
        <f t="shared" si="313"/>
        <v>1989.37499999989</v>
      </c>
      <c r="G1429" s="10">
        <v>8.86</v>
      </c>
      <c r="H1429" s="16">
        <f t="shared" si="309"/>
        <v>800.442464458805</v>
      </c>
      <c r="I1429" s="16">
        <f t="shared" si="310"/>
        <v>25.9928326631664</v>
      </c>
      <c r="J1429" s="19">
        <f t="shared" si="314"/>
        <v>261741.1097805</v>
      </c>
      <c r="K1429" s="16">
        <f t="shared" si="311"/>
        <v>64.0897119846527</v>
      </c>
      <c r="L1429" s="19">
        <f t="shared" si="312"/>
        <v>20957.0494885194</v>
      </c>
      <c r="M1429" s="27">
        <f t="shared" si="303"/>
        <v>16.1863535385445</v>
      </c>
      <c r="N1429" s="21"/>
      <c r="O1429" s="22">
        <f t="shared" si="304"/>
        <v>19.6335692155598</v>
      </c>
      <c r="P1429" s="22"/>
      <c r="Q1429" s="31">
        <f t="shared" si="305"/>
        <v>0.0296122244526344</v>
      </c>
      <c r="R1429" s="10">
        <f t="shared" si="315"/>
        <v>1.04652704479244</v>
      </c>
      <c r="S1429" s="10">
        <f t="shared" si="316"/>
        <v>16.1273797614974</v>
      </c>
      <c r="T1429" s="12">
        <f t="shared" si="306"/>
        <v>0.1509207545663</v>
      </c>
      <c r="U1429" s="12">
        <f t="shared" si="307"/>
        <v>0.0630995857550911</v>
      </c>
      <c r="V1429" s="12">
        <f t="shared" si="308"/>
        <v>0.0878211688112085</v>
      </c>
      <c r="Y1429" s="30"/>
      <c r="Z1429" s="30"/>
    </row>
    <row r="1430" spans="1:26">
      <c r="A1430" s="14">
        <v>1989.06</v>
      </c>
      <c r="B1430" s="15">
        <v>323.7</v>
      </c>
      <c r="C1430" s="16">
        <v>10.37</v>
      </c>
      <c r="D1430" s="15">
        <v>25.22</v>
      </c>
      <c r="E1430" s="15">
        <v>124.1</v>
      </c>
      <c r="F1430" s="16">
        <f t="shared" si="313"/>
        <v>1989.45833333323</v>
      </c>
      <c r="G1430" s="10">
        <v>8.28</v>
      </c>
      <c r="H1430" s="16">
        <f t="shared" si="309"/>
        <v>823.436980660758</v>
      </c>
      <c r="I1430" s="16">
        <f t="shared" si="310"/>
        <v>26.3794917808219</v>
      </c>
      <c r="J1430" s="19">
        <f t="shared" si="314"/>
        <v>269979.045176897</v>
      </c>
      <c r="K1430" s="16">
        <f t="shared" si="311"/>
        <v>64.1553310233683</v>
      </c>
      <c r="L1430" s="19">
        <f t="shared" si="312"/>
        <v>21034.5119535414</v>
      </c>
      <c r="M1430" s="27">
        <f t="shared" si="303"/>
        <v>16.6419042358086</v>
      </c>
      <c r="N1430" s="21"/>
      <c r="O1430" s="22">
        <f t="shared" si="304"/>
        <v>20.1499861950196</v>
      </c>
      <c r="P1430" s="22"/>
      <c r="Q1430" s="31">
        <f t="shared" si="305"/>
        <v>0.0328016985899482</v>
      </c>
      <c r="R1430" s="10">
        <f t="shared" si="315"/>
        <v>1.02464502271661</v>
      </c>
      <c r="S1430" s="10">
        <f t="shared" si="316"/>
        <v>16.8369387458276</v>
      </c>
      <c r="T1430" s="12">
        <f t="shared" si="306"/>
        <v>0.146655891773321</v>
      </c>
      <c r="U1430" s="12">
        <f t="shared" si="307"/>
        <v>0.0561408693516183</v>
      </c>
      <c r="V1430" s="12">
        <f t="shared" si="308"/>
        <v>0.0905150224217031</v>
      </c>
      <c r="Y1430" s="30"/>
      <c r="Z1430" s="30"/>
    </row>
    <row r="1431" spans="1:26">
      <c r="A1431" s="14">
        <v>1989.07</v>
      </c>
      <c r="B1431" s="15">
        <v>331.9</v>
      </c>
      <c r="C1431" s="16">
        <v>10.4233</v>
      </c>
      <c r="D1431" s="15">
        <v>24.71</v>
      </c>
      <c r="E1431" s="15">
        <v>124.4</v>
      </c>
      <c r="F1431" s="16">
        <f t="shared" si="313"/>
        <v>1989.54166666656</v>
      </c>
      <c r="G1431" s="10">
        <v>8.02</v>
      </c>
      <c r="H1431" s="16">
        <f t="shared" si="309"/>
        <v>842.260282154341</v>
      </c>
      <c r="I1431" s="16">
        <f t="shared" si="310"/>
        <v>26.451134676045</v>
      </c>
      <c r="J1431" s="19">
        <f t="shared" si="314"/>
        <v>276873.320559169</v>
      </c>
      <c r="K1431" s="16">
        <f t="shared" si="311"/>
        <v>62.7063922025724</v>
      </c>
      <c r="L1431" s="19">
        <f t="shared" si="312"/>
        <v>20613.2562549474</v>
      </c>
      <c r="M1431" s="27">
        <f t="shared" si="303"/>
        <v>17.0134076504991</v>
      </c>
      <c r="N1431" s="21"/>
      <c r="O1431" s="22">
        <f t="shared" si="304"/>
        <v>20.562062434198</v>
      </c>
      <c r="P1431" s="22"/>
      <c r="Q1431" s="31">
        <f t="shared" si="305"/>
        <v>0.0331833244718732</v>
      </c>
      <c r="R1431" s="10">
        <f t="shared" si="315"/>
        <v>1.00056465661687</v>
      </c>
      <c r="S1431" s="10">
        <f t="shared" si="316"/>
        <v>17.2102812582536</v>
      </c>
      <c r="T1431" s="12">
        <f t="shared" si="306"/>
        <v>0.148493764155573</v>
      </c>
      <c r="U1431" s="12">
        <f t="shared" si="307"/>
        <v>0.0548931309351937</v>
      </c>
      <c r="V1431" s="12">
        <f t="shared" si="308"/>
        <v>0.0936006332203796</v>
      </c>
      <c r="Y1431" s="30"/>
      <c r="Z1431" s="30"/>
    </row>
    <row r="1432" spans="1:26">
      <c r="A1432" s="14">
        <v>1989.08</v>
      </c>
      <c r="B1432" s="15">
        <v>346.6</v>
      </c>
      <c r="C1432" s="16">
        <v>10.5467</v>
      </c>
      <c r="D1432" s="15">
        <v>24.2</v>
      </c>
      <c r="E1432" s="15">
        <v>124.6</v>
      </c>
      <c r="F1432" s="16">
        <f t="shared" si="313"/>
        <v>1989.62499999989</v>
      </c>
      <c r="G1432" s="10">
        <v>8.11</v>
      </c>
      <c r="H1432" s="16">
        <f t="shared" si="309"/>
        <v>878.152547351525</v>
      </c>
      <c r="I1432" s="16">
        <f t="shared" si="310"/>
        <v>26.721325652488</v>
      </c>
      <c r="J1432" s="19">
        <f t="shared" si="314"/>
        <v>289404.062007408</v>
      </c>
      <c r="K1432" s="16">
        <f t="shared" si="311"/>
        <v>61.3135939004816</v>
      </c>
      <c r="L1432" s="19">
        <f t="shared" si="312"/>
        <v>20206.5155815905</v>
      </c>
      <c r="M1432" s="27">
        <f t="shared" si="303"/>
        <v>17.7342514365773</v>
      </c>
      <c r="N1432" s="21"/>
      <c r="O1432" s="22">
        <f t="shared" si="304"/>
        <v>21.3936565394795</v>
      </c>
      <c r="P1432" s="22"/>
      <c r="Q1432" s="31">
        <f t="shared" si="305"/>
        <v>0.0290588773721218</v>
      </c>
      <c r="R1432" s="10">
        <f t="shared" si="315"/>
        <v>1.00133823994712</v>
      </c>
      <c r="S1432" s="10">
        <f t="shared" si="316"/>
        <v>17.1923587093586</v>
      </c>
      <c r="T1432" s="12">
        <f t="shared" si="306"/>
        <v>0.138758015456575</v>
      </c>
      <c r="U1432" s="12">
        <f t="shared" si="307"/>
        <v>0.054073698343591</v>
      </c>
      <c r="V1432" s="12">
        <f t="shared" si="308"/>
        <v>0.0846843171129843</v>
      </c>
      <c r="Y1432" s="30"/>
      <c r="Z1432" s="30"/>
    </row>
    <row r="1433" spans="1:26">
      <c r="A1433" s="14">
        <v>1989.09</v>
      </c>
      <c r="B1433" s="15">
        <v>347.3</v>
      </c>
      <c r="C1433" s="16">
        <v>10.73</v>
      </c>
      <c r="D1433" s="15">
        <v>23.69</v>
      </c>
      <c r="E1433" s="15">
        <v>125</v>
      </c>
      <c r="F1433" s="16">
        <f t="shared" si="313"/>
        <v>1989.70833333323</v>
      </c>
      <c r="G1433" s="10">
        <v>8.19</v>
      </c>
      <c r="H1433" s="16">
        <f t="shared" si="309"/>
        <v>877.1103176</v>
      </c>
      <c r="I1433" s="16">
        <f t="shared" si="310"/>
        <v>27.09874376</v>
      </c>
      <c r="J1433" s="19">
        <f t="shared" si="314"/>
        <v>289804.806753536</v>
      </c>
      <c r="K1433" s="16">
        <f t="shared" si="311"/>
        <v>59.82937928</v>
      </c>
      <c r="L1433" s="19">
        <f t="shared" si="312"/>
        <v>19768.1424474266</v>
      </c>
      <c r="M1433" s="27">
        <f t="shared" si="303"/>
        <v>17.7142206789791</v>
      </c>
      <c r="N1433" s="21"/>
      <c r="O1433" s="22">
        <f t="shared" si="304"/>
        <v>21.3320671375065</v>
      </c>
      <c r="P1433" s="22"/>
      <c r="Q1433" s="31">
        <f t="shared" si="305"/>
        <v>0.0275245371308188</v>
      </c>
      <c r="R1433" s="10">
        <f t="shared" si="315"/>
        <v>1.01911532801839</v>
      </c>
      <c r="S1433" s="10">
        <f t="shared" si="316"/>
        <v>17.1602770386949</v>
      </c>
      <c r="T1433" s="12">
        <f t="shared" si="306"/>
        <v>0.13737480809722</v>
      </c>
      <c r="U1433" s="12">
        <f t="shared" si="307"/>
        <v>0.0544446286852629</v>
      </c>
      <c r="V1433" s="12">
        <f t="shared" si="308"/>
        <v>0.0829301794119568</v>
      </c>
      <c r="Y1433" s="30"/>
      <c r="Z1433" s="30"/>
    </row>
    <row r="1434" spans="1:26">
      <c r="A1434" s="14">
        <v>1989.1</v>
      </c>
      <c r="B1434" s="15">
        <v>347.4</v>
      </c>
      <c r="C1434" s="16">
        <v>10.7967</v>
      </c>
      <c r="D1434" s="15">
        <v>23.4267</v>
      </c>
      <c r="E1434" s="15">
        <v>125.6</v>
      </c>
      <c r="F1434" s="16">
        <f t="shared" si="313"/>
        <v>1989.79166666656</v>
      </c>
      <c r="G1434" s="10">
        <v>8.01</v>
      </c>
      <c r="H1434" s="16">
        <f t="shared" si="309"/>
        <v>873.171644904459</v>
      </c>
      <c r="I1434" s="16">
        <f t="shared" si="310"/>
        <v>27.1369381074841</v>
      </c>
      <c r="J1434" s="19">
        <f t="shared" si="314"/>
        <v>289250.62520499</v>
      </c>
      <c r="K1434" s="16">
        <f t="shared" si="311"/>
        <v>58.8817794291401</v>
      </c>
      <c r="L1434" s="19">
        <f t="shared" si="312"/>
        <v>19505.4335679037</v>
      </c>
      <c r="M1434" s="27">
        <f t="shared" si="303"/>
        <v>17.6408538527979</v>
      </c>
      <c r="N1434" s="21"/>
      <c r="O1434" s="22">
        <f t="shared" si="304"/>
        <v>21.2081286974386</v>
      </c>
      <c r="P1434" s="22"/>
      <c r="Q1434" s="31">
        <f t="shared" si="305"/>
        <v>0.0292200805485349</v>
      </c>
      <c r="R1434" s="10">
        <f t="shared" si="315"/>
        <v>1.01629225972521</v>
      </c>
      <c r="S1434" s="10">
        <f t="shared" si="316"/>
        <v>17.4047585222691</v>
      </c>
      <c r="T1434" s="12">
        <f t="shared" si="306"/>
        <v>0.135933940658983</v>
      </c>
      <c r="U1434" s="12">
        <f t="shared" si="307"/>
        <v>0.0517965144901726</v>
      </c>
      <c r="V1434" s="12">
        <f t="shared" si="308"/>
        <v>0.0841374261688099</v>
      </c>
      <c r="Y1434" s="30"/>
      <c r="Z1434" s="30"/>
    </row>
    <row r="1435" spans="1:26">
      <c r="A1435" s="14">
        <v>1989.11</v>
      </c>
      <c r="B1435" s="15">
        <v>340.2</v>
      </c>
      <c r="C1435" s="16">
        <v>10.9233</v>
      </c>
      <c r="D1435" s="15">
        <v>23.1633</v>
      </c>
      <c r="E1435" s="15">
        <v>125.9</v>
      </c>
      <c r="F1435" s="16">
        <f t="shared" si="313"/>
        <v>1989.87499999989</v>
      </c>
      <c r="G1435" s="10">
        <v>7.87</v>
      </c>
      <c r="H1435" s="16">
        <f t="shared" si="309"/>
        <v>853.037313741065</v>
      </c>
      <c r="I1435" s="16">
        <f t="shared" si="310"/>
        <v>27.3897192509929</v>
      </c>
      <c r="J1435" s="19">
        <f t="shared" si="314"/>
        <v>283336.942457234</v>
      </c>
      <c r="K1435" s="16">
        <f t="shared" si="311"/>
        <v>58.0810088459095</v>
      </c>
      <c r="L1435" s="19">
        <f t="shared" si="312"/>
        <v>19291.6478519096</v>
      </c>
      <c r="M1435" s="27">
        <f t="shared" si="303"/>
        <v>17.2423692669474</v>
      </c>
      <c r="N1435" s="21"/>
      <c r="O1435" s="22">
        <f t="shared" si="304"/>
        <v>20.6973052910681</v>
      </c>
      <c r="P1435" s="22"/>
      <c r="Q1435" s="31">
        <f t="shared" si="305"/>
        <v>0.0312062138058682</v>
      </c>
      <c r="R1435" s="10">
        <f t="shared" si="315"/>
        <v>1.00862185743362</v>
      </c>
      <c r="S1435" s="10">
        <f t="shared" si="316"/>
        <v>17.6461728664988</v>
      </c>
      <c r="T1435" s="12">
        <f t="shared" si="306"/>
        <v>0.146055835543745</v>
      </c>
      <c r="U1435" s="12">
        <f t="shared" si="307"/>
        <v>0.0514412389740602</v>
      </c>
      <c r="V1435" s="12">
        <f t="shared" si="308"/>
        <v>0.094614596569685</v>
      </c>
      <c r="Y1435" s="30"/>
      <c r="Z1435" s="30"/>
    </row>
    <row r="1436" spans="1:26">
      <c r="A1436" s="14">
        <v>1989.12</v>
      </c>
      <c r="B1436" s="15">
        <v>348.6</v>
      </c>
      <c r="C1436" s="16">
        <v>11.06</v>
      </c>
      <c r="D1436" s="15">
        <v>22.87</v>
      </c>
      <c r="E1436" s="15">
        <v>126.1</v>
      </c>
      <c r="F1436" s="16">
        <f t="shared" si="313"/>
        <v>1989.95833333323</v>
      </c>
      <c r="G1436" s="10">
        <v>7.84</v>
      </c>
      <c r="H1436" s="16">
        <f t="shared" si="309"/>
        <v>872.713603489295</v>
      </c>
      <c r="I1436" s="16">
        <f t="shared" si="310"/>
        <v>27.6885038858049</v>
      </c>
      <c r="J1436" s="19">
        <f t="shared" si="314"/>
        <v>290638.832239993</v>
      </c>
      <c r="K1436" s="16">
        <f t="shared" si="311"/>
        <v>57.2546187946075</v>
      </c>
      <c r="L1436" s="19">
        <f t="shared" si="312"/>
        <v>19067.4414610689</v>
      </c>
      <c r="M1436" s="27">
        <f t="shared" si="303"/>
        <v>17.6502129049473</v>
      </c>
      <c r="N1436" s="21"/>
      <c r="O1436" s="22">
        <f t="shared" si="304"/>
        <v>21.1548819717516</v>
      </c>
      <c r="P1436" s="22"/>
      <c r="Q1436" s="31">
        <f t="shared" si="305"/>
        <v>0.0292305405970291</v>
      </c>
      <c r="R1436" s="10">
        <f t="shared" si="315"/>
        <v>0.981486991250719</v>
      </c>
      <c r="S1436" s="10">
        <f t="shared" si="316"/>
        <v>17.7700867623967</v>
      </c>
      <c r="T1436" s="12">
        <f t="shared" si="306"/>
        <v>0.146314471386897</v>
      </c>
      <c r="U1436" s="12">
        <f t="shared" si="307"/>
        <v>0.0492899345246125</v>
      </c>
      <c r="V1436" s="12">
        <f t="shared" si="308"/>
        <v>0.0970245368622844</v>
      </c>
      <c r="Y1436" s="30"/>
      <c r="Z1436" s="30"/>
    </row>
    <row r="1437" spans="1:26">
      <c r="A1437" s="14">
        <v>1990.01</v>
      </c>
      <c r="B1437" s="15">
        <v>339.97</v>
      </c>
      <c r="C1437" s="16">
        <v>11.14</v>
      </c>
      <c r="D1437" s="15">
        <v>22.49</v>
      </c>
      <c r="E1437" s="15">
        <v>127.4</v>
      </c>
      <c r="F1437" s="16">
        <f t="shared" si="313"/>
        <v>1990.04166666656</v>
      </c>
      <c r="G1437" s="10">
        <v>8.21</v>
      </c>
      <c r="H1437" s="16">
        <f t="shared" si="309"/>
        <v>842.423778100471</v>
      </c>
      <c r="I1437" s="16">
        <f t="shared" si="310"/>
        <v>27.6042029827316</v>
      </c>
      <c r="J1437" s="19">
        <f t="shared" si="314"/>
        <v>281317.528736471</v>
      </c>
      <c r="K1437" s="16">
        <f t="shared" si="311"/>
        <v>55.7287724489796</v>
      </c>
      <c r="L1437" s="19">
        <f t="shared" si="312"/>
        <v>18609.9691775251</v>
      </c>
      <c r="M1437" s="27">
        <f t="shared" si="303"/>
        <v>17.0488436068783</v>
      </c>
      <c r="N1437" s="21"/>
      <c r="O1437" s="22">
        <f t="shared" si="304"/>
        <v>20.4061544750247</v>
      </c>
      <c r="P1437" s="22"/>
      <c r="Q1437" s="31">
        <f t="shared" si="305"/>
        <v>0.0271104618348835</v>
      </c>
      <c r="R1437" s="10">
        <f t="shared" si="315"/>
        <v>0.989437057605922</v>
      </c>
      <c r="S1437" s="10">
        <f t="shared" si="316"/>
        <v>17.263138490784</v>
      </c>
      <c r="T1437" s="12">
        <f t="shared" si="306"/>
        <v>0.149579481869857</v>
      </c>
      <c r="U1437" s="12">
        <f t="shared" si="307"/>
        <v>0.0496500275878651</v>
      </c>
      <c r="V1437" s="12">
        <f t="shared" si="308"/>
        <v>0.0999294542819924</v>
      </c>
      <c r="Y1437" s="30"/>
      <c r="Z1437" s="30"/>
    </row>
    <row r="1438" spans="1:26">
      <c r="A1438" s="14">
        <v>1990.02</v>
      </c>
      <c r="B1438" s="15">
        <v>330.45</v>
      </c>
      <c r="C1438" s="16">
        <v>11.23</v>
      </c>
      <c r="D1438" s="15">
        <v>22.08</v>
      </c>
      <c r="E1438" s="15">
        <v>128</v>
      </c>
      <c r="F1438" s="16">
        <f t="shared" si="313"/>
        <v>1990.12499999989</v>
      </c>
      <c r="G1438" s="10">
        <v>8.47</v>
      </c>
      <c r="H1438" s="16">
        <f t="shared" si="309"/>
        <v>814.995547265625</v>
      </c>
      <c r="I1438" s="16">
        <f t="shared" si="310"/>
        <v>27.696777109375</v>
      </c>
      <c r="J1438" s="19">
        <f t="shared" si="314"/>
        <v>272928.944243036</v>
      </c>
      <c r="K1438" s="16">
        <f t="shared" si="311"/>
        <v>54.4563525</v>
      </c>
      <c r="L1438" s="19">
        <f t="shared" si="312"/>
        <v>18236.5595063889</v>
      </c>
      <c r="M1438" s="27">
        <f t="shared" si="303"/>
        <v>16.5080935164903</v>
      </c>
      <c r="N1438" s="21"/>
      <c r="O1438" s="22">
        <f t="shared" si="304"/>
        <v>19.7353532620964</v>
      </c>
      <c r="P1438" s="22"/>
      <c r="Q1438" s="31">
        <f t="shared" si="305"/>
        <v>0.02545090955106</v>
      </c>
      <c r="R1438" s="10">
        <f t="shared" si="315"/>
        <v>0.999066599217082</v>
      </c>
      <c r="S1438" s="10">
        <f t="shared" si="316"/>
        <v>17.000722755146</v>
      </c>
      <c r="T1438" s="12">
        <f t="shared" si="306"/>
        <v>0.149496055876918</v>
      </c>
      <c r="U1438" s="12">
        <f t="shared" si="307"/>
        <v>0.0522819293576986</v>
      </c>
      <c r="V1438" s="12">
        <f t="shared" si="308"/>
        <v>0.0972141265192199</v>
      </c>
      <c r="Y1438" s="30"/>
      <c r="Z1438" s="30"/>
    </row>
    <row r="1439" spans="1:26">
      <c r="A1439" s="14">
        <v>1990.03</v>
      </c>
      <c r="B1439" s="15">
        <v>338.46</v>
      </c>
      <c r="C1439" s="16">
        <v>11.32</v>
      </c>
      <c r="D1439" s="15">
        <v>21.67</v>
      </c>
      <c r="E1439" s="15">
        <v>128.7</v>
      </c>
      <c r="F1439" s="16">
        <f t="shared" si="313"/>
        <v>1990.20833333323</v>
      </c>
      <c r="G1439" s="10">
        <v>8.59</v>
      </c>
      <c r="H1439" s="16">
        <f t="shared" si="309"/>
        <v>830.210558974359</v>
      </c>
      <c r="I1439" s="16">
        <f t="shared" si="310"/>
        <v>27.7668957264957</v>
      </c>
      <c r="J1439" s="19">
        <f t="shared" si="314"/>
        <v>278799.098453885</v>
      </c>
      <c r="K1439" s="16">
        <f t="shared" si="311"/>
        <v>53.1544726495727</v>
      </c>
      <c r="L1439" s="19">
        <f t="shared" si="312"/>
        <v>17850.1934157528</v>
      </c>
      <c r="M1439" s="27">
        <f t="shared" si="303"/>
        <v>16.833748233481</v>
      </c>
      <c r="N1439" s="21"/>
      <c r="O1439" s="22">
        <f t="shared" si="304"/>
        <v>20.1010158922065</v>
      </c>
      <c r="P1439" s="22"/>
      <c r="Q1439" s="31">
        <f t="shared" si="305"/>
        <v>0.0220676553691771</v>
      </c>
      <c r="R1439" s="10">
        <f t="shared" si="315"/>
        <v>0.993951991792527</v>
      </c>
      <c r="S1439" s="10">
        <f t="shared" si="316"/>
        <v>16.892473552476</v>
      </c>
      <c r="T1439" s="12">
        <f t="shared" si="306"/>
        <v>0.150549821102289</v>
      </c>
      <c r="U1439" s="12">
        <f t="shared" si="307"/>
        <v>0.0546505668731048</v>
      </c>
      <c r="V1439" s="12">
        <f t="shared" si="308"/>
        <v>0.0958992542291843</v>
      </c>
      <c r="Y1439" s="30"/>
      <c r="Z1439" s="30"/>
    </row>
    <row r="1440" spans="1:26">
      <c r="A1440" s="14">
        <v>1990.04</v>
      </c>
      <c r="B1440" s="15">
        <v>338.18</v>
      </c>
      <c r="C1440" s="16">
        <v>11.4367</v>
      </c>
      <c r="D1440" s="15">
        <v>21.5333</v>
      </c>
      <c r="E1440" s="15">
        <v>128.9</v>
      </c>
      <c r="F1440" s="16">
        <f t="shared" si="313"/>
        <v>1990.29166666656</v>
      </c>
      <c r="G1440" s="10">
        <v>8.79</v>
      </c>
      <c r="H1440" s="16">
        <f t="shared" si="309"/>
        <v>828.236664235842</v>
      </c>
      <c r="I1440" s="16">
        <f t="shared" si="310"/>
        <v>28.0096228572537</v>
      </c>
      <c r="J1440" s="19">
        <f t="shared" si="314"/>
        <v>278920.073458872</v>
      </c>
      <c r="K1440" s="16">
        <f t="shared" si="311"/>
        <v>52.7372067005431</v>
      </c>
      <c r="L1440" s="19">
        <f t="shared" si="312"/>
        <v>17759.9787622329</v>
      </c>
      <c r="M1440" s="27">
        <f t="shared" si="303"/>
        <v>16.8139138987358</v>
      </c>
      <c r="N1440" s="21"/>
      <c r="O1440" s="22">
        <f t="shared" si="304"/>
        <v>20.0557192609099</v>
      </c>
      <c r="P1440" s="22"/>
      <c r="Q1440" s="31">
        <f t="shared" si="305"/>
        <v>0.0191294454887782</v>
      </c>
      <c r="R1440" s="10">
        <f t="shared" si="315"/>
        <v>1.00930848522691</v>
      </c>
      <c r="S1440" s="10">
        <f t="shared" si="316"/>
        <v>16.7642560538268</v>
      </c>
      <c r="T1440" s="12">
        <f t="shared" si="306"/>
        <v>0.152061165216084</v>
      </c>
      <c r="U1440" s="12">
        <f t="shared" si="307"/>
        <v>0.0580400969234605</v>
      </c>
      <c r="V1440" s="12">
        <f t="shared" si="308"/>
        <v>0.0940210682926239</v>
      </c>
      <c r="Y1440" s="30"/>
      <c r="Z1440" s="30"/>
    </row>
    <row r="1441" spans="1:26">
      <c r="A1441" s="14">
        <v>1990.05</v>
      </c>
      <c r="B1441" s="15">
        <v>350.25</v>
      </c>
      <c r="C1441" s="16">
        <v>11.5533</v>
      </c>
      <c r="D1441" s="15">
        <v>21.3967</v>
      </c>
      <c r="E1441" s="15">
        <v>129.2</v>
      </c>
      <c r="F1441" s="16">
        <f t="shared" si="313"/>
        <v>1990.37499999989</v>
      </c>
      <c r="G1441" s="10">
        <v>8.76</v>
      </c>
      <c r="H1441" s="16">
        <f t="shared" si="309"/>
        <v>855.805512770898</v>
      </c>
      <c r="I1441" s="16">
        <f t="shared" si="310"/>
        <v>28.2294870255418</v>
      </c>
      <c r="J1441" s="19">
        <f t="shared" si="314"/>
        <v>288996.484186048</v>
      </c>
      <c r="K1441" s="16">
        <f t="shared" si="311"/>
        <v>52.280981627709</v>
      </c>
      <c r="L1441" s="19">
        <f t="shared" si="312"/>
        <v>17654.7353980974</v>
      </c>
      <c r="M1441" s="27">
        <f t="shared" si="303"/>
        <v>17.392413588645</v>
      </c>
      <c r="N1441" s="21"/>
      <c r="O1441" s="22">
        <f t="shared" si="304"/>
        <v>20.723389021046</v>
      </c>
      <c r="P1441" s="22"/>
      <c r="Q1441" s="31">
        <f t="shared" si="305"/>
        <v>0.0166654977778076</v>
      </c>
      <c r="R1441" s="10">
        <f t="shared" si="315"/>
        <v>1.02603539408402</v>
      </c>
      <c r="S1441" s="10">
        <f t="shared" si="316"/>
        <v>16.8810172476913</v>
      </c>
      <c r="T1441" s="12">
        <f t="shared" si="306"/>
        <v>0.144544864274152</v>
      </c>
      <c r="U1441" s="12">
        <f t="shared" si="307"/>
        <v>0.0541926013723104</v>
      </c>
      <c r="V1441" s="12">
        <f t="shared" si="308"/>
        <v>0.0903522629018414</v>
      </c>
      <c r="Y1441" s="30"/>
      <c r="Z1441" s="30"/>
    </row>
    <row r="1442" spans="1:26">
      <c r="A1442" s="14">
        <v>1990.06</v>
      </c>
      <c r="B1442" s="15">
        <v>360.39</v>
      </c>
      <c r="C1442" s="16">
        <v>11.66</v>
      </c>
      <c r="D1442" s="15">
        <v>21.26</v>
      </c>
      <c r="E1442" s="15">
        <v>129.9</v>
      </c>
      <c r="F1442" s="16">
        <f t="shared" si="313"/>
        <v>1990.45833333322</v>
      </c>
      <c r="G1442" s="10">
        <v>8.48</v>
      </c>
      <c r="H1442" s="16">
        <f t="shared" si="309"/>
        <v>875.836479676674</v>
      </c>
      <c r="I1442" s="16">
        <f t="shared" si="310"/>
        <v>28.3366723633564</v>
      </c>
      <c r="J1442" s="19">
        <f t="shared" si="314"/>
        <v>296558.146430478</v>
      </c>
      <c r="K1442" s="16">
        <f t="shared" si="311"/>
        <v>51.6670372594304</v>
      </c>
      <c r="L1442" s="19">
        <f t="shared" si="312"/>
        <v>17494.4537670634</v>
      </c>
      <c r="M1442" s="27">
        <f t="shared" si="303"/>
        <v>17.817082821653</v>
      </c>
      <c r="N1442" s="21"/>
      <c r="O1442" s="22">
        <f t="shared" si="304"/>
        <v>21.2067583278305</v>
      </c>
      <c r="P1442" s="22"/>
      <c r="Q1442" s="31">
        <f t="shared" si="305"/>
        <v>0.017515428083203</v>
      </c>
      <c r="R1442" s="10">
        <f t="shared" si="315"/>
        <v>1.00773607470746</v>
      </c>
      <c r="S1442" s="10">
        <f t="shared" si="316"/>
        <v>17.2271850424035</v>
      </c>
      <c r="T1442" s="12">
        <f t="shared" si="306"/>
        <v>0.144554102325362</v>
      </c>
      <c r="U1442" s="12">
        <f t="shared" si="307"/>
        <v>0.0546803662409745</v>
      </c>
      <c r="V1442" s="12">
        <f t="shared" si="308"/>
        <v>0.0898737360843873</v>
      </c>
      <c r="Y1442" s="30"/>
      <c r="Z1442" s="30"/>
    </row>
    <row r="1443" spans="1:26">
      <c r="A1443" s="14">
        <v>1990.07</v>
      </c>
      <c r="B1443" s="15">
        <v>360.03</v>
      </c>
      <c r="C1443" s="16">
        <v>11.7267</v>
      </c>
      <c r="D1443" s="15">
        <v>21.42</v>
      </c>
      <c r="E1443" s="15">
        <v>130.4</v>
      </c>
      <c r="F1443" s="16">
        <f t="shared" si="313"/>
        <v>1990.54166666656</v>
      </c>
      <c r="G1443" s="10">
        <v>8.47</v>
      </c>
      <c r="H1443" s="16">
        <f t="shared" si="309"/>
        <v>871.606676917178</v>
      </c>
      <c r="I1443" s="16">
        <f t="shared" si="310"/>
        <v>28.3894953703988</v>
      </c>
      <c r="J1443" s="19">
        <f t="shared" si="314"/>
        <v>295926.992325968</v>
      </c>
      <c r="K1443" s="16">
        <f t="shared" si="311"/>
        <v>51.8562759202454</v>
      </c>
      <c r="L1443" s="19">
        <f t="shared" si="312"/>
        <v>17606.18886099</v>
      </c>
      <c r="M1443" s="27">
        <f t="shared" si="303"/>
        <v>17.7471715870702</v>
      </c>
      <c r="N1443" s="21"/>
      <c r="O1443" s="22">
        <f t="shared" si="304"/>
        <v>21.102886533307</v>
      </c>
      <c r="P1443" s="22"/>
      <c r="Q1443" s="31">
        <f t="shared" si="305"/>
        <v>0.0182385187961745</v>
      </c>
      <c r="R1443" s="10">
        <f t="shared" si="315"/>
        <v>0.98853791127221</v>
      </c>
      <c r="S1443" s="10">
        <f t="shared" si="316"/>
        <v>17.2938896678875</v>
      </c>
      <c r="T1443" s="12">
        <f t="shared" si="306"/>
        <v>0.145501488443077</v>
      </c>
      <c r="U1443" s="12">
        <f t="shared" si="307"/>
        <v>0.0549529852449884</v>
      </c>
      <c r="V1443" s="12">
        <f t="shared" si="308"/>
        <v>0.0905485031980882</v>
      </c>
      <c r="Y1443" s="30"/>
      <c r="Z1443" s="30"/>
    </row>
    <row r="1444" spans="1:26">
      <c r="A1444" s="14">
        <v>1990.08</v>
      </c>
      <c r="B1444" s="15">
        <v>330.75</v>
      </c>
      <c r="C1444" s="16">
        <v>11.7833</v>
      </c>
      <c r="D1444" s="15">
        <v>21.58</v>
      </c>
      <c r="E1444" s="15">
        <v>131.6</v>
      </c>
      <c r="F1444" s="16">
        <f t="shared" si="313"/>
        <v>1990.62499999989</v>
      </c>
      <c r="G1444" s="10">
        <v>8.75</v>
      </c>
      <c r="H1444" s="16">
        <f t="shared" si="309"/>
        <v>793.420492021277</v>
      </c>
      <c r="I1444" s="16">
        <f t="shared" si="310"/>
        <v>28.2663996481763</v>
      </c>
      <c r="J1444" s="19">
        <f t="shared" si="314"/>
        <v>270181.04837442</v>
      </c>
      <c r="K1444" s="16">
        <f t="shared" si="311"/>
        <v>51.7672387537994</v>
      </c>
      <c r="L1444" s="19">
        <f t="shared" si="312"/>
        <v>17628.1391501738</v>
      </c>
      <c r="M1444" s="27">
        <f t="shared" si="303"/>
        <v>16.168334756509</v>
      </c>
      <c r="N1444" s="21"/>
      <c r="O1444" s="22">
        <f t="shared" si="304"/>
        <v>19.2119374948428</v>
      </c>
      <c r="P1444" s="22"/>
      <c r="Q1444" s="31">
        <f t="shared" si="305"/>
        <v>0.0211429608681629</v>
      </c>
      <c r="R1444" s="10">
        <f t="shared" si="315"/>
        <v>0.99808648765267</v>
      </c>
      <c r="S1444" s="10">
        <f t="shared" si="316"/>
        <v>16.939778042071</v>
      </c>
      <c r="T1444" s="12">
        <f t="shared" si="306"/>
        <v>0.157056454563594</v>
      </c>
      <c r="U1444" s="12">
        <f t="shared" si="307"/>
        <v>0.0593972815241648</v>
      </c>
      <c r="V1444" s="12">
        <f t="shared" si="308"/>
        <v>0.0976591730394292</v>
      </c>
      <c r="Y1444" s="30"/>
      <c r="Z1444" s="30"/>
    </row>
    <row r="1445" spans="1:26">
      <c r="A1445" s="14">
        <v>1990.09</v>
      </c>
      <c r="B1445" s="15">
        <v>315.41</v>
      </c>
      <c r="C1445" s="16">
        <v>11.83</v>
      </c>
      <c r="D1445" s="15">
        <v>21.74</v>
      </c>
      <c r="E1445" s="15">
        <v>132.7</v>
      </c>
      <c r="F1445" s="16">
        <f t="shared" si="313"/>
        <v>1990.70833333322</v>
      </c>
      <c r="G1445" s="10">
        <v>8.89</v>
      </c>
      <c r="H1445" s="16">
        <f t="shared" si="309"/>
        <v>750.350169480031</v>
      </c>
      <c r="I1445" s="16">
        <f t="shared" si="310"/>
        <v>28.1431866616428</v>
      </c>
      <c r="J1445" s="19">
        <f t="shared" si="314"/>
        <v>256313.069538148</v>
      </c>
      <c r="K1445" s="16">
        <f t="shared" si="311"/>
        <v>51.7187555388094</v>
      </c>
      <c r="L1445" s="19">
        <f t="shared" si="312"/>
        <v>17666.6755390106</v>
      </c>
      <c r="M1445" s="27">
        <f t="shared" si="303"/>
        <v>15.3012854435226</v>
      </c>
      <c r="N1445" s="21"/>
      <c r="O1445" s="22">
        <f t="shared" si="304"/>
        <v>18.1723670219651</v>
      </c>
      <c r="P1445" s="22"/>
      <c r="Q1445" s="31">
        <f t="shared" si="305"/>
        <v>0.0232430186387496</v>
      </c>
      <c r="R1445" s="10">
        <f t="shared" si="315"/>
        <v>1.01866727009843</v>
      </c>
      <c r="S1445" s="10">
        <f t="shared" si="316"/>
        <v>16.7672120987162</v>
      </c>
      <c r="T1445" s="12">
        <f t="shared" si="306"/>
        <v>0.161303222714911</v>
      </c>
      <c r="U1445" s="12">
        <f t="shared" si="307"/>
        <v>0.060683736154612</v>
      </c>
      <c r="V1445" s="12">
        <f t="shared" si="308"/>
        <v>0.100619486560299</v>
      </c>
      <c r="Y1445" s="30"/>
      <c r="Z1445" s="30"/>
    </row>
    <row r="1446" spans="1:26">
      <c r="A1446" s="14">
        <v>1990.1</v>
      </c>
      <c r="B1446" s="15">
        <v>307.12</v>
      </c>
      <c r="C1446" s="16">
        <v>11.9267</v>
      </c>
      <c r="D1446" s="15">
        <v>21.6067</v>
      </c>
      <c r="E1446" s="15">
        <v>133.5</v>
      </c>
      <c r="F1446" s="16">
        <f t="shared" si="313"/>
        <v>1990.79166666656</v>
      </c>
      <c r="G1446" s="10">
        <v>8.72</v>
      </c>
      <c r="H1446" s="16">
        <f t="shared" si="309"/>
        <v>726.250229812734</v>
      </c>
      <c r="I1446" s="16">
        <f t="shared" si="310"/>
        <v>28.203205964794</v>
      </c>
      <c r="J1446" s="19">
        <f t="shared" si="314"/>
        <v>248883.571221781</v>
      </c>
      <c r="K1446" s="16">
        <f t="shared" si="311"/>
        <v>51.0936143543071</v>
      </c>
      <c r="L1446" s="19">
        <f t="shared" si="312"/>
        <v>17509.6140216126</v>
      </c>
      <c r="M1446" s="27">
        <f t="shared" si="303"/>
        <v>14.8181479655008</v>
      </c>
      <c r="N1446" s="21"/>
      <c r="O1446" s="22">
        <f t="shared" si="304"/>
        <v>17.5921647493559</v>
      </c>
      <c r="P1446" s="22"/>
      <c r="Q1446" s="31">
        <f t="shared" si="305"/>
        <v>0.0267108638346087</v>
      </c>
      <c r="R1446" s="10">
        <f t="shared" si="315"/>
        <v>1.02943306475513</v>
      </c>
      <c r="S1446" s="10">
        <f t="shared" si="316"/>
        <v>16.9778568563554</v>
      </c>
      <c r="T1446" s="12">
        <f t="shared" si="306"/>
        <v>0.158303544825237</v>
      </c>
      <c r="U1446" s="12">
        <f t="shared" si="307"/>
        <v>0.0601650184100093</v>
      </c>
      <c r="V1446" s="12">
        <f t="shared" si="308"/>
        <v>0.0981385264152275</v>
      </c>
      <c r="Y1446" s="30"/>
      <c r="Z1446" s="30"/>
    </row>
    <row r="1447" spans="1:26">
      <c r="A1447" s="14">
        <v>1990.11</v>
      </c>
      <c r="B1447" s="15">
        <v>315.29</v>
      </c>
      <c r="C1447" s="16">
        <v>12.0133</v>
      </c>
      <c r="D1447" s="15">
        <v>21.4733</v>
      </c>
      <c r="E1447" s="15">
        <v>133.8</v>
      </c>
      <c r="F1447" s="16">
        <f t="shared" si="313"/>
        <v>1990.87499999989</v>
      </c>
      <c r="G1447" s="10">
        <v>8.39</v>
      </c>
      <c r="H1447" s="16">
        <f t="shared" si="309"/>
        <v>743.898242227205</v>
      </c>
      <c r="I1447" s="16">
        <f t="shared" si="310"/>
        <v>28.344294945441</v>
      </c>
      <c r="J1447" s="19">
        <f t="shared" si="314"/>
        <v>255740.945254483</v>
      </c>
      <c r="K1447" s="16">
        <f t="shared" si="311"/>
        <v>50.6643094446936</v>
      </c>
      <c r="L1447" s="19">
        <f t="shared" si="312"/>
        <v>17417.6219979482</v>
      </c>
      <c r="M1447" s="27">
        <f t="shared" si="303"/>
        <v>15.1876075995032</v>
      </c>
      <c r="N1447" s="21"/>
      <c r="O1447" s="22">
        <f t="shared" si="304"/>
        <v>18.0237397540984</v>
      </c>
      <c r="P1447" s="22"/>
      <c r="Q1447" s="31">
        <f t="shared" si="305"/>
        <v>0.0277440275367621</v>
      </c>
      <c r="R1447" s="10">
        <f t="shared" si="315"/>
        <v>1.02809441937241</v>
      </c>
      <c r="S1447" s="10">
        <f t="shared" si="316"/>
        <v>17.438379846171</v>
      </c>
      <c r="T1447" s="12">
        <f t="shared" si="306"/>
        <v>0.154197519131953</v>
      </c>
      <c r="U1447" s="12">
        <f t="shared" si="307"/>
        <v>0.0579342890006775</v>
      </c>
      <c r="V1447" s="12">
        <f t="shared" si="308"/>
        <v>0.0962632301312754</v>
      </c>
      <c r="Y1447" s="30"/>
      <c r="Z1447" s="30"/>
    </row>
    <row r="1448" spans="1:26">
      <c r="A1448" s="14">
        <v>1990.12</v>
      </c>
      <c r="B1448" s="15">
        <v>328.75</v>
      </c>
      <c r="C1448" s="16">
        <v>12.09</v>
      </c>
      <c r="D1448" s="15">
        <v>21.34</v>
      </c>
      <c r="E1448" s="15">
        <v>133.8</v>
      </c>
      <c r="F1448" s="16">
        <f t="shared" si="313"/>
        <v>1990.95833333322</v>
      </c>
      <c r="G1448" s="10">
        <v>8.08</v>
      </c>
      <c r="H1448" s="16">
        <f t="shared" si="309"/>
        <v>775.655894992526</v>
      </c>
      <c r="I1448" s="16">
        <f t="shared" si="310"/>
        <v>28.5252616591928</v>
      </c>
      <c r="J1448" s="19">
        <f t="shared" si="314"/>
        <v>267475.957863412</v>
      </c>
      <c r="K1448" s="16">
        <f t="shared" si="311"/>
        <v>50.3498001494768</v>
      </c>
      <c r="L1448" s="19">
        <f t="shared" si="312"/>
        <v>17362.5458275444</v>
      </c>
      <c r="M1448" s="27">
        <f t="shared" si="303"/>
        <v>15.8463149747288</v>
      </c>
      <c r="N1448" s="21"/>
      <c r="O1448" s="22">
        <f t="shared" si="304"/>
        <v>18.7964956620192</v>
      </c>
      <c r="P1448" s="22"/>
      <c r="Q1448" s="31">
        <f t="shared" si="305"/>
        <v>0.0271335028708899</v>
      </c>
      <c r="R1448" s="10">
        <f t="shared" si="315"/>
        <v>1.00605289322084</v>
      </c>
      <c r="S1448" s="10">
        <f t="shared" si="316"/>
        <v>17.9283010027447</v>
      </c>
      <c r="T1448" s="12">
        <f t="shared" si="306"/>
        <v>0.14522336198856</v>
      </c>
      <c r="U1448" s="12">
        <f t="shared" si="307"/>
        <v>0.059399968703882</v>
      </c>
      <c r="V1448" s="12">
        <f t="shared" si="308"/>
        <v>0.0858233932846779</v>
      </c>
      <c r="Y1448" s="30"/>
      <c r="Z1448" s="30"/>
    </row>
    <row r="1449" spans="1:26">
      <c r="A1449" s="14">
        <v>1991.01</v>
      </c>
      <c r="B1449" s="15">
        <v>325.49</v>
      </c>
      <c r="C1449" s="16">
        <v>12.1067</v>
      </c>
      <c r="D1449" s="15">
        <v>21.1833</v>
      </c>
      <c r="E1449" s="15">
        <v>134.6</v>
      </c>
      <c r="F1449" s="16">
        <f t="shared" si="313"/>
        <v>1991.04166666656</v>
      </c>
      <c r="G1449" s="10">
        <v>8.09</v>
      </c>
      <c r="H1449" s="16">
        <f t="shared" si="309"/>
        <v>763.399796508173</v>
      </c>
      <c r="I1449" s="16">
        <f t="shared" si="310"/>
        <v>28.394888679792</v>
      </c>
      <c r="J1449" s="19">
        <f t="shared" si="314"/>
        <v>264065.554880796</v>
      </c>
      <c r="K1449" s="16">
        <f t="shared" si="311"/>
        <v>49.6830222414562</v>
      </c>
      <c r="L1449" s="19">
        <f t="shared" si="312"/>
        <v>17185.7195880253</v>
      </c>
      <c r="M1449" s="27">
        <f t="shared" si="303"/>
        <v>15.6061901188024</v>
      </c>
      <c r="N1449" s="21"/>
      <c r="O1449" s="22">
        <f t="shared" si="304"/>
        <v>18.503950717934</v>
      </c>
      <c r="P1449" s="22"/>
      <c r="Q1449" s="31">
        <f t="shared" si="305"/>
        <v>0.0277832938089167</v>
      </c>
      <c r="R1449" s="10">
        <f t="shared" si="315"/>
        <v>1.02324270106363</v>
      </c>
      <c r="S1449" s="10">
        <f t="shared" si="316"/>
        <v>17.9296166034429</v>
      </c>
      <c r="T1449" s="12">
        <f t="shared" si="306"/>
        <v>0.14649112480056</v>
      </c>
      <c r="U1449" s="12">
        <f t="shared" si="307"/>
        <v>0.0598381630992761</v>
      </c>
      <c r="V1449" s="12">
        <f t="shared" si="308"/>
        <v>0.0866529617012834</v>
      </c>
      <c r="Y1449" s="30"/>
      <c r="Z1449" s="30"/>
    </row>
    <row r="1450" spans="1:26">
      <c r="A1450" s="14">
        <v>1991.02</v>
      </c>
      <c r="B1450" s="15">
        <v>362.26</v>
      </c>
      <c r="C1450" s="16">
        <v>12.1133</v>
      </c>
      <c r="D1450" s="15">
        <v>21.0267</v>
      </c>
      <c r="E1450" s="15">
        <v>134.8</v>
      </c>
      <c r="F1450" s="16">
        <f t="shared" si="313"/>
        <v>1991.12499999989</v>
      </c>
      <c r="G1450" s="10">
        <v>7.85</v>
      </c>
      <c r="H1450" s="16">
        <f t="shared" si="309"/>
        <v>848.379058902077</v>
      </c>
      <c r="I1450" s="16">
        <f t="shared" si="310"/>
        <v>28.3682163479229</v>
      </c>
      <c r="J1450" s="19">
        <f t="shared" si="314"/>
        <v>294278.232321213</v>
      </c>
      <c r="K1450" s="16">
        <f t="shared" si="311"/>
        <v>49.2425659962908</v>
      </c>
      <c r="L1450" s="19">
        <f t="shared" si="312"/>
        <v>17080.8262230123</v>
      </c>
      <c r="M1450" s="27">
        <f t="shared" si="303"/>
        <v>17.3546647452051</v>
      </c>
      <c r="N1450" s="21"/>
      <c r="O1450" s="22">
        <f t="shared" si="304"/>
        <v>20.5631412930162</v>
      </c>
      <c r="P1450" s="22"/>
      <c r="Q1450" s="31">
        <f t="shared" si="305"/>
        <v>0.0228079814076162</v>
      </c>
      <c r="R1450" s="10">
        <f t="shared" si="315"/>
        <v>0.988865489485786</v>
      </c>
      <c r="S1450" s="10">
        <f t="shared" si="316"/>
        <v>18.3191292194901</v>
      </c>
      <c r="T1450" s="12">
        <f t="shared" si="306"/>
        <v>0.131239838863997</v>
      </c>
      <c r="U1450" s="12">
        <f t="shared" si="307"/>
        <v>0.0580846043990859</v>
      </c>
      <c r="V1450" s="12">
        <f t="shared" si="308"/>
        <v>0.0731552344649107</v>
      </c>
      <c r="Y1450" s="30"/>
      <c r="Z1450" s="30"/>
    </row>
    <row r="1451" spans="1:26">
      <c r="A1451" s="14">
        <v>1991.03</v>
      </c>
      <c r="B1451" s="15">
        <v>372.28</v>
      </c>
      <c r="C1451" s="16">
        <v>12.11</v>
      </c>
      <c r="D1451" s="15">
        <v>20.94</v>
      </c>
      <c r="E1451" s="15">
        <v>135</v>
      </c>
      <c r="F1451" s="16">
        <f t="shared" si="313"/>
        <v>1991.20833333322</v>
      </c>
      <c r="G1451" s="10">
        <v>8.11</v>
      </c>
      <c r="H1451" s="16">
        <f t="shared" si="309"/>
        <v>870.553340148148</v>
      </c>
      <c r="I1451" s="16">
        <f t="shared" si="310"/>
        <v>28.3184725185185</v>
      </c>
      <c r="J1451" s="19">
        <f t="shared" si="314"/>
        <v>302788.422880368</v>
      </c>
      <c r="K1451" s="16">
        <f t="shared" si="311"/>
        <v>48.9668715555556</v>
      </c>
      <c r="L1451" s="19">
        <f t="shared" si="312"/>
        <v>17031.2387856315</v>
      </c>
      <c r="M1451" s="27">
        <f t="shared" si="303"/>
        <v>17.8186200833974</v>
      </c>
      <c r="N1451" s="21"/>
      <c r="O1451" s="22">
        <f t="shared" si="304"/>
        <v>21.0980752489814</v>
      </c>
      <c r="P1451" s="22"/>
      <c r="Q1451" s="31">
        <f t="shared" si="305"/>
        <v>0.0181525435112166</v>
      </c>
      <c r="R1451" s="10">
        <f t="shared" si="315"/>
        <v>1.01153171151915</v>
      </c>
      <c r="S1451" s="10">
        <f t="shared" si="316"/>
        <v>18.088317416388</v>
      </c>
      <c r="T1451" s="12">
        <f t="shared" si="306"/>
        <v>0.117078155885305</v>
      </c>
      <c r="U1451" s="12">
        <f t="shared" si="307"/>
        <v>0.0613613402871371</v>
      </c>
      <c r="V1451" s="12">
        <f t="shared" si="308"/>
        <v>0.0557168155981682</v>
      </c>
      <c r="Y1451" s="30"/>
      <c r="Z1451" s="30"/>
    </row>
    <row r="1452" spans="1:26">
      <c r="A1452" s="14">
        <v>1991.04</v>
      </c>
      <c r="B1452" s="15">
        <v>379.68</v>
      </c>
      <c r="C1452" s="16">
        <v>12.13</v>
      </c>
      <c r="D1452" s="15">
        <v>20.3633</v>
      </c>
      <c r="E1452" s="15">
        <v>135.2</v>
      </c>
      <c r="F1452" s="16">
        <f t="shared" si="313"/>
        <v>1991.29166666656</v>
      </c>
      <c r="G1452" s="10">
        <v>8.04</v>
      </c>
      <c r="H1452" s="16">
        <f t="shared" si="309"/>
        <v>886.544375147929</v>
      </c>
      <c r="I1452" s="16">
        <f t="shared" si="310"/>
        <v>28.3232808431953</v>
      </c>
      <c r="J1452" s="19">
        <f t="shared" si="314"/>
        <v>309171.218135975</v>
      </c>
      <c r="K1452" s="16">
        <f t="shared" si="311"/>
        <v>47.5478536516272</v>
      </c>
      <c r="L1452" s="19">
        <f t="shared" si="312"/>
        <v>16581.7168833447</v>
      </c>
      <c r="M1452" s="27">
        <f t="shared" si="303"/>
        <v>18.155345895198</v>
      </c>
      <c r="N1452" s="21"/>
      <c r="O1452" s="22">
        <f t="shared" si="304"/>
        <v>21.4815318736301</v>
      </c>
      <c r="P1452" s="22"/>
      <c r="Q1452" s="31">
        <f t="shared" si="305"/>
        <v>0.0172614179153788</v>
      </c>
      <c r="R1452" s="10">
        <f t="shared" si="315"/>
        <v>1.00465691603994</v>
      </c>
      <c r="S1452" s="10">
        <f t="shared" si="316"/>
        <v>18.2698402447084</v>
      </c>
      <c r="T1452" s="12">
        <f t="shared" si="306"/>
        <v>0.114806604908808</v>
      </c>
      <c r="U1452" s="12">
        <f t="shared" si="307"/>
        <v>0.0582471304480336</v>
      </c>
      <c r="V1452" s="12">
        <f t="shared" si="308"/>
        <v>0.0565594744607745</v>
      </c>
      <c r="Y1452" s="30"/>
      <c r="Z1452" s="30"/>
    </row>
    <row r="1453" spans="1:26">
      <c r="A1453" s="14">
        <v>1991.05</v>
      </c>
      <c r="B1453" s="15">
        <v>377.99</v>
      </c>
      <c r="C1453" s="16">
        <v>12.14</v>
      </c>
      <c r="D1453" s="15">
        <v>19.8567</v>
      </c>
      <c r="E1453" s="15">
        <v>135.6</v>
      </c>
      <c r="F1453" s="16">
        <f t="shared" si="313"/>
        <v>1991.37499999989</v>
      </c>
      <c r="G1453" s="10">
        <v>8.07</v>
      </c>
      <c r="H1453" s="16">
        <f t="shared" si="309"/>
        <v>879.994727949853</v>
      </c>
      <c r="I1453" s="16">
        <f t="shared" si="310"/>
        <v>28.2630122418879</v>
      </c>
      <c r="J1453" s="19">
        <f t="shared" si="314"/>
        <v>307708.475139658</v>
      </c>
      <c r="K1453" s="16">
        <f t="shared" si="311"/>
        <v>46.2281841172567</v>
      </c>
      <c r="L1453" s="19">
        <f t="shared" si="312"/>
        <v>16164.646890938</v>
      </c>
      <c r="M1453" s="27">
        <f t="shared" si="303"/>
        <v>18.0354309110041</v>
      </c>
      <c r="N1453" s="21"/>
      <c r="O1453" s="22">
        <f t="shared" si="304"/>
        <v>21.325816065887</v>
      </c>
      <c r="P1453" s="22"/>
      <c r="Q1453" s="31">
        <f t="shared" si="305"/>
        <v>0.0168198758599404</v>
      </c>
      <c r="R1453" s="10">
        <f t="shared" si="315"/>
        <v>0.992552276885497</v>
      </c>
      <c r="S1453" s="10">
        <f t="shared" si="316"/>
        <v>18.3007770460042</v>
      </c>
      <c r="T1453" s="12">
        <f t="shared" si="306"/>
        <v>0.122273327511674</v>
      </c>
      <c r="U1453" s="12">
        <f t="shared" si="307"/>
        <v>0.0560055691061847</v>
      </c>
      <c r="V1453" s="12">
        <f t="shared" si="308"/>
        <v>0.0662677584054894</v>
      </c>
      <c r="Y1453" s="30"/>
      <c r="Z1453" s="30"/>
    </row>
    <row r="1454" spans="1:26">
      <c r="A1454" s="14">
        <v>1991.06</v>
      </c>
      <c r="B1454" s="15">
        <v>378.29</v>
      </c>
      <c r="C1454" s="16">
        <v>12.15</v>
      </c>
      <c r="D1454" s="15">
        <v>19.41</v>
      </c>
      <c r="E1454" s="15">
        <v>136</v>
      </c>
      <c r="F1454" s="16">
        <f t="shared" si="313"/>
        <v>1991.45833333322</v>
      </c>
      <c r="G1454" s="10">
        <v>8.28</v>
      </c>
      <c r="H1454" s="16">
        <f t="shared" si="309"/>
        <v>878.102880955883</v>
      </c>
      <c r="I1454" s="16">
        <f t="shared" si="310"/>
        <v>28.2030981617647</v>
      </c>
      <c r="J1454" s="19">
        <f t="shared" si="314"/>
        <v>307868.768153474</v>
      </c>
      <c r="K1454" s="16">
        <f t="shared" si="311"/>
        <v>45.0553197794118</v>
      </c>
      <c r="L1454" s="19">
        <f t="shared" si="312"/>
        <v>15796.6977447433</v>
      </c>
      <c r="M1454" s="27">
        <f t="shared" si="303"/>
        <v>18.0152270446883</v>
      </c>
      <c r="N1454" s="21"/>
      <c r="O1454" s="22">
        <f t="shared" si="304"/>
        <v>21.2890846272589</v>
      </c>
      <c r="P1454" s="22"/>
      <c r="Q1454" s="31">
        <f t="shared" si="305"/>
        <v>0.0141649452424473</v>
      </c>
      <c r="R1454" s="10">
        <f t="shared" si="315"/>
        <v>1.00757518197676</v>
      </c>
      <c r="S1454" s="10">
        <f t="shared" si="316"/>
        <v>18.1110529907095</v>
      </c>
      <c r="T1454" s="12">
        <f t="shared" si="306"/>
        <v>0.119315518156239</v>
      </c>
      <c r="U1454" s="12">
        <f t="shared" si="307"/>
        <v>0.0582911640823516</v>
      </c>
      <c r="V1454" s="12">
        <f t="shared" si="308"/>
        <v>0.0610243540738875</v>
      </c>
      <c r="Y1454" s="30"/>
      <c r="Z1454" s="30"/>
    </row>
    <row r="1455" spans="1:26">
      <c r="A1455" s="14">
        <v>1991.07</v>
      </c>
      <c r="B1455" s="15">
        <v>380.23</v>
      </c>
      <c r="C1455" s="16">
        <v>12.1933</v>
      </c>
      <c r="D1455" s="15">
        <v>18.84</v>
      </c>
      <c r="E1455" s="15">
        <v>136.2</v>
      </c>
      <c r="F1455" s="16">
        <f t="shared" si="313"/>
        <v>1991.54166666656</v>
      </c>
      <c r="G1455" s="10">
        <v>8.27</v>
      </c>
      <c r="H1455" s="16">
        <f t="shared" si="309"/>
        <v>881.310047503672</v>
      </c>
      <c r="I1455" s="16">
        <f t="shared" si="310"/>
        <v>28.2620461358297</v>
      </c>
      <c r="J1455" s="19">
        <f t="shared" si="314"/>
        <v>309818.960887813</v>
      </c>
      <c r="K1455" s="16">
        <f t="shared" si="311"/>
        <v>43.6679938325991</v>
      </c>
      <c r="L1455" s="19">
        <f t="shared" si="312"/>
        <v>15351.2064359109</v>
      </c>
      <c r="M1455" s="27">
        <f t="shared" si="303"/>
        <v>18.1034523455198</v>
      </c>
      <c r="N1455" s="21"/>
      <c r="O1455" s="22">
        <f t="shared" si="304"/>
        <v>21.3812522649153</v>
      </c>
      <c r="P1455" s="22"/>
      <c r="Q1455" s="31">
        <f t="shared" si="305"/>
        <v>0.0130047304938539</v>
      </c>
      <c r="R1455" s="10">
        <f t="shared" si="315"/>
        <v>1.03227568498244</v>
      </c>
      <c r="S1455" s="10">
        <f t="shared" si="316"/>
        <v>18.2214512610503</v>
      </c>
      <c r="T1455" s="12">
        <f t="shared" si="306"/>
        <v>0.115910942632518</v>
      </c>
      <c r="U1455" s="12">
        <f t="shared" si="307"/>
        <v>0.0587353559953321</v>
      </c>
      <c r="V1455" s="12">
        <f t="shared" si="308"/>
        <v>0.0571755866371861</v>
      </c>
      <c r="Y1455" s="30"/>
      <c r="Z1455" s="30"/>
    </row>
    <row r="1456" spans="1:26">
      <c r="A1456" s="14">
        <v>1991.08</v>
      </c>
      <c r="B1456" s="15">
        <v>389.4</v>
      </c>
      <c r="C1456" s="16">
        <v>12.2367</v>
      </c>
      <c r="D1456" s="15">
        <v>18.33</v>
      </c>
      <c r="E1456" s="15">
        <v>136.6</v>
      </c>
      <c r="F1456" s="16">
        <f t="shared" si="313"/>
        <v>1991.62499999989</v>
      </c>
      <c r="G1456" s="10">
        <v>7.9</v>
      </c>
      <c r="H1456" s="16">
        <f t="shared" si="309"/>
        <v>899.921644216691</v>
      </c>
      <c r="I1456" s="16">
        <f t="shared" si="310"/>
        <v>28.2795870153734</v>
      </c>
      <c r="J1456" s="19">
        <f t="shared" si="314"/>
        <v>317190.208870039</v>
      </c>
      <c r="K1456" s="16">
        <f t="shared" si="311"/>
        <v>42.3614887994144</v>
      </c>
      <c r="L1456" s="19">
        <f t="shared" si="312"/>
        <v>14930.9104483508</v>
      </c>
      <c r="M1456" s="27">
        <f t="shared" si="303"/>
        <v>18.5122584553377</v>
      </c>
      <c r="N1456" s="21"/>
      <c r="O1456" s="22">
        <f t="shared" si="304"/>
        <v>21.8518491225019</v>
      </c>
      <c r="P1456" s="22"/>
      <c r="Q1456" s="31">
        <f t="shared" si="305"/>
        <v>0.0149980508193341</v>
      </c>
      <c r="R1456" s="10">
        <f t="shared" si="315"/>
        <v>1.02392193112211</v>
      </c>
      <c r="S1456" s="10">
        <f t="shared" si="316"/>
        <v>18.7544818400539</v>
      </c>
      <c r="T1456" s="12">
        <f t="shared" si="306"/>
        <v>0.110991402751023</v>
      </c>
      <c r="U1456" s="12">
        <f t="shared" si="307"/>
        <v>0.0583458214291366</v>
      </c>
      <c r="V1456" s="12">
        <f t="shared" si="308"/>
        <v>0.0526455813218865</v>
      </c>
      <c r="Y1456" s="30"/>
      <c r="Z1456" s="30"/>
    </row>
    <row r="1457" spans="1:26">
      <c r="A1457" s="14">
        <v>1991.09</v>
      </c>
      <c r="B1457" s="15">
        <v>387.2</v>
      </c>
      <c r="C1457" s="16">
        <v>12.28</v>
      </c>
      <c r="D1457" s="15">
        <v>17.82</v>
      </c>
      <c r="E1457" s="15">
        <v>137.2</v>
      </c>
      <c r="F1457" s="16">
        <f t="shared" si="313"/>
        <v>1991.70833333322</v>
      </c>
      <c r="G1457" s="10">
        <v>7.65</v>
      </c>
      <c r="H1457" s="16">
        <f t="shared" si="309"/>
        <v>890.924058309038</v>
      </c>
      <c r="I1457" s="16">
        <f t="shared" si="310"/>
        <v>28.2555460641399</v>
      </c>
      <c r="J1457" s="19">
        <f t="shared" si="314"/>
        <v>314848.803977998</v>
      </c>
      <c r="K1457" s="16">
        <f t="shared" si="311"/>
        <v>41.0027549562682</v>
      </c>
      <c r="L1457" s="19">
        <f t="shared" si="312"/>
        <v>14490.2006376238</v>
      </c>
      <c r="M1457" s="27">
        <f t="shared" si="303"/>
        <v>18.3572825917743</v>
      </c>
      <c r="N1457" s="21"/>
      <c r="O1457" s="22">
        <f t="shared" si="304"/>
        <v>21.6584129760726</v>
      </c>
      <c r="P1457" s="22"/>
      <c r="Q1457" s="31">
        <f t="shared" si="305"/>
        <v>0.0174008773057264</v>
      </c>
      <c r="R1457" s="10">
        <f t="shared" si="315"/>
        <v>1.01474116619722</v>
      </c>
      <c r="S1457" s="10">
        <f t="shared" si="316"/>
        <v>19.1191465809549</v>
      </c>
      <c r="T1457" s="12">
        <f t="shared" si="306"/>
        <v>0.0981340932644539</v>
      </c>
      <c r="U1457" s="12">
        <f t="shared" si="307"/>
        <v>0.0582497763452459</v>
      </c>
      <c r="V1457" s="12">
        <f t="shared" si="308"/>
        <v>0.039884316919208</v>
      </c>
      <c r="Y1457" s="30"/>
      <c r="Z1457" s="30"/>
    </row>
    <row r="1458" spans="1:26">
      <c r="A1458" s="14">
        <v>1991.1</v>
      </c>
      <c r="B1458" s="15">
        <v>386.88</v>
      </c>
      <c r="C1458" s="16">
        <v>12.2533</v>
      </c>
      <c r="D1458" s="15">
        <v>17.2033</v>
      </c>
      <c r="E1458" s="15">
        <v>137.4</v>
      </c>
      <c r="F1458" s="16">
        <f t="shared" si="313"/>
        <v>1991.79166666656</v>
      </c>
      <c r="G1458" s="10">
        <v>7.53</v>
      </c>
      <c r="H1458" s="16">
        <f t="shared" si="309"/>
        <v>888.89199650655</v>
      </c>
      <c r="I1458" s="16">
        <f t="shared" si="310"/>
        <v>28.1530714970888</v>
      </c>
      <c r="J1458" s="19">
        <f t="shared" si="314"/>
        <v>314959.77996791</v>
      </c>
      <c r="K1458" s="16">
        <f t="shared" si="311"/>
        <v>39.5261468245997</v>
      </c>
      <c r="L1458" s="19">
        <f t="shared" si="312"/>
        <v>14005.2408569116</v>
      </c>
      <c r="M1458" s="27">
        <f t="shared" si="303"/>
        <v>18.349187992002</v>
      </c>
      <c r="N1458" s="21"/>
      <c r="O1458" s="22">
        <f t="shared" si="304"/>
        <v>21.6395450158591</v>
      </c>
      <c r="P1458" s="22"/>
      <c r="Q1458" s="31">
        <f t="shared" si="305"/>
        <v>0.0185535063143097</v>
      </c>
      <c r="R1458" s="10">
        <f t="shared" si="315"/>
        <v>1.01398091928339</v>
      </c>
      <c r="S1458" s="10">
        <f t="shared" si="316"/>
        <v>19.3727449452723</v>
      </c>
      <c r="T1458" s="12">
        <f t="shared" si="306"/>
        <v>0.101914025159171</v>
      </c>
      <c r="U1458" s="12">
        <f t="shared" si="307"/>
        <v>0.0589629498645265</v>
      </c>
      <c r="V1458" s="12">
        <f t="shared" si="308"/>
        <v>0.0429510752946443</v>
      </c>
      <c r="Y1458" s="30"/>
      <c r="Z1458" s="30"/>
    </row>
    <row r="1459" spans="1:26">
      <c r="A1459" s="14">
        <v>1991.11</v>
      </c>
      <c r="B1459" s="15">
        <v>385.92</v>
      </c>
      <c r="C1459" s="16">
        <v>12.2267</v>
      </c>
      <c r="D1459" s="15">
        <v>16.5867</v>
      </c>
      <c r="E1459" s="15">
        <v>137.8</v>
      </c>
      <c r="F1459" s="16">
        <f t="shared" si="313"/>
        <v>1991.87499999989</v>
      </c>
      <c r="G1459" s="10">
        <v>7.42</v>
      </c>
      <c r="H1459" s="16">
        <f t="shared" si="309"/>
        <v>884.112473730044</v>
      </c>
      <c r="I1459" s="16">
        <f t="shared" si="310"/>
        <v>28.0104114390421</v>
      </c>
      <c r="J1459" s="19">
        <f t="shared" si="314"/>
        <v>314093.332720743</v>
      </c>
      <c r="K1459" s="16">
        <f t="shared" si="311"/>
        <v>37.9988297264151</v>
      </c>
      <c r="L1459" s="19">
        <f t="shared" si="312"/>
        <v>13499.6161946495</v>
      </c>
      <c r="M1459" s="27">
        <f t="shared" si="303"/>
        <v>18.2888681693013</v>
      </c>
      <c r="N1459" s="21"/>
      <c r="O1459" s="22">
        <f t="shared" si="304"/>
        <v>21.5602967844233</v>
      </c>
      <c r="P1459" s="22"/>
      <c r="Q1459" s="31">
        <f t="shared" si="305"/>
        <v>0.0198020849519743</v>
      </c>
      <c r="R1459" s="10">
        <f t="shared" si="315"/>
        <v>1.02963811010082</v>
      </c>
      <c r="S1459" s="10">
        <f t="shared" si="316"/>
        <v>19.586573137275</v>
      </c>
      <c r="T1459" s="12">
        <f t="shared" si="306"/>
        <v>0.107851720372497</v>
      </c>
      <c r="U1459" s="12">
        <f t="shared" si="307"/>
        <v>0.0577111084730608</v>
      </c>
      <c r="V1459" s="12">
        <f t="shared" si="308"/>
        <v>0.0501406118994363</v>
      </c>
      <c r="Y1459" s="30"/>
      <c r="Z1459" s="30"/>
    </row>
    <row r="1460" spans="1:26">
      <c r="A1460" s="14">
        <v>1991.12</v>
      </c>
      <c r="B1460" s="15">
        <v>388.51</v>
      </c>
      <c r="C1460" s="16">
        <v>12.2</v>
      </c>
      <c r="D1460" s="15">
        <v>15.97</v>
      </c>
      <c r="E1460" s="15">
        <v>137.9</v>
      </c>
      <c r="F1460" s="16">
        <f t="shared" si="313"/>
        <v>1991.95833333322</v>
      </c>
      <c r="G1460" s="10">
        <v>7.09</v>
      </c>
      <c r="H1460" s="16">
        <f t="shared" si="309"/>
        <v>889.400532197245</v>
      </c>
      <c r="I1460" s="16">
        <f t="shared" si="310"/>
        <v>27.9289760696157</v>
      </c>
      <c r="J1460" s="19">
        <f t="shared" si="314"/>
        <v>316798.836160358</v>
      </c>
      <c r="K1460" s="16">
        <f t="shared" si="311"/>
        <v>36.5594875271936</v>
      </c>
      <c r="L1460" s="19">
        <f t="shared" si="312"/>
        <v>13022.2578916397</v>
      </c>
      <c r="M1460" s="27">
        <f t="shared" si="303"/>
        <v>18.4416523135127</v>
      </c>
      <c r="N1460" s="21"/>
      <c r="O1460" s="22">
        <f t="shared" si="304"/>
        <v>21.7329346730311</v>
      </c>
      <c r="P1460" s="22"/>
      <c r="Q1460" s="31">
        <f t="shared" si="305"/>
        <v>0.0223922892410924</v>
      </c>
      <c r="R1460" s="10">
        <f t="shared" si="315"/>
        <v>1.01018411624422</v>
      </c>
      <c r="S1460" s="10">
        <f t="shared" si="316"/>
        <v>20.152457723362</v>
      </c>
      <c r="T1460" s="12">
        <f t="shared" si="306"/>
        <v>0.108952469055153</v>
      </c>
      <c r="U1460" s="12">
        <f t="shared" si="307"/>
        <v>0.0518750578057032</v>
      </c>
      <c r="V1460" s="12">
        <f t="shared" si="308"/>
        <v>0.0570774112494499</v>
      </c>
      <c r="Y1460" s="30"/>
      <c r="Z1460" s="30"/>
    </row>
    <row r="1461" spans="1:26">
      <c r="A1461" s="14">
        <v>1992.01</v>
      </c>
      <c r="B1461" s="15">
        <v>416.08</v>
      </c>
      <c r="C1461" s="16">
        <v>12.24</v>
      </c>
      <c r="D1461" s="15">
        <v>16.0467</v>
      </c>
      <c r="E1461" s="15">
        <v>138.1</v>
      </c>
      <c r="F1461" s="16">
        <f t="shared" si="313"/>
        <v>1992.04166666656</v>
      </c>
      <c r="G1461" s="10">
        <v>7.03</v>
      </c>
      <c r="H1461" s="16">
        <f t="shared" si="309"/>
        <v>951.135982041999</v>
      </c>
      <c r="I1461" s="16">
        <f t="shared" si="310"/>
        <v>27.9799664011586</v>
      </c>
      <c r="J1461" s="19">
        <f t="shared" si="314"/>
        <v>339619.136267241</v>
      </c>
      <c r="K1461" s="16">
        <f t="shared" si="311"/>
        <v>36.681873108617</v>
      </c>
      <c r="L1461" s="19">
        <f t="shared" si="312"/>
        <v>13097.8811621312</v>
      </c>
      <c r="M1461" s="27">
        <f t="shared" si="303"/>
        <v>19.7730682114627</v>
      </c>
      <c r="N1461" s="21"/>
      <c r="O1461" s="22">
        <f t="shared" si="304"/>
        <v>23.291329926002</v>
      </c>
      <c r="P1461" s="22"/>
      <c r="Q1461" s="31">
        <f t="shared" si="305"/>
        <v>0.0191605697638293</v>
      </c>
      <c r="R1461" s="10">
        <f t="shared" si="315"/>
        <v>0.984065501870618</v>
      </c>
      <c r="S1461" s="10">
        <f t="shared" si="316"/>
        <v>20.3282101571246</v>
      </c>
      <c r="T1461" s="12">
        <f t="shared" si="306"/>
        <v>0.100688389241661</v>
      </c>
      <c r="U1461" s="12">
        <f t="shared" si="307"/>
        <v>0.0515763884232876</v>
      </c>
      <c r="V1461" s="12">
        <f t="shared" si="308"/>
        <v>0.0491120008183736</v>
      </c>
      <c r="Y1461" s="30"/>
      <c r="Z1461" s="30"/>
    </row>
    <row r="1462" spans="1:26">
      <c r="A1462" s="14">
        <v>1992.02</v>
      </c>
      <c r="B1462" s="15">
        <v>412.56</v>
      </c>
      <c r="C1462" s="16">
        <v>12.28</v>
      </c>
      <c r="D1462" s="15">
        <v>16.1233</v>
      </c>
      <c r="E1462" s="15">
        <v>138.6</v>
      </c>
      <c r="F1462" s="16">
        <f t="shared" si="313"/>
        <v>1992.12499999989</v>
      </c>
      <c r="G1462" s="10">
        <v>7.34</v>
      </c>
      <c r="H1462" s="16">
        <f t="shared" si="309"/>
        <v>939.687257142857</v>
      </c>
      <c r="I1462" s="16">
        <f t="shared" si="310"/>
        <v>27.9701365079365</v>
      </c>
      <c r="J1462" s="19">
        <f t="shared" si="314"/>
        <v>336363.443439684</v>
      </c>
      <c r="K1462" s="16">
        <f t="shared" si="311"/>
        <v>36.7240148174603</v>
      </c>
      <c r="L1462" s="19">
        <f t="shared" si="312"/>
        <v>13145.4544977968</v>
      </c>
      <c r="M1462" s="27">
        <f t="shared" si="303"/>
        <v>19.5829829703867</v>
      </c>
      <c r="N1462" s="21"/>
      <c r="O1462" s="22">
        <f t="shared" si="304"/>
        <v>23.058298827242</v>
      </c>
      <c r="P1462" s="22"/>
      <c r="Q1462" s="31">
        <f t="shared" si="305"/>
        <v>0.0165969497538057</v>
      </c>
      <c r="R1462" s="10">
        <f t="shared" si="315"/>
        <v>0.992179138194585</v>
      </c>
      <c r="S1462" s="10">
        <f t="shared" si="316"/>
        <v>19.9321247808697</v>
      </c>
      <c r="T1462" s="12">
        <f t="shared" si="306"/>
        <v>0.0975652099875557</v>
      </c>
      <c r="U1462" s="12">
        <f t="shared" si="307"/>
        <v>0.0547379052233365</v>
      </c>
      <c r="V1462" s="12">
        <f t="shared" si="308"/>
        <v>0.0428273047642191</v>
      </c>
      <c r="Y1462" s="30"/>
      <c r="Z1462" s="30"/>
    </row>
    <row r="1463" spans="1:26">
      <c r="A1463" s="14">
        <v>1992.03</v>
      </c>
      <c r="B1463" s="15">
        <v>407.36</v>
      </c>
      <c r="C1463" s="16">
        <v>12.32</v>
      </c>
      <c r="D1463" s="15">
        <v>16.19</v>
      </c>
      <c r="E1463" s="15">
        <v>139.3</v>
      </c>
      <c r="F1463" s="16">
        <f t="shared" si="313"/>
        <v>1992.20833333322</v>
      </c>
      <c r="G1463" s="10">
        <v>7.54</v>
      </c>
      <c r="H1463" s="16">
        <f t="shared" si="309"/>
        <v>923.180696625987</v>
      </c>
      <c r="I1463" s="16">
        <f t="shared" si="310"/>
        <v>27.9202331658292</v>
      </c>
      <c r="J1463" s="19">
        <f t="shared" si="314"/>
        <v>331287.721329904</v>
      </c>
      <c r="K1463" s="16">
        <f t="shared" si="311"/>
        <v>36.6906310839914</v>
      </c>
      <c r="L1463" s="19">
        <f t="shared" si="312"/>
        <v>13166.6049890297</v>
      </c>
      <c r="M1463" s="27">
        <f t="shared" si="303"/>
        <v>19.2835618612986</v>
      </c>
      <c r="N1463" s="21"/>
      <c r="O1463" s="22">
        <f t="shared" si="304"/>
        <v>22.6984652632899</v>
      </c>
      <c r="P1463" s="22"/>
      <c r="Q1463" s="31">
        <f t="shared" si="305"/>
        <v>0.016023313388901</v>
      </c>
      <c r="R1463" s="10">
        <f t="shared" si="315"/>
        <v>1.01047555634519</v>
      </c>
      <c r="S1463" s="10">
        <f t="shared" si="316"/>
        <v>19.6768603051211</v>
      </c>
      <c r="T1463" s="12">
        <f t="shared" si="306"/>
        <v>0.10393468426541</v>
      </c>
      <c r="U1463" s="12">
        <f t="shared" si="307"/>
        <v>0.0528993096145427</v>
      </c>
      <c r="V1463" s="12">
        <f t="shared" si="308"/>
        <v>0.0510353746508669</v>
      </c>
      <c r="Y1463" s="30"/>
      <c r="Z1463" s="30"/>
    </row>
    <row r="1464" spans="1:26">
      <c r="A1464" s="14">
        <v>1992.04</v>
      </c>
      <c r="B1464" s="15">
        <v>407.41</v>
      </c>
      <c r="C1464" s="16">
        <v>12.32</v>
      </c>
      <c r="D1464" s="15">
        <v>16.4833</v>
      </c>
      <c r="E1464" s="15">
        <v>139.5</v>
      </c>
      <c r="F1464" s="16">
        <f t="shared" si="313"/>
        <v>1992.29166666656</v>
      </c>
      <c r="G1464" s="10">
        <v>7.48</v>
      </c>
      <c r="H1464" s="16">
        <f t="shared" si="309"/>
        <v>921.970290250896</v>
      </c>
      <c r="I1464" s="16">
        <f t="shared" si="310"/>
        <v>27.8802041577061</v>
      </c>
      <c r="J1464" s="19">
        <f t="shared" si="314"/>
        <v>331687.106492088</v>
      </c>
      <c r="K1464" s="16">
        <f t="shared" si="311"/>
        <v>37.3017669799283</v>
      </c>
      <c r="L1464" s="19">
        <f t="shared" si="312"/>
        <v>13419.6462591518</v>
      </c>
      <c r="M1464" s="27">
        <f t="shared" si="303"/>
        <v>19.3012295078811</v>
      </c>
      <c r="N1464" s="21"/>
      <c r="O1464" s="22">
        <f t="shared" si="304"/>
        <v>22.7126895136147</v>
      </c>
      <c r="P1464" s="22"/>
      <c r="Q1464" s="31">
        <f t="shared" si="305"/>
        <v>0.0162859346889812</v>
      </c>
      <c r="R1464" s="10">
        <f t="shared" si="315"/>
        <v>1.01254645391917</v>
      </c>
      <c r="S1464" s="10">
        <f t="shared" si="316"/>
        <v>19.8544802903038</v>
      </c>
      <c r="T1464" s="12">
        <f t="shared" si="306"/>
        <v>0.099247300865847</v>
      </c>
      <c r="U1464" s="12">
        <f t="shared" si="307"/>
        <v>0.0523941193669895</v>
      </c>
      <c r="V1464" s="12">
        <f t="shared" si="308"/>
        <v>0.0468531814988575</v>
      </c>
      <c r="Y1464" s="30"/>
      <c r="Z1464" s="30"/>
    </row>
    <row r="1465" spans="1:26">
      <c r="A1465" s="14">
        <v>1992.05</v>
      </c>
      <c r="B1465" s="15">
        <v>414.81</v>
      </c>
      <c r="C1465" s="16">
        <v>12.32</v>
      </c>
      <c r="D1465" s="15">
        <v>16.7667</v>
      </c>
      <c r="E1465" s="15">
        <v>139.7</v>
      </c>
      <c r="F1465" s="16">
        <f t="shared" si="313"/>
        <v>1992.37499999989</v>
      </c>
      <c r="G1465" s="10">
        <v>7.39</v>
      </c>
      <c r="H1465" s="16">
        <f t="shared" si="309"/>
        <v>937.372613385827</v>
      </c>
      <c r="I1465" s="16">
        <f t="shared" si="310"/>
        <v>27.8402897637795</v>
      </c>
      <c r="J1465" s="19">
        <f t="shared" si="314"/>
        <v>338062.880367173</v>
      </c>
      <c r="K1465" s="16">
        <f t="shared" si="311"/>
        <v>37.8887813622047</v>
      </c>
      <c r="L1465" s="19">
        <f t="shared" si="312"/>
        <v>13664.5666600426</v>
      </c>
      <c r="M1465" s="27">
        <f t="shared" si="303"/>
        <v>19.6622797956417</v>
      </c>
      <c r="N1465" s="21"/>
      <c r="O1465" s="22">
        <f t="shared" si="304"/>
        <v>23.1303495913258</v>
      </c>
      <c r="P1465" s="22"/>
      <c r="Q1465" s="31">
        <f t="shared" si="305"/>
        <v>0.0154028221690633</v>
      </c>
      <c r="R1465" s="10">
        <f t="shared" si="315"/>
        <v>1.01532935685612</v>
      </c>
      <c r="S1465" s="10">
        <f t="shared" si="316"/>
        <v>20.0748025334542</v>
      </c>
      <c r="T1465" s="12">
        <f t="shared" si="306"/>
        <v>0.0940228370768159</v>
      </c>
      <c r="U1465" s="12">
        <f t="shared" si="307"/>
        <v>0.0520939179799964</v>
      </c>
      <c r="V1465" s="12">
        <f t="shared" si="308"/>
        <v>0.0419289190968195</v>
      </c>
      <c r="Y1465" s="30"/>
      <c r="Z1465" s="30"/>
    </row>
    <row r="1466" spans="1:26">
      <c r="A1466" s="14">
        <v>1992.06</v>
      </c>
      <c r="B1466" s="15">
        <v>408.27</v>
      </c>
      <c r="C1466" s="16">
        <v>12.32</v>
      </c>
      <c r="D1466" s="15">
        <v>17.05</v>
      </c>
      <c r="E1466" s="15">
        <v>140.2</v>
      </c>
      <c r="F1466" s="16">
        <f t="shared" si="313"/>
        <v>1992.45833333322</v>
      </c>
      <c r="G1466" s="10">
        <v>7.26</v>
      </c>
      <c r="H1466" s="16">
        <f t="shared" si="309"/>
        <v>919.303480955778</v>
      </c>
      <c r="I1466" s="16">
        <f t="shared" si="310"/>
        <v>27.7410019971469</v>
      </c>
      <c r="J1466" s="19">
        <f t="shared" si="314"/>
        <v>332379.989743939</v>
      </c>
      <c r="K1466" s="16">
        <f t="shared" si="311"/>
        <v>38.3915652639087</v>
      </c>
      <c r="L1466" s="19">
        <f t="shared" si="312"/>
        <v>13880.7133150468</v>
      </c>
      <c r="M1466" s="27">
        <f t="shared" si="303"/>
        <v>19.3153659676446</v>
      </c>
      <c r="N1466" s="21"/>
      <c r="O1466" s="22">
        <f t="shared" si="304"/>
        <v>22.7168059004716</v>
      </c>
      <c r="P1466" s="22"/>
      <c r="Q1466" s="31">
        <f t="shared" si="305"/>
        <v>0.0166950012722171</v>
      </c>
      <c r="R1466" s="10">
        <f t="shared" si="315"/>
        <v>1.03623245024525</v>
      </c>
      <c r="S1466" s="10">
        <f t="shared" si="316"/>
        <v>20.3098454168275</v>
      </c>
      <c r="T1466" s="12">
        <f t="shared" si="306"/>
        <v>0.0891511606171029</v>
      </c>
      <c r="U1466" s="12">
        <f t="shared" si="307"/>
        <v>0.0531328687831352</v>
      </c>
      <c r="V1466" s="12">
        <f t="shared" si="308"/>
        <v>0.0360182918339678</v>
      </c>
      <c r="Y1466" s="30"/>
      <c r="Z1466" s="30"/>
    </row>
    <row r="1467" spans="1:26">
      <c r="A1467" s="14">
        <v>1992.07</v>
      </c>
      <c r="B1467" s="15">
        <v>415.05</v>
      </c>
      <c r="C1467" s="16">
        <v>12.3433</v>
      </c>
      <c r="D1467" s="15">
        <v>17.38</v>
      </c>
      <c r="E1467" s="15">
        <v>140.5</v>
      </c>
      <c r="F1467" s="16">
        <f t="shared" si="313"/>
        <v>1992.54166666656</v>
      </c>
      <c r="G1467" s="10">
        <v>6.84</v>
      </c>
      <c r="H1467" s="16">
        <f t="shared" si="309"/>
        <v>932.574515658363</v>
      </c>
      <c r="I1467" s="16">
        <f t="shared" si="310"/>
        <v>27.7341212362989</v>
      </c>
      <c r="J1467" s="19">
        <f t="shared" si="314"/>
        <v>338013.836886516</v>
      </c>
      <c r="K1467" s="16">
        <f t="shared" si="311"/>
        <v>39.0510663345196</v>
      </c>
      <c r="L1467" s="19">
        <f t="shared" si="312"/>
        <v>14154.1512711424</v>
      </c>
      <c r="M1467" s="27">
        <f t="shared" si="303"/>
        <v>19.6207406948244</v>
      </c>
      <c r="N1467" s="21"/>
      <c r="O1467" s="22">
        <f t="shared" si="304"/>
        <v>23.0705436625353</v>
      </c>
      <c r="P1467" s="22"/>
      <c r="Q1467" s="31">
        <f t="shared" si="305"/>
        <v>0.0197776113526386</v>
      </c>
      <c r="R1467" s="10">
        <f t="shared" si="315"/>
        <v>1.02386584238446</v>
      </c>
      <c r="S1467" s="10">
        <f t="shared" si="316"/>
        <v>21.0007833980745</v>
      </c>
      <c r="T1467" s="12">
        <f t="shared" si="306"/>
        <v>0.0748956599860078</v>
      </c>
      <c r="U1467" s="12">
        <f t="shared" si="307"/>
        <v>0.0522290381104364</v>
      </c>
      <c r="V1467" s="12">
        <f t="shared" si="308"/>
        <v>0.0226666218755713</v>
      </c>
      <c r="Y1467" s="30"/>
      <c r="Z1467" s="30"/>
    </row>
    <row r="1468" spans="1:26">
      <c r="A1468" s="14">
        <v>1992.08</v>
      </c>
      <c r="B1468" s="15">
        <v>417.93</v>
      </c>
      <c r="C1468" s="16">
        <v>12.3667</v>
      </c>
      <c r="D1468" s="15">
        <v>17.71</v>
      </c>
      <c r="E1468" s="15">
        <v>140.9</v>
      </c>
      <c r="F1468" s="16">
        <f t="shared" si="313"/>
        <v>1992.62499999989</v>
      </c>
      <c r="G1468" s="10">
        <v>6.59</v>
      </c>
      <c r="H1468" s="16">
        <f t="shared" si="309"/>
        <v>936.379728672818</v>
      </c>
      <c r="I1468" s="16">
        <f t="shared" si="310"/>
        <v>27.7078151618169</v>
      </c>
      <c r="J1468" s="19">
        <f t="shared" si="314"/>
        <v>340229.942258653</v>
      </c>
      <c r="K1468" s="16">
        <f t="shared" si="311"/>
        <v>39.6795755145493</v>
      </c>
      <c r="L1468" s="19">
        <f t="shared" si="312"/>
        <v>14417.4198487803</v>
      </c>
      <c r="M1468" s="27">
        <f t="shared" si="303"/>
        <v>19.7221374983515</v>
      </c>
      <c r="N1468" s="21"/>
      <c r="O1468" s="22">
        <f t="shared" si="304"/>
        <v>23.1846006639555</v>
      </c>
      <c r="P1468" s="22"/>
      <c r="Q1468" s="31">
        <f t="shared" si="305"/>
        <v>0.0220979108260922</v>
      </c>
      <c r="R1468" s="10">
        <f t="shared" si="315"/>
        <v>1.01793819839669</v>
      </c>
      <c r="S1468" s="10">
        <f t="shared" si="316"/>
        <v>21.4409429541287</v>
      </c>
      <c r="T1468" s="12">
        <f t="shared" si="306"/>
        <v>0.0750521177233505</v>
      </c>
      <c r="U1468" s="12">
        <f t="shared" si="307"/>
        <v>0.0533549558178239</v>
      </c>
      <c r="V1468" s="12">
        <f t="shared" si="308"/>
        <v>0.0216971619055266</v>
      </c>
      <c r="Y1468" s="30"/>
      <c r="Z1468" s="30"/>
    </row>
    <row r="1469" spans="1:26">
      <c r="A1469" s="14">
        <v>1992.09</v>
      </c>
      <c r="B1469" s="15">
        <v>418.48</v>
      </c>
      <c r="C1469" s="16">
        <v>12.4</v>
      </c>
      <c r="D1469" s="15">
        <v>18.04</v>
      </c>
      <c r="E1469" s="15">
        <v>141.3</v>
      </c>
      <c r="F1469" s="16">
        <f t="shared" si="313"/>
        <v>1992.70833333322</v>
      </c>
      <c r="G1469" s="10">
        <v>6.42</v>
      </c>
      <c r="H1469" s="16">
        <f t="shared" si="309"/>
        <v>934.957768719038</v>
      </c>
      <c r="I1469" s="16">
        <f t="shared" si="310"/>
        <v>27.7037763623496</v>
      </c>
      <c r="J1469" s="19">
        <f t="shared" si="314"/>
        <v>340552.116931814</v>
      </c>
      <c r="K1469" s="16">
        <f t="shared" si="311"/>
        <v>40.3045262561925</v>
      </c>
      <c r="L1469" s="19">
        <f t="shared" si="312"/>
        <v>14680.6542473952</v>
      </c>
      <c r="M1469" s="27">
        <f t="shared" si="303"/>
        <v>19.7087664247453</v>
      </c>
      <c r="N1469" s="21"/>
      <c r="O1469" s="22">
        <f t="shared" si="304"/>
        <v>23.1642741668519</v>
      </c>
      <c r="P1469" s="22"/>
      <c r="Q1469" s="31">
        <f t="shared" si="305"/>
        <v>0.0239142473868124</v>
      </c>
      <c r="R1469" s="10">
        <f t="shared" si="315"/>
        <v>0.992997227178568</v>
      </c>
      <c r="S1469" s="10">
        <f t="shared" si="316"/>
        <v>21.7637698324817</v>
      </c>
      <c r="T1469" s="12">
        <f t="shared" si="306"/>
        <v>0.0695448776410603</v>
      </c>
      <c r="U1469" s="12">
        <f t="shared" si="307"/>
        <v>0.0552952387134147</v>
      </c>
      <c r="V1469" s="12">
        <f t="shared" si="308"/>
        <v>0.0142496389276456</v>
      </c>
      <c r="Y1469" s="30"/>
      <c r="Z1469" s="30"/>
    </row>
    <row r="1470" spans="1:26">
      <c r="A1470" s="14">
        <v>1992.1</v>
      </c>
      <c r="B1470" s="15">
        <v>412.5</v>
      </c>
      <c r="C1470" s="16">
        <v>12.3867</v>
      </c>
      <c r="D1470" s="15">
        <v>18.39</v>
      </c>
      <c r="E1470" s="15">
        <v>141.8</v>
      </c>
      <c r="F1470" s="16">
        <f t="shared" si="313"/>
        <v>1992.79166666656</v>
      </c>
      <c r="G1470" s="10">
        <v>6.59</v>
      </c>
      <c r="H1470" s="16">
        <f t="shared" si="309"/>
        <v>918.347760930889</v>
      </c>
      <c r="I1470" s="16">
        <f t="shared" si="310"/>
        <v>27.5764805098731</v>
      </c>
      <c r="J1470" s="19">
        <f t="shared" si="314"/>
        <v>335339.078357974</v>
      </c>
      <c r="K1470" s="16">
        <f t="shared" si="311"/>
        <v>40.9416129055007</v>
      </c>
      <c r="L1470" s="19">
        <f t="shared" si="312"/>
        <v>14950.0258206137</v>
      </c>
      <c r="M1470" s="27">
        <f t="shared" si="303"/>
        <v>19.370271076907</v>
      </c>
      <c r="N1470" s="21"/>
      <c r="O1470" s="22">
        <f t="shared" si="304"/>
        <v>22.7630520235733</v>
      </c>
      <c r="P1470" s="22"/>
      <c r="Q1470" s="31">
        <f t="shared" si="305"/>
        <v>0.0231499418965317</v>
      </c>
      <c r="R1470" s="10">
        <f t="shared" si="315"/>
        <v>0.985396689960901</v>
      </c>
      <c r="S1470" s="10">
        <f t="shared" si="316"/>
        <v>21.5351594185511</v>
      </c>
      <c r="T1470" s="12">
        <f t="shared" si="306"/>
        <v>0.0695463672685392</v>
      </c>
      <c r="U1470" s="12">
        <f t="shared" si="307"/>
        <v>0.0559694701264908</v>
      </c>
      <c r="V1470" s="12">
        <f t="shared" si="308"/>
        <v>0.0135768971420485</v>
      </c>
      <c r="Y1470" s="30"/>
      <c r="Z1470" s="30"/>
    </row>
    <row r="1471" spans="1:26">
      <c r="A1471" s="14">
        <v>1992.11</v>
      </c>
      <c r="B1471" s="15">
        <v>422.84</v>
      </c>
      <c r="C1471" s="16">
        <v>12.3833</v>
      </c>
      <c r="D1471" s="15">
        <v>18.74</v>
      </c>
      <c r="E1471" s="15">
        <v>142</v>
      </c>
      <c r="F1471" s="16">
        <f t="shared" si="313"/>
        <v>1992.87499999989</v>
      </c>
      <c r="G1471" s="10">
        <v>6.87</v>
      </c>
      <c r="H1471" s="16">
        <f t="shared" si="309"/>
        <v>940.041808169014</v>
      </c>
      <c r="I1471" s="16">
        <f t="shared" si="310"/>
        <v>27.5300816457747</v>
      </c>
      <c r="J1471" s="19">
        <f t="shared" si="314"/>
        <v>344098.491911417</v>
      </c>
      <c r="K1471" s="16">
        <f t="shared" si="311"/>
        <v>41.6620553521127</v>
      </c>
      <c r="L1471" s="19">
        <f t="shared" si="312"/>
        <v>15250.2264176046</v>
      </c>
      <c r="M1471" s="27">
        <f t="shared" si="303"/>
        <v>19.8336560388012</v>
      </c>
      <c r="N1471" s="21"/>
      <c r="O1471" s="22">
        <f t="shared" si="304"/>
        <v>23.3033315507849</v>
      </c>
      <c r="P1471" s="22"/>
      <c r="Q1471" s="31">
        <f t="shared" si="305"/>
        <v>0.0195015702785037</v>
      </c>
      <c r="R1471" s="10">
        <f t="shared" si="315"/>
        <v>1.01293358172001</v>
      </c>
      <c r="S1471" s="10">
        <f t="shared" si="316"/>
        <v>21.190786534442</v>
      </c>
      <c r="T1471" s="12">
        <f t="shared" si="306"/>
        <v>0.0736587144992082</v>
      </c>
      <c r="U1471" s="12">
        <f t="shared" si="307"/>
        <v>0.0570699398442414</v>
      </c>
      <c r="V1471" s="12">
        <f t="shared" si="308"/>
        <v>0.0165887746549669</v>
      </c>
      <c r="Y1471" s="30"/>
      <c r="Z1471" s="30"/>
    </row>
    <row r="1472" spans="1:26">
      <c r="A1472" s="14">
        <v>1992.12</v>
      </c>
      <c r="B1472" s="15">
        <v>435.64</v>
      </c>
      <c r="C1472" s="16">
        <v>12.39</v>
      </c>
      <c r="D1472" s="15">
        <v>19.09</v>
      </c>
      <c r="E1472" s="15">
        <v>141.9</v>
      </c>
      <c r="F1472" s="16">
        <f t="shared" si="313"/>
        <v>1992.95833333322</v>
      </c>
      <c r="G1472" s="10">
        <v>6.77</v>
      </c>
      <c r="H1472" s="16">
        <f t="shared" si="309"/>
        <v>969.180803100775</v>
      </c>
      <c r="I1472" s="16">
        <f t="shared" si="310"/>
        <v>27.564388372093</v>
      </c>
      <c r="J1472" s="19">
        <f t="shared" si="314"/>
        <v>355605.522226743</v>
      </c>
      <c r="K1472" s="16">
        <f t="shared" si="311"/>
        <v>42.4700705426357</v>
      </c>
      <c r="L1472" s="19">
        <f t="shared" si="312"/>
        <v>15582.8422993952</v>
      </c>
      <c r="M1472" s="27">
        <f t="shared" si="303"/>
        <v>20.448606721243</v>
      </c>
      <c r="N1472" s="21"/>
      <c r="O1472" s="22">
        <f t="shared" si="304"/>
        <v>24.0201863247311</v>
      </c>
      <c r="P1472" s="22"/>
      <c r="Q1472" s="31">
        <f t="shared" si="305"/>
        <v>0.0193367117727539</v>
      </c>
      <c r="R1472" s="10">
        <f t="shared" si="315"/>
        <v>1.0179889555372</v>
      </c>
      <c r="S1472" s="10">
        <f t="shared" si="316"/>
        <v>21.4799860545391</v>
      </c>
      <c r="T1472" s="12">
        <f t="shared" si="306"/>
        <v>0.0692570001637469</v>
      </c>
      <c r="U1472" s="12">
        <f t="shared" si="307"/>
        <v>0.0563987873135996</v>
      </c>
      <c r="V1472" s="12">
        <f t="shared" si="308"/>
        <v>0.0128582128501473</v>
      </c>
      <c r="Y1472" s="30"/>
      <c r="Z1472" s="30"/>
    </row>
    <row r="1473" spans="1:26">
      <c r="A1473" s="14">
        <v>1993.01</v>
      </c>
      <c r="B1473" s="15">
        <v>435.23</v>
      </c>
      <c r="C1473" s="16">
        <v>12.4133</v>
      </c>
      <c r="D1473" s="15">
        <v>19.34</v>
      </c>
      <c r="E1473" s="15">
        <v>142.6</v>
      </c>
      <c r="F1473" s="16">
        <f t="shared" si="313"/>
        <v>1993.04166666656</v>
      </c>
      <c r="G1473" s="10">
        <v>6.6</v>
      </c>
      <c r="H1473" s="16">
        <f t="shared" si="309"/>
        <v>963.515592356242</v>
      </c>
      <c r="I1473" s="16">
        <f t="shared" si="310"/>
        <v>27.4806610357644</v>
      </c>
      <c r="J1473" s="19">
        <f t="shared" si="314"/>
        <v>354367.13204547</v>
      </c>
      <c r="K1473" s="16">
        <f t="shared" si="311"/>
        <v>42.8150438990182</v>
      </c>
      <c r="L1473" s="19">
        <f t="shared" si="312"/>
        <v>15746.7553563849</v>
      </c>
      <c r="M1473" s="27">
        <f t="shared" ref="M1473:M1536" si="317">H1473/AVERAGE(K1353:K1472)</f>
        <v>20.3234108029957</v>
      </c>
      <c r="N1473" s="21"/>
      <c r="O1473" s="22">
        <f t="shared" ref="O1473:O1536" si="318">J1473/AVERAGE(L1353:L1472)</f>
        <v>23.8679502241696</v>
      </c>
      <c r="P1473" s="22"/>
      <c r="Q1473" s="31">
        <f t="shared" ref="Q1473:Q1536" si="319">1/M1473-(G1473/100-(((E1473/E1353)^(1/10))-1))</f>
        <v>0.021636349599386</v>
      </c>
      <c r="R1473" s="10">
        <f t="shared" si="315"/>
        <v>1.03057140117652</v>
      </c>
      <c r="S1473" s="10">
        <f t="shared" si="316"/>
        <v>21.7590500553038</v>
      </c>
      <c r="T1473" s="12">
        <f t="shared" si="306"/>
        <v>0.0689205544225497</v>
      </c>
      <c r="U1473" s="12">
        <f t="shared" si="307"/>
        <v>0.0547526096524034</v>
      </c>
      <c r="V1473" s="12">
        <f t="shared" si="308"/>
        <v>0.0141679447701464</v>
      </c>
      <c r="Y1473" s="30"/>
      <c r="Z1473" s="30"/>
    </row>
    <row r="1474" spans="1:26">
      <c r="A1474" s="14">
        <v>1993.02</v>
      </c>
      <c r="B1474" s="15">
        <v>441.7</v>
      </c>
      <c r="C1474" s="16">
        <v>12.4467</v>
      </c>
      <c r="D1474" s="15">
        <v>19.59</v>
      </c>
      <c r="E1474" s="15">
        <v>143.1</v>
      </c>
      <c r="F1474" s="16">
        <f t="shared" si="313"/>
        <v>1993.12499999989</v>
      </c>
      <c r="G1474" s="10">
        <v>6.26</v>
      </c>
      <c r="H1474" s="16">
        <f t="shared" si="309"/>
        <v>974.422301187981</v>
      </c>
      <c r="I1474" s="16">
        <f t="shared" si="310"/>
        <v>27.4583247819707</v>
      </c>
      <c r="J1474" s="19">
        <f t="shared" si="314"/>
        <v>359220.026815587</v>
      </c>
      <c r="K1474" s="16">
        <f t="shared" si="311"/>
        <v>43.2169637316562</v>
      </c>
      <c r="L1474" s="19">
        <f t="shared" si="312"/>
        <v>15931.9002157966</v>
      </c>
      <c r="M1474" s="27">
        <f t="shared" si="317"/>
        <v>20.5453367929005</v>
      </c>
      <c r="N1474" s="21"/>
      <c r="O1474" s="22">
        <f t="shared" si="318"/>
        <v>24.1229196090426</v>
      </c>
      <c r="P1474" s="22"/>
      <c r="Q1474" s="31">
        <f t="shared" si="319"/>
        <v>0.0247622324173216</v>
      </c>
      <c r="R1474" s="10">
        <f t="shared" si="315"/>
        <v>1.02612432812809</v>
      </c>
      <c r="S1474" s="10">
        <f t="shared" si="316"/>
        <v>22.3459030101804</v>
      </c>
      <c r="T1474" s="12">
        <f t="shared" ref="T1474:T1537" si="320">(($J1594/$J1474)^(1/10)-1)</f>
        <v>0.0596008359866012</v>
      </c>
      <c r="U1474" s="12">
        <f t="shared" ref="U1474:U1537" si="321">(($S1594/$S1474)^(1/10)-1)</f>
        <v>0.0527803953683723</v>
      </c>
      <c r="V1474" s="12">
        <f t="shared" ref="V1474:V1537" si="322">T1474-U1474</f>
        <v>0.00682044061822884</v>
      </c>
      <c r="Y1474" s="30"/>
      <c r="Z1474" s="30"/>
    </row>
    <row r="1475" spans="1:26">
      <c r="A1475" s="14">
        <v>1993.03</v>
      </c>
      <c r="B1475" s="15">
        <v>450.16</v>
      </c>
      <c r="C1475" s="16">
        <v>12.48</v>
      </c>
      <c r="D1475" s="15">
        <v>19.84</v>
      </c>
      <c r="E1475" s="15">
        <v>143.6</v>
      </c>
      <c r="F1475" s="16">
        <f t="shared" si="313"/>
        <v>1993.20833333322</v>
      </c>
      <c r="G1475" s="10">
        <v>5.98</v>
      </c>
      <c r="H1475" s="16">
        <f t="shared" si="309"/>
        <v>989.627856824513</v>
      </c>
      <c r="I1475" s="16">
        <f t="shared" si="310"/>
        <v>27.4359242339833</v>
      </c>
      <c r="J1475" s="19">
        <f t="shared" si="314"/>
        <v>365668.39581237</v>
      </c>
      <c r="K1475" s="16">
        <f t="shared" si="311"/>
        <v>43.6160846796658</v>
      </c>
      <c r="L1475" s="19">
        <f t="shared" si="312"/>
        <v>16116.1830747233</v>
      </c>
      <c r="M1475" s="27">
        <f t="shared" si="317"/>
        <v>20.8552001486909</v>
      </c>
      <c r="N1475" s="21"/>
      <c r="O1475" s="22">
        <f t="shared" si="318"/>
        <v>24.4802506979344</v>
      </c>
      <c r="P1475" s="22"/>
      <c r="Q1475" s="31">
        <f t="shared" si="319"/>
        <v>0.0272014137064185</v>
      </c>
      <c r="R1475" s="10">
        <f t="shared" si="315"/>
        <v>1.00573037102614</v>
      </c>
      <c r="S1475" s="10">
        <f t="shared" si="316"/>
        <v>22.8498360124836</v>
      </c>
      <c r="T1475" s="12">
        <f t="shared" si="320"/>
        <v>0.0584589498500141</v>
      </c>
      <c r="U1475" s="12">
        <f t="shared" si="321"/>
        <v>0.0509213337230288</v>
      </c>
      <c r="V1475" s="12">
        <f t="shared" si="322"/>
        <v>0.00753761612698534</v>
      </c>
      <c r="Y1475" s="30"/>
      <c r="Z1475" s="30"/>
    </row>
    <row r="1476" spans="1:26">
      <c r="A1476" s="14">
        <v>1993.04</v>
      </c>
      <c r="B1476" s="15">
        <v>443.08</v>
      </c>
      <c r="C1476" s="16">
        <v>12.4933</v>
      </c>
      <c r="D1476" s="15">
        <v>19.67</v>
      </c>
      <c r="E1476" s="15">
        <v>144</v>
      </c>
      <c r="F1476" s="16">
        <f t="shared" si="313"/>
        <v>1993.29166666656</v>
      </c>
      <c r="G1476" s="10">
        <v>5.97</v>
      </c>
      <c r="H1476" s="16">
        <f t="shared" si="309"/>
        <v>971.357514722222</v>
      </c>
      <c r="I1476" s="16">
        <f t="shared" si="310"/>
        <v>27.3888707201389</v>
      </c>
      <c r="J1476" s="19">
        <f t="shared" si="314"/>
        <v>359760.838799338</v>
      </c>
      <c r="K1476" s="16">
        <f t="shared" si="311"/>
        <v>43.1222404861111</v>
      </c>
      <c r="L1476" s="19">
        <f t="shared" si="312"/>
        <v>15971.1467436648</v>
      </c>
      <c r="M1476" s="27">
        <f t="shared" si="317"/>
        <v>20.4573620166422</v>
      </c>
      <c r="N1476" s="21"/>
      <c r="O1476" s="22">
        <f t="shared" si="318"/>
        <v>24.0079883012511</v>
      </c>
      <c r="P1476" s="22"/>
      <c r="Q1476" s="31">
        <f t="shared" si="319"/>
        <v>0.0277827305362514</v>
      </c>
      <c r="R1476" s="10">
        <f t="shared" si="315"/>
        <v>0.999762144272872</v>
      </c>
      <c r="S1476" s="10">
        <f t="shared" si="316"/>
        <v>22.9169385672473</v>
      </c>
      <c r="T1476" s="12">
        <f t="shared" si="320"/>
        <v>0.0658908204128839</v>
      </c>
      <c r="U1476" s="12">
        <f t="shared" si="321"/>
        <v>0.0498803325753909</v>
      </c>
      <c r="V1476" s="12">
        <f t="shared" si="322"/>
        <v>0.0160104878374929</v>
      </c>
      <c r="Y1476" s="30"/>
      <c r="Z1476" s="30"/>
    </row>
    <row r="1477" spans="1:26">
      <c r="A1477" s="14">
        <v>1993.05</v>
      </c>
      <c r="B1477" s="15">
        <v>445.25</v>
      </c>
      <c r="C1477" s="16">
        <v>12.5067</v>
      </c>
      <c r="D1477" s="15">
        <v>19.5</v>
      </c>
      <c r="E1477" s="15">
        <v>144.2</v>
      </c>
      <c r="F1477" s="16">
        <f t="shared" si="313"/>
        <v>1993.37499999989</v>
      </c>
      <c r="G1477" s="10">
        <v>6.04</v>
      </c>
      <c r="H1477" s="16">
        <f t="shared" si="309"/>
        <v>974.760937933426</v>
      </c>
      <c r="I1477" s="16">
        <f t="shared" si="310"/>
        <v>27.3802192531207</v>
      </c>
      <c r="J1477" s="19">
        <f t="shared" si="314"/>
        <v>361866.427365172</v>
      </c>
      <c r="K1477" s="16">
        <f t="shared" si="311"/>
        <v>42.6902600554785</v>
      </c>
      <c r="L1477" s="19">
        <f t="shared" si="312"/>
        <v>15848.1647021243</v>
      </c>
      <c r="M1477" s="27">
        <f t="shared" si="317"/>
        <v>20.5176056337649</v>
      </c>
      <c r="N1477" s="21"/>
      <c r="O1477" s="22">
        <f t="shared" si="318"/>
        <v>24.0738560300624</v>
      </c>
      <c r="P1477" s="22"/>
      <c r="Q1477" s="31">
        <f t="shared" si="319"/>
        <v>0.0264533735469106</v>
      </c>
      <c r="R1477" s="10">
        <f t="shared" si="315"/>
        <v>1.01101232056274</v>
      </c>
      <c r="S1477" s="10">
        <f t="shared" si="316"/>
        <v>22.8797102667903</v>
      </c>
      <c r="T1477" s="12">
        <f t="shared" si="320"/>
        <v>0.0709717971550787</v>
      </c>
      <c r="U1477" s="12">
        <f t="shared" si="321"/>
        <v>0.0539261876852233</v>
      </c>
      <c r="V1477" s="12">
        <f t="shared" si="322"/>
        <v>0.0170456094698554</v>
      </c>
      <c r="Y1477" s="30"/>
      <c r="Z1477" s="30"/>
    </row>
    <row r="1478" spans="1:26">
      <c r="A1478" s="14">
        <v>1993.06</v>
      </c>
      <c r="B1478" s="15">
        <v>448.06</v>
      </c>
      <c r="C1478" s="16">
        <v>12.52</v>
      </c>
      <c r="D1478" s="15">
        <v>19.33</v>
      </c>
      <c r="E1478" s="15">
        <v>144.4</v>
      </c>
      <c r="F1478" s="16">
        <f t="shared" si="313"/>
        <v>1993.45833333322</v>
      </c>
      <c r="G1478" s="10">
        <v>5.96</v>
      </c>
      <c r="H1478" s="16">
        <f t="shared" si="309"/>
        <v>979.55410900277</v>
      </c>
      <c r="I1478" s="16">
        <f t="shared" si="310"/>
        <v>27.3713731301939</v>
      </c>
      <c r="J1478" s="19">
        <f t="shared" si="314"/>
        <v>364492.595493397</v>
      </c>
      <c r="K1478" s="16">
        <f t="shared" si="311"/>
        <v>42.2594762465374</v>
      </c>
      <c r="L1478" s="19">
        <f t="shared" si="312"/>
        <v>15724.7731796799</v>
      </c>
      <c r="M1478" s="27">
        <f t="shared" si="317"/>
        <v>20.6083570129602</v>
      </c>
      <c r="N1478" s="21"/>
      <c r="O1478" s="22">
        <f t="shared" si="318"/>
        <v>24.1757611102397</v>
      </c>
      <c r="P1478" s="22"/>
      <c r="Q1478" s="31">
        <f t="shared" si="319"/>
        <v>0.0268691716172203</v>
      </c>
      <c r="R1478" s="10">
        <f t="shared" si="315"/>
        <v>1.01625318788874</v>
      </c>
      <c r="S1478" s="10">
        <f t="shared" si="316"/>
        <v>23.0996306479568</v>
      </c>
      <c r="T1478" s="12">
        <f t="shared" si="320"/>
        <v>0.0760336204726313</v>
      </c>
      <c r="U1478" s="12">
        <f t="shared" si="321"/>
        <v>0.0552232892315523</v>
      </c>
      <c r="V1478" s="12">
        <f t="shared" si="322"/>
        <v>0.020810331241079</v>
      </c>
      <c r="Y1478" s="30"/>
      <c r="Z1478" s="30"/>
    </row>
    <row r="1479" spans="1:26">
      <c r="A1479" s="14">
        <v>1993.07</v>
      </c>
      <c r="B1479" s="15">
        <v>447.29</v>
      </c>
      <c r="C1479" s="16">
        <v>12.52</v>
      </c>
      <c r="D1479" s="15">
        <v>19.69</v>
      </c>
      <c r="E1479" s="15">
        <v>144.4</v>
      </c>
      <c r="F1479" s="16">
        <f t="shared" si="313"/>
        <v>1993.54166666656</v>
      </c>
      <c r="G1479" s="10">
        <v>5.81</v>
      </c>
      <c r="H1479" s="16">
        <f t="shared" si="309"/>
        <v>977.870725831025</v>
      </c>
      <c r="I1479" s="16">
        <f t="shared" si="310"/>
        <v>27.3713731301939</v>
      </c>
      <c r="J1479" s="19">
        <f t="shared" si="314"/>
        <v>364714.949589057</v>
      </c>
      <c r="K1479" s="16">
        <f t="shared" si="311"/>
        <v>43.046512534626</v>
      </c>
      <c r="L1479" s="19">
        <f t="shared" si="312"/>
        <v>16054.9919680935</v>
      </c>
      <c r="M1479" s="27">
        <f t="shared" si="317"/>
        <v>20.5645964132971</v>
      </c>
      <c r="N1479" s="21"/>
      <c r="O1479" s="22">
        <f t="shared" si="318"/>
        <v>24.1204242506805</v>
      </c>
      <c r="P1479" s="22"/>
      <c r="Q1479" s="31">
        <f t="shared" si="319"/>
        <v>0.0280560842826182</v>
      </c>
      <c r="R1479" s="10">
        <f t="shared" si="315"/>
        <v>1.0146808528423</v>
      </c>
      <c r="S1479" s="10">
        <f t="shared" si="316"/>
        <v>23.4750732850386</v>
      </c>
      <c r="T1479" s="12">
        <f t="shared" si="320"/>
        <v>0.0764915778473942</v>
      </c>
      <c r="U1479" s="12">
        <f t="shared" si="321"/>
        <v>0.0479738674835177</v>
      </c>
      <c r="V1479" s="12">
        <f t="shared" si="322"/>
        <v>0.0285177103638765</v>
      </c>
      <c r="Y1479" s="30"/>
      <c r="Z1479" s="30"/>
    </row>
    <row r="1480" spans="1:26">
      <c r="A1480" s="14">
        <v>1993.08</v>
      </c>
      <c r="B1480" s="15">
        <v>454.13</v>
      </c>
      <c r="C1480" s="16">
        <v>12.52</v>
      </c>
      <c r="D1480" s="15">
        <v>20.05</v>
      </c>
      <c r="E1480" s="15">
        <v>144.8</v>
      </c>
      <c r="F1480" s="16">
        <f t="shared" si="313"/>
        <v>1993.62499999989</v>
      </c>
      <c r="G1480" s="10">
        <v>5.68</v>
      </c>
      <c r="H1480" s="16">
        <f t="shared" si="309"/>
        <v>990.081806422652</v>
      </c>
      <c r="I1480" s="16">
        <f t="shared" si="310"/>
        <v>27.29576160221</v>
      </c>
      <c r="J1480" s="19">
        <f t="shared" si="314"/>
        <v>370117.66918778</v>
      </c>
      <c r="K1480" s="16">
        <f t="shared" si="311"/>
        <v>43.7124616712707</v>
      </c>
      <c r="L1480" s="19">
        <f t="shared" si="312"/>
        <v>16340.8259027481</v>
      </c>
      <c r="M1480" s="27">
        <f t="shared" si="317"/>
        <v>20.8122275466274</v>
      </c>
      <c r="N1480" s="21"/>
      <c r="O1480" s="22">
        <f t="shared" si="318"/>
        <v>24.4051536387975</v>
      </c>
      <c r="P1480" s="22"/>
      <c r="Q1480" s="31">
        <f t="shared" si="319"/>
        <v>0.0287534039146165</v>
      </c>
      <c r="R1480" s="10">
        <f t="shared" si="315"/>
        <v>1.02930651947813</v>
      </c>
      <c r="S1480" s="10">
        <f t="shared" si="316"/>
        <v>23.7539070847647</v>
      </c>
      <c r="T1480" s="12">
        <f t="shared" si="320"/>
        <v>0.0743238863252458</v>
      </c>
      <c r="U1480" s="12">
        <f t="shared" si="321"/>
        <v>0.0426927126109313</v>
      </c>
      <c r="V1480" s="12">
        <f t="shared" si="322"/>
        <v>0.0316311737143145</v>
      </c>
      <c r="Y1480" s="30"/>
      <c r="Z1480" s="30"/>
    </row>
    <row r="1481" spans="1:26">
      <c r="A1481" s="14">
        <v>1993.09</v>
      </c>
      <c r="B1481" s="15">
        <v>459.24</v>
      </c>
      <c r="C1481" s="16">
        <v>12.52</v>
      </c>
      <c r="D1481" s="15">
        <v>20.41</v>
      </c>
      <c r="E1481" s="15">
        <v>145.1</v>
      </c>
      <c r="F1481" s="16">
        <f t="shared" si="313"/>
        <v>1993.70833333322</v>
      </c>
      <c r="G1481" s="10">
        <v>5.36</v>
      </c>
      <c r="H1481" s="16">
        <f t="shared" si="309"/>
        <v>999.152421502412</v>
      </c>
      <c r="I1481" s="16">
        <f t="shared" si="310"/>
        <v>27.2393265334252</v>
      </c>
      <c r="J1481" s="19">
        <f t="shared" si="314"/>
        <v>374357.057510468</v>
      </c>
      <c r="K1481" s="16">
        <f t="shared" si="311"/>
        <v>44.4053238456237</v>
      </c>
      <c r="L1481" s="19">
        <f t="shared" si="312"/>
        <v>16637.548000585</v>
      </c>
      <c r="M1481" s="27">
        <f t="shared" si="317"/>
        <v>20.9935010052291</v>
      </c>
      <c r="N1481" s="21"/>
      <c r="O1481" s="22">
        <f t="shared" si="318"/>
        <v>24.6105989363855</v>
      </c>
      <c r="P1481" s="22"/>
      <c r="Q1481" s="31">
        <f t="shared" si="319"/>
        <v>0.0312368606311546</v>
      </c>
      <c r="R1481" s="10">
        <f t="shared" si="315"/>
        <v>1.00677354598864</v>
      </c>
      <c r="S1481" s="10">
        <f t="shared" si="316"/>
        <v>24.3994999752012</v>
      </c>
      <c r="T1481" s="12">
        <f t="shared" si="320"/>
        <v>0.0760979634683008</v>
      </c>
      <c r="U1481" s="12">
        <f t="shared" si="321"/>
        <v>0.0414437753513033</v>
      </c>
      <c r="V1481" s="12">
        <f t="shared" si="322"/>
        <v>0.0346541881169975</v>
      </c>
      <c r="Y1481" s="30"/>
      <c r="Z1481" s="30"/>
    </row>
    <row r="1482" spans="1:26">
      <c r="A1482" s="14">
        <v>1993.1</v>
      </c>
      <c r="B1482" s="15">
        <v>463.9</v>
      </c>
      <c r="C1482" s="16">
        <v>12.54</v>
      </c>
      <c r="D1482" s="15">
        <v>20.9</v>
      </c>
      <c r="E1482" s="15">
        <v>145.7</v>
      </c>
      <c r="F1482" s="16">
        <f t="shared" si="313"/>
        <v>1993.79166666656</v>
      </c>
      <c r="G1482" s="10">
        <v>5.33</v>
      </c>
      <c r="H1482" s="16">
        <f t="shared" ref="H1482:H1545" si="323">B1482*$E$1858/E1482</f>
        <v>1005.13470899108</v>
      </c>
      <c r="I1482" s="16">
        <f t="shared" ref="I1482:I1545" si="324">C1482*$E$1858/E1482</f>
        <v>27.1704877144818</v>
      </c>
      <c r="J1482" s="19">
        <f t="shared" si="314"/>
        <v>377446.809845541</v>
      </c>
      <c r="K1482" s="16">
        <f t="shared" ref="K1482:K1545" si="325">D1482*$E$1858/E1482</f>
        <v>45.284146190803</v>
      </c>
      <c r="L1482" s="19">
        <f t="shared" ref="L1482:L1545" si="326">K1482*(J1482/H1482)</f>
        <v>17005.0405815301</v>
      </c>
      <c r="M1482" s="27">
        <f t="shared" si="317"/>
        <v>21.1091782474751</v>
      </c>
      <c r="N1482" s="21"/>
      <c r="O1482" s="22">
        <f t="shared" si="318"/>
        <v>24.737889343598</v>
      </c>
      <c r="P1482" s="22"/>
      <c r="Q1482" s="31">
        <f t="shared" si="319"/>
        <v>0.0313953055309022</v>
      </c>
      <c r="R1482" s="10">
        <f t="shared" si="315"/>
        <v>0.974977369064927</v>
      </c>
      <c r="S1482" s="10">
        <f t="shared" si="316"/>
        <v>24.4636121353231</v>
      </c>
      <c r="T1482" s="12">
        <f t="shared" si="320"/>
        <v>0.0774932393810011</v>
      </c>
      <c r="U1482" s="12">
        <f t="shared" si="321"/>
        <v>0.0414854001780909</v>
      </c>
      <c r="V1482" s="12">
        <f t="shared" si="322"/>
        <v>0.0360078392029102</v>
      </c>
      <c r="Y1482" s="30"/>
      <c r="Z1482" s="30"/>
    </row>
    <row r="1483" spans="1:26">
      <c r="A1483" s="14">
        <v>1993.11</v>
      </c>
      <c r="B1483" s="15">
        <v>462.89</v>
      </c>
      <c r="C1483" s="16">
        <v>12.56</v>
      </c>
      <c r="D1483" s="15">
        <v>21.39</v>
      </c>
      <c r="E1483" s="15">
        <v>145.8</v>
      </c>
      <c r="F1483" s="16">
        <f t="shared" ref="F1483:F1546" si="327">F1482+1/12</f>
        <v>1993.87499999989</v>
      </c>
      <c r="G1483" s="10">
        <v>5.72</v>
      </c>
      <c r="H1483" s="16">
        <f t="shared" si="323"/>
        <v>1002.25844451303</v>
      </c>
      <c r="I1483" s="16">
        <f t="shared" si="324"/>
        <v>27.1951566529493</v>
      </c>
      <c r="J1483" s="19">
        <f t="shared" ref="J1483:J1546" si="328">J1482*((H1483+(I1483/12))/H1482)</f>
        <v>377217.742946058</v>
      </c>
      <c r="K1483" s="16">
        <f t="shared" si="325"/>
        <v>46.3140446502058</v>
      </c>
      <c r="L1483" s="19">
        <f t="shared" si="326"/>
        <v>17431.1121899721</v>
      </c>
      <c r="M1483" s="27">
        <f t="shared" si="317"/>
        <v>21.0379011896064</v>
      </c>
      <c r="N1483" s="21"/>
      <c r="O1483" s="22">
        <f t="shared" si="318"/>
        <v>24.6454076384344</v>
      </c>
      <c r="P1483" s="22"/>
      <c r="Q1483" s="31">
        <f t="shared" si="319"/>
        <v>0.0275217786202739</v>
      </c>
      <c r="R1483" s="10">
        <f t="shared" ref="R1483:R1546" si="329">((G1483/G1484+G1483/1200+((1+G1484/1200)^(-119))*(1-G1483/G1484)))</f>
        <v>1.00099770360451</v>
      </c>
      <c r="S1483" s="10">
        <f t="shared" ref="S1483:S1546" si="330">S1482*R1482*E1482/E1483</f>
        <v>23.8351091658366</v>
      </c>
      <c r="T1483" s="12">
        <f t="shared" si="320"/>
        <v>0.079150376069161</v>
      </c>
      <c r="U1483" s="12">
        <f t="shared" si="321"/>
        <v>0.0447710928844867</v>
      </c>
      <c r="V1483" s="12">
        <f t="shared" si="322"/>
        <v>0.0343792831846743</v>
      </c>
      <c r="Y1483" s="30"/>
      <c r="Z1483" s="30"/>
    </row>
    <row r="1484" spans="1:26">
      <c r="A1484" s="14">
        <v>1993.12</v>
      </c>
      <c r="B1484" s="15">
        <v>465.95</v>
      </c>
      <c r="C1484" s="16">
        <v>12.58</v>
      </c>
      <c r="D1484" s="15">
        <v>21.89</v>
      </c>
      <c r="E1484" s="15">
        <v>145.8</v>
      </c>
      <c r="F1484" s="16">
        <f t="shared" si="327"/>
        <v>1993.95833333322</v>
      </c>
      <c r="G1484" s="10">
        <v>5.77</v>
      </c>
      <c r="H1484" s="16">
        <f t="shared" si="323"/>
        <v>1008.88401611797</v>
      </c>
      <c r="I1484" s="16">
        <f t="shared" si="324"/>
        <v>27.238461042524</v>
      </c>
      <c r="J1484" s="19">
        <f t="shared" si="328"/>
        <v>380565.700835125</v>
      </c>
      <c r="K1484" s="16">
        <f t="shared" si="325"/>
        <v>47.3966543895748</v>
      </c>
      <c r="L1484" s="19">
        <f t="shared" si="326"/>
        <v>17878.7062802465</v>
      </c>
      <c r="M1484" s="27">
        <f t="shared" si="317"/>
        <v>21.1647320798147</v>
      </c>
      <c r="N1484" s="21"/>
      <c r="O1484" s="22">
        <f t="shared" si="318"/>
        <v>24.7837089473295</v>
      </c>
      <c r="P1484" s="22"/>
      <c r="Q1484" s="31">
        <f t="shared" si="319"/>
        <v>0.0266344994756456</v>
      </c>
      <c r="R1484" s="10">
        <f t="shared" si="329"/>
        <v>1.00631727901658</v>
      </c>
      <c r="S1484" s="10">
        <f t="shared" si="330"/>
        <v>23.8588895401653</v>
      </c>
      <c r="T1484" s="12">
        <f t="shared" si="320"/>
        <v>0.081575467808096</v>
      </c>
      <c r="U1484" s="12">
        <f t="shared" si="321"/>
        <v>0.04540595015714</v>
      </c>
      <c r="V1484" s="12">
        <f t="shared" si="322"/>
        <v>0.036169517650956</v>
      </c>
      <c r="Y1484" s="30"/>
      <c r="Z1484" s="30"/>
    </row>
    <row r="1485" spans="1:26">
      <c r="A1485" s="14">
        <v>1994.01</v>
      </c>
      <c r="B1485" s="15">
        <v>472.99</v>
      </c>
      <c r="C1485" s="16">
        <v>12.6233</v>
      </c>
      <c r="D1485" s="15">
        <v>22.1567</v>
      </c>
      <c r="E1485" s="15">
        <v>146.2</v>
      </c>
      <c r="F1485" s="16">
        <f t="shared" si="327"/>
        <v>1994.04166666655</v>
      </c>
      <c r="G1485" s="10">
        <v>5.75</v>
      </c>
      <c r="H1485" s="16">
        <f t="shared" si="323"/>
        <v>1021.32517175103</v>
      </c>
      <c r="I1485" s="16">
        <f t="shared" si="324"/>
        <v>27.2574347038304</v>
      </c>
      <c r="J1485" s="19">
        <f t="shared" si="328"/>
        <v>386115.510411839</v>
      </c>
      <c r="K1485" s="16">
        <f t="shared" si="325"/>
        <v>47.8428622865937</v>
      </c>
      <c r="L1485" s="19">
        <f t="shared" si="326"/>
        <v>18087.1594104357</v>
      </c>
      <c r="M1485" s="27">
        <f t="shared" si="317"/>
        <v>21.4119749138265</v>
      </c>
      <c r="N1485" s="21"/>
      <c r="O1485" s="22">
        <f t="shared" si="318"/>
        <v>25.0611360051913</v>
      </c>
      <c r="P1485" s="22"/>
      <c r="Q1485" s="31">
        <f t="shared" si="319"/>
        <v>0.0259606559122276</v>
      </c>
      <c r="R1485" s="10">
        <f t="shared" si="329"/>
        <v>0.988356837425002</v>
      </c>
      <c r="S1485" s="10">
        <f t="shared" si="330"/>
        <v>23.943923027307</v>
      </c>
      <c r="T1485" s="12">
        <f t="shared" si="320"/>
        <v>0.084698885504678</v>
      </c>
      <c r="U1485" s="12">
        <f t="shared" si="321"/>
        <v>0.0459061140534203</v>
      </c>
      <c r="V1485" s="12">
        <f t="shared" si="322"/>
        <v>0.0387927714512577</v>
      </c>
      <c r="Y1485" s="30"/>
      <c r="Z1485" s="30"/>
    </row>
    <row r="1486" spans="1:26">
      <c r="A1486" s="14">
        <v>1994.02</v>
      </c>
      <c r="B1486" s="15">
        <v>471.58</v>
      </c>
      <c r="C1486" s="16">
        <v>12.6667</v>
      </c>
      <c r="D1486" s="15">
        <v>22.4333</v>
      </c>
      <c r="E1486" s="15">
        <v>146.7</v>
      </c>
      <c r="F1486" s="16">
        <f t="shared" si="327"/>
        <v>1994.12499999989</v>
      </c>
      <c r="G1486" s="10">
        <v>5.97</v>
      </c>
      <c r="H1486" s="16">
        <f t="shared" si="323"/>
        <v>1014.80994287662</v>
      </c>
      <c r="I1486" s="16">
        <f t="shared" si="324"/>
        <v>27.2579267641445</v>
      </c>
      <c r="J1486" s="19">
        <f t="shared" si="328"/>
        <v>384511.151739233</v>
      </c>
      <c r="K1486" s="16">
        <f t="shared" si="325"/>
        <v>48.2750241561009</v>
      </c>
      <c r="L1486" s="19">
        <f t="shared" si="326"/>
        <v>18291.390687289</v>
      </c>
      <c r="M1486" s="27">
        <f t="shared" si="317"/>
        <v>21.263840187313</v>
      </c>
      <c r="N1486" s="21"/>
      <c r="O1486" s="22">
        <f t="shared" si="318"/>
        <v>24.8753269692919</v>
      </c>
      <c r="P1486" s="22"/>
      <c r="Q1486" s="31">
        <f t="shared" si="319"/>
        <v>0.0239325170583003</v>
      </c>
      <c r="R1486" s="10">
        <f t="shared" si="329"/>
        <v>0.967735024027258</v>
      </c>
      <c r="S1486" s="10">
        <f t="shared" si="330"/>
        <v>23.5844817564759</v>
      </c>
      <c r="T1486" s="12">
        <f t="shared" si="320"/>
        <v>0.0857409168935146</v>
      </c>
      <c r="U1486" s="12">
        <f t="shared" si="321"/>
        <v>0.0478803872040052</v>
      </c>
      <c r="V1486" s="12">
        <f t="shared" si="322"/>
        <v>0.0378605296895094</v>
      </c>
      <c r="Y1486" s="30"/>
      <c r="Z1486" s="30"/>
    </row>
    <row r="1487" spans="1:26">
      <c r="A1487" s="14">
        <v>1994.03</v>
      </c>
      <c r="B1487" s="15">
        <v>463.81</v>
      </c>
      <c r="C1487" s="16">
        <v>12.71</v>
      </c>
      <c r="D1487" s="15">
        <v>22.71</v>
      </c>
      <c r="E1487" s="15">
        <v>147.2</v>
      </c>
      <c r="F1487" s="16">
        <f t="shared" si="327"/>
        <v>1994.20833333322</v>
      </c>
      <c r="G1487" s="10">
        <v>6.48</v>
      </c>
      <c r="H1487" s="16">
        <f t="shared" si="323"/>
        <v>994.699151426631</v>
      </c>
      <c r="I1487" s="16">
        <f t="shared" si="324"/>
        <v>27.2582010190218</v>
      </c>
      <c r="J1487" s="19">
        <f t="shared" si="328"/>
        <v>377751.856455791</v>
      </c>
      <c r="K1487" s="16">
        <f t="shared" si="325"/>
        <v>48.7044646059783</v>
      </c>
      <c r="L1487" s="19">
        <f t="shared" si="326"/>
        <v>18496.2477309912</v>
      </c>
      <c r="M1487" s="27">
        <f t="shared" si="317"/>
        <v>20.8333758894604</v>
      </c>
      <c r="N1487" s="21"/>
      <c r="O1487" s="22">
        <f t="shared" si="318"/>
        <v>24.3599404181089</v>
      </c>
      <c r="P1487" s="22"/>
      <c r="Q1487" s="31">
        <f t="shared" si="319"/>
        <v>0.0199546784883649</v>
      </c>
      <c r="R1487" s="10">
        <f t="shared" si="329"/>
        <v>0.970388654356909</v>
      </c>
      <c r="S1487" s="10">
        <f t="shared" si="330"/>
        <v>22.7460034451593</v>
      </c>
      <c r="T1487" s="12">
        <f t="shared" si="320"/>
        <v>0.0852579855183391</v>
      </c>
      <c r="U1487" s="12">
        <f t="shared" si="321"/>
        <v>0.0535007398330722</v>
      </c>
      <c r="V1487" s="12">
        <f t="shared" si="322"/>
        <v>0.0317572456852668</v>
      </c>
      <c r="Y1487" s="30"/>
      <c r="Z1487" s="30"/>
    </row>
    <row r="1488" spans="1:26">
      <c r="A1488" s="14">
        <v>1994.04</v>
      </c>
      <c r="B1488" s="15">
        <v>447.23</v>
      </c>
      <c r="C1488" s="16">
        <v>12.7533</v>
      </c>
      <c r="D1488" s="15">
        <v>23.54</v>
      </c>
      <c r="E1488" s="15">
        <v>147.4</v>
      </c>
      <c r="F1488" s="16">
        <f t="shared" si="327"/>
        <v>1994.29166666655</v>
      </c>
      <c r="G1488" s="10">
        <v>6.97</v>
      </c>
      <c r="H1488" s="16">
        <f t="shared" si="323"/>
        <v>957.83983358209</v>
      </c>
      <c r="I1488" s="16">
        <f t="shared" si="324"/>
        <v>27.3139519925373</v>
      </c>
      <c r="J1488" s="19">
        <f t="shared" si="328"/>
        <v>364618.3868514</v>
      </c>
      <c r="K1488" s="16">
        <f t="shared" si="325"/>
        <v>50.4160044776119</v>
      </c>
      <c r="L1488" s="19">
        <f t="shared" si="326"/>
        <v>19191.7286999574</v>
      </c>
      <c r="M1488" s="27">
        <f t="shared" si="317"/>
        <v>20.0552500850638</v>
      </c>
      <c r="N1488" s="21"/>
      <c r="O1488" s="22">
        <f t="shared" si="318"/>
        <v>23.4400992394594</v>
      </c>
      <c r="P1488" s="22"/>
      <c r="Q1488" s="31">
        <f t="shared" si="319"/>
        <v>0.0165538492748371</v>
      </c>
      <c r="R1488" s="10">
        <f t="shared" si="329"/>
        <v>0.990941497938113</v>
      </c>
      <c r="S1488" s="10">
        <f t="shared" si="330"/>
        <v>22.0425146063871</v>
      </c>
      <c r="T1488" s="12">
        <f t="shared" si="320"/>
        <v>0.0898080685186902</v>
      </c>
      <c r="U1488" s="12">
        <f t="shared" si="321"/>
        <v>0.0523236830342602</v>
      </c>
      <c r="V1488" s="12">
        <f t="shared" si="322"/>
        <v>0.03748438548443</v>
      </c>
      <c r="Y1488" s="30"/>
      <c r="Z1488" s="30"/>
    </row>
    <row r="1489" spans="1:26">
      <c r="A1489" s="14">
        <v>1994.05</v>
      </c>
      <c r="B1489" s="15">
        <v>450.9</v>
      </c>
      <c r="C1489" s="16">
        <v>12.7967</v>
      </c>
      <c r="D1489" s="15">
        <v>24.37</v>
      </c>
      <c r="E1489" s="15">
        <v>147.5</v>
      </c>
      <c r="F1489" s="16">
        <f t="shared" si="327"/>
        <v>1994.37499999989</v>
      </c>
      <c r="G1489" s="10">
        <v>7.18</v>
      </c>
      <c r="H1489" s="16">
        <f t="shared" si="323"/>
        <v>965.045221016949</v>
      </c>
      <c r="I1489" s="16">
        <f t="shared" si="324"/>
        <v>27.3883215342373</v>
      </c>
      <c r="J1489" s="19">
        <f t="shared" si="328"/>
        <v>368230.062926963</v>
      </c>
      <c r="K1489" s="16">
        <f t="shared" si="325"/>
        <v>52.1582435932204</v>
      </c>
      <c r="L1489" s="19">
        <f t="shared" si="326"/>
        <v>19901.899830406</v>
      </c>
      <c r="M1489" s="27">
        <f t="shared" si="317"/>
        <v>20.1964924212815</v>
      </c>
      <c r="N1489" s="21"/>
      <c r="O1489" s="22">
        <f t="shared" si="318"/>
        <v>23.593459579735</v>
      </c>
      <c r="P1489" s="22"/>
      <c r="Q1489" s="31">
        <f t="shared" si="319"/>
        <v>0.0138743245504507</v>
      </c>
      <c r="R1489" s="10">
        <f t="shared" si="329"/>
        <v>1.01166683909429</v>
      </c>
      <c r="S1489" s="10">
        <f t="shared" si="330"/>
        <v>21.8280337356354</v>
      </c>
      <c r="T1489" s="12">
        <f t="shared" si="320"/>
        <v>0.0852781230578767</v>
      </c>
      <c r="U1489" s="12">
        <f t="shared" si="321"/>
        <v>0.0500088747298058</v>
      </c>
      <c r="V1489" s="12">
        <f t="shared" si="322"/>
        <v>0.035269248328071</v>
      </c>
      <c r="Y1489" s="30"/>
      <c r="Z1489" s="30"/>
    </row>
    <row r="1490" spans="1:26">
      <c r="A1490" s="14">
        <v>1994.06</v>
      </c>
      <c r="B1490" s="15">
        <v>454.83</v>
      </c>
      <c r="C1490" s="16">
        <v>12.84</v>
      </c>
      <c r="D1490" s="15">
        <v>25.2</v>
      </c>
      <c r="E1490" s="15">
        <v>148</v>
      </c>
      <c r="F1490" s="16">
        <f t="shared" si="327"/>
        <v>1994.45833333322</v>
      </c>
      <c r="G1490" s="10">
        <v>7.1</v>
      </c>
      <c r="H1490" s="16">
        <f t="shared" si="323"/>
        <v>970.167755878379</v>
      </c>
      <c r="I1490" s="16">
        <f t="shared" si="324"/>
        <v>27.3881537837838</v>
      </c>
      <c r="J1490" s="19">
        <f t="shared" si="328"/>
        <v>371055.526170472</v>
      </c>
      <c r="K1490" s="16">
        <f t="shared" si="325"/>
        <v>53.7524513513514</v>
      </c>
      <c r="L1490" s="19">
        <f t="shared" si="326"/>
        <v>20558.4487819535</v>
      </c>
      <c r="M1490" s="27">
        <f t="shared" si="317"/>
        <v>20.2907636906703</v>
      </c>
      <c r="N1490" s="21"/>
      <c r="O1490" s="22">
        <f t="shared" si="318"/>
        <v>23.6900872344319</v>
      </c>
      <c r="P1490" s="22"/>
      <c r="Q1490" s="31">
        <f t="shared" si="319"/>
        <v>0.0144947402163953</v>
      </c>
      <c r="R1490" s="10">
        <f t="shared" si="329"/>
        <v>0.99183211848935</v>
      </c>
      <c r="S1490" s="10">
        <f t="shared" si="330"/>
        <v>22.0080941838758</v>
      </c>
      <c r="T1490" s="12">
        <f t="shared" si="320"/>
        <v>0.0871658207274506</v>
      </c>
      <c r="U1490" s="12">
        <f t="shared" si="321"/>
        <v>0.0491434942531375</v>
      </c>
      <c r="V1490" s="12">
        <f t="shared" si="322"/>
        <v>0.0380223264743131</v>
      </c>
      <c r="Y1490" s="30"/>
      <c r="Z1490" s="30"/>
    </row>
    <row r="1491" spans="1:26">
      <c r="A1491" s="14">
        <v>1994.07</v>
      </c>
      <c r="B1491" s="15">
        <v>451.4</v>
      </c>
      <c r="C1491" s="16">
        <v>12.87</v>
      </c>
      <c r="D1491" s="15">
        <v>25.91</v>
      </c>
      <c r="E1491" s="15">
        <v>148.4</v>
      </c>
      <c r="F1491" s="16">
        <f t="shared" si="327"/>
        <v>1994.54166666655</v>
      </c>
      <c r="G1491" s="10">
        <v>7.3</v>
      </c>
      <c r="H1491" s="16">
        <f t="shared" si="323"/>
        <v>960.256163072776</v>
      </c>
      <c r="I1491" s="16">
        <f t="shared" si="324"/>
        <v>27.3781497978437</v>
      </c>
      <c r="J1491" s="19">
        <f t="shared" si="328"/>
        <v>368137.285019275</v>
      </c>
      <c r="K1491" s="16">
        <f t="shared" si="325"/>
        <v>55.1179379380054</v>
      </c>
      <c r="L1491" s="19">
        <f t="shared" si="326"/>
        <v>21130.7865636894</v>
      </c>
      <c r="M1491" s="27">
        <f t="shared" si="317"/>
        <v>20.0679518161421</v>
      </c>
      <c r="N1491" s="21"/>
      <c r="O1491" s="22">
        <f t="shared" si="318"/>
        <v>23.4158890761099</v>
      </c>
      <c r="P1491" s="22"/>
      <c r="Q1491" s="31">
        <f t="shared" si="319"/>
        <v>0.0129226879446433</v>
      </c>
      <c r="R1491" s="10">
        <f t="shared" si="329"/>
        <v>1.01031982821518</v>
      </c>
      <c r="S1491" s="10">
        <f t="shared" si="330"/>
        <v>21.769498196694</v>
      </c>
      <c r="T1491" s="12">
        <f t="shared" si="320"/>
        <v>0.0857371728216081</v>
      </c>
      <c r="U1491" s="12">
        <f t="shared" si="321"/>
        <v>0.0527746611856865</v>
      </c>
      <c r="V1491" s="12">
        <f t="shared" si="322"/>
        <v>0.0329625116359216</v>
      </c>
      <c r="Y1491" s="30"/>
      <c r="Z1491" s="30"/>
    </row>
    <row r="1492" spans="1:26">
      <c r="A1492" s="14">
        <v>1994.08</v>
      </c>
      <c r="B1492" s="15">
        <v>464.24</v>
      </c>
      <c r="C1492" s="16">
        <v>12.9</v>
      </c>
      <c r="D1492" s="15">
        <v>26.62</v>
      </c>
      <c r="E1492" s="15">
        <v>149</v>
      </c>
      <c r="F1492" s="16">
        <f t="shared" si="327"/>
        <v>1994.62499999989</v>
      </c>
      <c r="G1492" s="10">
        <v>7.24</v>
      </c>
      <c r="H1492" s="16">
        <f t="shared" si="323"/>
        <v>983.593700402685</v>
      </c>
      <c r="I1492" s="16">
        <f t="shared" si="324"/>
        <v>27.3314637583893</v>
      </c>
      <c r="J1492" s="19">
        <f t="shared" si="328"/>
        <v>377957.472138367</v>
      </c>
      <c r="K1492" s="16">
        <f t="shared" si="325"/>
        <v>56.4002763758389</v>
      </c>
      <c r="L1492" s="19">
        <f t="shared" si="326"/>
        <v>21672.4709381426</v>
      </c>
      <c r="M1492" s="27">
        <f t="shared" si="317"/>
        <v>20.5355494047556</v>
      </c>
      <c r="N1492" s="21"/>
      <c r="O1492" s="22">
        <f t="shared" si="318"/>
        <v>23.9450209326116</v>
      </c>
      <c r="P1492" s="22"/>
      <c r="Q1492" s="31">
        <f t="shared" si="319"/>
        <v>0.0124087449664432</v>
      </c>
      <c r="R1492" s="10">
        <f t="shared" si="329"/>
        <v>0.990648414384984</v>
      </c>
      <c r="S1492" s="10">
        <f t="shared" si="330"/>
        <v>21.9055886085687</v>
      </c>
      <c r="T1492" s="12">
        <f t="shared" si="320"/>
        <v>0.0813150700249781</v>
      </c>
      <c r="U1492" s="12">
        <f t="shared" si="321"/>
        <v>0.0543038421349757</v>
      </c>
      <c r="V1492" s="12">
        <f t="shared" si="322"/>
        <v>0.0270112278900023</v>
      </c>
      <c r="Y1492" s="30"/>
      <c r="Z1492" s="30"/>
    </row>
    <row r="1493" spans="1:26">
      <c r="A1493" s="14">
        <v>1994.09</v>
      </c>
      <c r="B1493" s="15">
        <v>466.96</v>
      </c>
      <c r="C1493" s="16">
        <v>12.92</v>
      </c>
      <c r="D1493" s="15">
        <v>27.33</v>
      </c>
      <c r="E1493" s="15">
        <v>149.4</v>
      </c>
      <c r="F1493" s="16">
        <f t="shared" si="327"/>
        <v>1994.70833333322</v>
      </c>
      <c r="G1493" s="10">
        <v>7.46</v>
      </c>
      <c r="H1493" s="16">
        <f t="shared" si="323"/>
        <v>986.707733868809</v>
      </c>
      <c r="I1493" s="16">
        <f t="shared" si="324"/>
        <v>27.3005480589023</v>
      </c>
      <c r="J1493" s="19">
        <f t="shared" si="328"/>
        <v>380028.28931339</v>
      </c>
      <c r="K1493" s="16">
        <f t="shared" si="325"/>
        <v>57.749533935743</v>
      </c>
      <c r="L1493" s="19">
        <f t="shared" si="326"/>
        <v>22242.1045634207</v>
      </c>
      <c r="M1493" s="27">
        <f t="shared" si="317"/>
        <v>20.5764501008189</v>
      </c>
      <c r="N1493" s="21"/>
      <c r="O1493" s="22">
        <f t="shared" si="318"/>
        <v>23.9753691027534</v>
      </c>
      <c r="P1493" s="22"/>
      <c r="Q1493" s="31">
        <f t="shared" si="319"/>
        <v>0.00989518531805646</v>
      </c>
      <c r="R1493" s="10">
        <f t="shared" si="329"/>
        <v>0.986873306770536</v>
      </c>
      <c r="S1493" s="10">
        <f t="shared" si="330"/>
        <v>21.6426355861178</v>
      </c>
      <c r="T1493" s="12">
        <f t="shared" si="320"/>
        <v>0.083467666640533</v>
      </c>
      <c r="U1493" s="12">
        <f t="shared" si="321"/>
        <v>0.0570063477490363</v>
      </c>
      <c r="V1493" s="12">
        <f t="shared" si="322"/>
        <v>0.0264613188914966</v>
      </c>
      <c r="Y1493" s="30"/>
      <c r="Z1493" s="30"/>
    </row>
    <row r="1494" spans="1:26">
      <c r="A1494" s="14">
        <v>1994.1</v>
      </c>
      <c r="B1494" s="15">
        <v>463.81</v>
      </c>
      <c r="C1494" s="16">
        <v>13.0133</v>
      </c>
      <c r="D1494" s="15">
        <v>28.42</v>
      </c>
      <c r="E1494" s="15">
        <v>149.5</v>
      </c>
      <c r="F1494" s="16">
        <f t="shared" si="327"/>
        <v>1994.79166666655</v>
      </c>
      <c r="G1494" s="10">
        <v>7.74</v>
      </c>
      <c r="H1494" s="16">
        <f t="shared" si="323"/>
        <v>979.396087558529</v>
      </c>
      <c r="I1494" s="16">
        <f t="shared" si="324"/>
        <v>27.4793020983278</v>
      </c>
      <c r="J1494" s="19">
        <f t="shared" si="328"/>
        <v>378094.191005257</v>
      </c>
      <c r="K1494" s="16">
        <f t="shared" si="325"/>
        <v>60.0125844816054</v>
      </c>
      <c r="L1494" s="19">
        <f t="shared" si="326"/>
        <v>23167.7559957082</v>
      </c>
      <c r="M1494" s="27">
        <f t="shared" si="317"/>
        <v>20.3957592824103</v>
      </c>
      <c r="N1494" s="21"/>
      <c r="O1494" s="22">
        <f t="shared" si="318"/>
        <v>23.7478310338578</v>
      </c>
      <c r="P1494" s="22"/>
      <c r="Q1494" s="31">
        <f t="shared" si="319"/>
        <v>0.00729952779008269</v>
      </c>
      <c r="R1494" s="10">
        <f t="shared" si="329"/>
        <v>0.991395963323612</v>
      </c>
      <c r="S1494" s="10">
        <f t="shared" si="330"/>
        <v>21.3442526997084</v>
      </c>
      <c r="T1494" s="12">
        <f t="shared" si="320"/>
        <v>0.0835632992767434</v>
      </c>
      <c r="U1494" s="12">
        <f t="shared" si="321"/>
        <v>0.0585397106986694</v>
      </c>
      <c r="V1494" s="12">
        <f t="shared" si="322"/>
        <v>0.0250235885780741</v>
      </c>
      <c r="Y1494" s="30"/>
      <c r="Z1494" s="30"/>
    </row>
    <row r="1495" spans="1:26">
      <c r="A1495" s="14">
        <v>1994.11</v>
      </c>
      <c r="B1495" s="15">
        <v>461.01</v>
      </c>
      <c r="C1495" s="16">
        <v>13.0967</v>
      </c>
      <c r="D1495" s="15">
        <v>29.51</v>
      </c>
      <c r="E1495" s="15">
        <v>149.7</v>
      </c>
      <c r="F1495" s="16">
        <f t="shared" si="327"/>
        <v>1994.87499999989</v>
      </c>
      <c r="G1495" s="10">
        <v>7.96</v>
      </c>
      <c r="H1495" s="16">
        <f t="shared" si="323"/>
        <v>972.182938476954</v>
      </c>
      <c r="I1495" s="16">
        <f t="shared" si="324"/>
        <v>27.6184644375418</v>
      </c>
      <c r="J1495" s="19">
        <f t="shared" si="328"/>
        <v>376198.072186566</v>
      </c>
      <c r="K1495" s="16">
        <f t="shared" si="325"/>
        <v>62.2310112892452</v>
      </c>
      <c r="L1495" s="19">
        <f t="shared" si="326"/>
        <v>24081.0505416923</v>
      </c>
      <c r="M1495" s="27">
        <f t="shared" si="317"/>
        <v>20.209473020394</v>
      </c>
      <c r="N1495" s="21"/>
      <c r="O1495" s="22">
        <f t="shared" si="318"/>
        <v>23.5137543364518</v>
      </c>
      <c r="P1495" s="22"/>
      <c r="Q1495" s="31">
        <f t="shared" si="319"/>
        <v>0.00568994097698413</v>
      </c>
      <c r="R1495" s="10">
        <f t="shared" si="329"/>
        <v>1.01696439258311</v>
      </c>
      <c r="S1495" s="10">
        <f t="shared" si="330"/>
        <v>21.1323352839958</v>
      </c>
      <c r="T1495" s="12">
        <f t="shared" si="320"/>
        <v>0.0891193770790324</v>
      </c>
      <c r="U1495" s="12">
        <f t="shared" si="321"/>
        <v>0.0591295730127228</v>
      </c>
      <c r="V1495" s="12">
        <f t="shared" si="322"/>
        <v>0.0299898040663096</v>
      </c>
      <c r="Y1495" s="30"/>
      <c r="Z1495" s="30"/>
    </row>
    <row r="1496" spans="1:26">
      <c r="A1496" s="14">
        <v>1994.12</v>
      </c>
      <c r="B1496" s="15">
        <v>455.19</v>
      </c>
      <c r="C1496" s="16">
        <v>13.17</v>
      </c>
      <c r="D1496" s="15">
        <v>30.6</v>
      </c>
      <c r="E1496" s="15">
        <v>149.7</v>
      </c>
      <c r="F1496" s="16">
        <f t="shared" si="327"/>
        <v>1994.95833333322</v>
      </c>
      <c r="G1496" s="10">
        <v>7.81</v>
      </c>
      <c r="H1496" s="16">
        <f t="shared" si="323"/>
        <v>959.909658717435</v>
      </c>
      <c r="I1496" s="16">
        <f t="shared" si="324"/>
        <v>27.7730402805611</v>
      </c>
      <c r="J1496" s="19">
        <f t="shared" si="328"/>
        <v>372344.369672736</v>
      </c>
      <c r="K1496" s="16">
        <f t="shared" si="325"/>
        <v>64.5296152304609</v>
      </c>
      <c r="L1496" s="19">
        <f t="shared" si="326"/>
        <v>25030.7293920906</v>
      </c>
      <c r="M1496" s="27">
        <f t="shared" si="317"/>
        <v>19.9114841080903</v>
      </c>
      <c r="N1496" s="21"/>
      <c r="O1496" s="22">
        <f t="shared" si="318"/>
        <v>23.1501107852238</v>
      </c>
      <c r="P1496" s="22"/>
      <c r="Q1496" s="31">
        <f t="shared" si="319"/>
        <v>0.0079304689773231</v>
      </c>
      <c r="R1496" s="10">
        <f t="shared" si="329"/>
        <v>1.00857723796298</v>
      </c>
      <c r="S1496" s="10">
        <f t="shared" si="330"/>
        <v>21.4908325159515</v>
      </c>
      <c r="T1496" s="12">
        <f t="shared" si="320"/>
        <v>0.0935812392019217</v>
      </c>
      <c r="U1496" s="12">
        <f t="shared" si="321"/>
        <v>0.0577648089498488</v>
      </c>
      <c r="V1496" s="12">
        <f t="shared" si="322"/>
        <v>0.0358164302520729</v>
      </c>
      <c r="Y1496" s="30"/>
      <c r="Z1496" s="30"/>
    </row>
    <row r="1497" spans="1:26">
      <c r="A1497" s="14">
        <v>1995.01</v>
      </c>
      <c r="B1497" s="15">
        <v>465.25</v>
      </c>
      <c r="C1497" s="16">
        <v>13.18</v>
      </c>
      <c r="D1497" s="15">
        <v>31.25</v>
      </c>
      <c r="E1497" s="15">
        <v>150.3</v>
      </c>
      <c r="F1497" s="16">
        <f t="shared" si="327"/>
        <v>1995.04166666655</v>
      </c>
      <c r="G1497" s="10">
        <v>7.78</v>
      </c>
      <c r="H1497" s="16">
        <f t="shared" si="323"/>
        <v>977.207633067199</v>
      </c>
      <c r="I1497" s="16">
        <f t="shared" si="324"/>
        <v>27.6831737857618</v>
      </c>
      <c r="J1497" s="19">
        <f t="shared" si="328"/>
        <v>379949.018833278</v>
      </c>
      <c r="K1497" s="16">
        <f t="shared" si="325"/>
        <v>65.6372671324019</v>
      </c>
      <c r="L1497" s="19">
        <f t="shared" si="326"/>
        <v>25520.4875626866</v>
      </c>
      <c r="M1497" s="27">
        <f t="shared" si="317"/>
        <v>20.2191194224573</v>
      </c>
      <c r="N1497" s="21"/>
      <c r="O1497" s="22">
        <f t="shared" si="318"/>
        <v>23.4883726365587</v>
      </c>
      <c r="P1497" s="22"/>
      <c r="Q1497" s="31">
        <f t="shared" si="319"/>
        <v>0.00768413220032452</v>
      </c>
      <c r="R1497" s="10">
        <f t="shared" si="329"/>
        <v>1.02815261453432</v>
      </c>
      <c r="S1497" s="10">
        <f t="shared" si="330"/>
        <v>21.5886368976671</v>
      </c>
      <c r="T1497" s="12">
        <f t="shared" si="320"/>
        <v>0.089664153638161</v>
      </c>
      <c r="U1497" s="12">
        <f t="shared" si="321"/>
        <v>0.0575199029762488</v>
      </c>
      <c r="V1497" s="12">
        <f t="shared" si="322"/>
        <v>0.0321442506619123</v>
      </c>
      <c r="Y1497" s="30"/>
      <c r="Z1497" s="30"/>
    </row>
    <row r="1498" spans="1:26">
      <c r="A1498" s="14">
        <v>1995.02</v>
      </c>
      <c r="B1498" s="15">
        <v>481.92</v>
      </c>
      <c r="C1498" s="16">
        <v>13.18</v>
      </c>
      <c r="D1498" s="15">
        <v>31.9</v>
      </c>
      <c r="E1498" s="15">
        <v>150.9</v>
      </c>
      <c r="F1498" s="16">
        <f t="shared" si="327"/>
        <v>1995.12499999989</v>
      </c>
      <c r="G1498" s="10">
        <v>7.47</v>
      </c>
      <c r="H1498" s="16">
        <f t="shared" si="323"/>
        <v>1008.19644055666</v>
      </c>
      <c r="I1498" s="16">
        <f t="shared" si="324"/>
        <v>27.5731015241882</v>
      </c>
      <c r="J1498" s="19">
        <f t="shared" si="328"/>
        <v>392891.199844762</v>
      </c>
      <c r="K1498" s="16">
        <f t="shared" si="325"/>
        <v>66.7361106693174</v>
      </c>
      <c r="L1498" s="19">
        <f t="shared" si="326"/>
        <v>26006.8668555941</v>
      </c>
      <c r="M1498" s="27">
        <f t="shared" si="317"/>
        <v>20.8025717643327</v>
      </c>
      <c r="N1498" s="21"/>
      <c r="O1498" s="22">
        <f t="shared" si="318"/>
        <v>24.1442822439064</v>
      </c>
      <c r="P1498" s="22"/>
      <c r="Q1498" s="31">
        <f t="shared" si="319"/>
        <v>0.0093198886486231</v>
      </c>
      <c r="R1498" s="10">
        <f t="shared" si="329"/>
        <v>1.02532272306644</v>
      </c>
      <c r="S1498" s="10">
        <f t="shared" si="330"/>
        <v>22.1081573533893</v>
      </c>
      <c r="T1498" s="12">
        <f t="shared" si="320"/>
        <v>0.0872089988587272</v>
      </c>
      <c r="U1498" s="12">
        <f t="shared" si="321"/>
        <v>0.0551972074196507</v>
      </c>
      <c r="V1498" s="12">
        <f t="shared" si="322"/>
        <v>0.0320117914390765</v>
      </c>
      <c r="Y1498" s="30"/>
      <c r="Z1498" s="30"/>
    </row>
    <row r="1499" spans="1:26">
      <c r="A1499" s="14">
        <v>1995.03</v>
      </c>
      <c r="B1499" s="15">
        <v>493.15</v>
      </c>
      <c r="C1499" s="16">
        <v>13.17</v>
      </c>
      <c r="D1499" s="15">
        <v>32.55</v>
      </c>
      <c r="E1499" s="15">
        <v>151.4</v>
      </c>
      <c r="F1499" s="16">
        <f t="shared" si="327"/>
        <v>1995.20833333322</v>
      </c>
      <c r="G1499" s="10">
        <v>7.2</v>
      </c>
      <c r="H1499" s="16">
        <f t="shared" si="323"/>
        <v>1028.28289531044</v>
      </c>
      <c r="I1499" s="16">
        <f t="shared" si="324"/>
        <v>27.4611897622193</v>
      </c>
      <c r="J1499" s="19">
        <f t="shared" si="328"/>
        <v>401610.627863064</v>
      </c>
      <c r="K1499" s="16">
        <f t="shared" si="325"/>
        <v>67.8710498678996</v>
      </c>
      <c r="L1499" s="19">
        <f t="shared" si="326"/>
        <v>26508.0116332611</v>
      </c>
      <c r="M1499" s="27">
        <f t="shared" si="317"/>
        <v>21.152737302037</v>
      </c>
      <c r="N1499" s="21"/>
      <c r="O1499" s="22">
        <f t="shared" si="318"/>
        <v>24.5273208220948</v>
      </c>
      <c r="P1499" s="22"/>
      <c r="Q1499" s="31">
        <f t="shared" si="319"/>
        <v>0.0111766166018618</v>
      </c>
      <c r="R1499" s="10">
        <f t="shared" si="329"/>
        <v>1.01596365667819</v>
      </c>
      <c r="S1499" s="10">
        <f t="shared" si="330"/>
        <v>22.5931348178558</v>
      </c>
      <c r="T1499" s="12">
        <f t="shared" si="320"/>
        <v>0.0837050012168041</v>
      </c>
      <c r="U1499" s="12">
        <f t="shared" si="321"/>
        <v>0.0496572814170528</v>
      </c>
      <c r="V1499" s="12">
        <f t="shared" si="322"/>
        <v>0.0340477197997513</v>
      </c>
      <c r="Y1499" s="30"/>
      <c r="Z1499" s="30"/>
    </row>
    <row r="1500" spans="1:26">
      <c r="A1500" s="14">
        <v>1995.04</v>
      </c>
      <c r="B1500" s="15">
        <v>507.91</v>
      </c>
      <c r="C1500" s="16">
        <v>13.2433</v>
      </c>
      <c r="D1500" s="15">
        <v>33.1767</v>
      </c>
      <c r="E1500" s="15">
        <v>151.9</v>
      </c>
      <c r="F1500" s="16">
        <f t="shared" si="327"/>
        <v>1995.29166666655</v>
      </c>
      <c r="G1500" s="10">
        <v>7.06</v>
      </c>
      <c r="H1500" s="16">
        <f t="shared" si="323"/>
        <v>1055.57340348914</v>
      </c>
      <c r="I1500" s="16">
        <f t="shared" si="324"/>
        <v>27.5231345207373</v>
      </c>
      <c r="J1500" s="19">
        <f t="shared" si="328"/>
        <v>413165.123345943</v>
      </c>
      <c r="K1500" s="16">
        <f t="shared" si="325"/>
        <v>68.9500937873601</v>
      </c>
      <c r="L1500" s="19">
        <f t="shared" si="326"/>
        <v>26987.9611500292</v>
      </c>
      <c r="M1500" s="27">
        <f t="shared" si="317"/>
        <v>21.6427392618797</v>
      </c>
      <c r="N1500" s="21"/>
      <c r="O1500" s="22">
        <f t="shared" si="318"/>
        <v>25.0704448085467</v>
      </c>
      <c r="P1500" s="22"/>
      <c r="Q1500" s="31">
        <f t="shared" si="319"/>
        <v>0.0113621816253565</v>
      </c>
      <c r="R1500" s="10">
        <f t="shared" si="329"/>
        <v>1.03707315002992</v>
      </c>
      <c r="S1500" s="10">
        <f t="shared" si="330"/>
        <v>22.8782482239456</v>
      </c>
      <c r="T1500" s="12">
        <f t="shared" si="320"/>
        <v>0.0772831598298422</v>
      </c>
      <c r="U1500" s="12">
        <f t="shared" si="321"/>
        <v>0.0493681462747009</v>
      </c>
      <c r="V1500" s="12">
        <f t="shared" si="322"/>
        <v>0.0279150135551414</v>
      </c>
      <c r="Y1500" s="30"/>
      <c r="Z1500" s="30"/>
    </row>
    <row r="1501" spans="1:26">
      <c r="A1501" s="14">
        <v>1995.05</v>
      </c>
      <c r="B1501" s="15">
        <v>523.81</v>
      </c>
      <c r="C1501" s="16">
        <v>13.3067</v>
      </c>
      <c r="D1501" s="15">
        <v>33.8033</v>
      </c>
      <c r="E1501" s="15">
        <v>152.2</v>
      </c>
      <c r="F1501" s="16">
        <f t="shared" si="327"/>
        <v>1995.37499999989</v>
      </c>
      <c r="G1501" s="10">
        <v>6.63</v>
      </c>
      <c r="H1501" s="16">
        <f t="shared" si="323"/>
        <v>1086.47210965834</v>
      </c>
      <c r="I1501" s="16">
        <f t="shared" si="324"/>
        <v>27.6003864408673</v>
      </c>
      <c r="J1501" s="19">
        <f t="shared" si="328"/>
        <v>426159.540209148</v>
      </c>
      <c r="K1501" s="16">
        <f t="shared" si="325"/>
        <v>70.1138631649146</v>
      </c>
      <c r="L1501" s="19">
        <f t="shared" si="326"/>
        <v>27501.5726800785</v>
      </c>
      <c r="M1501" s="27">
        <f t="shared" si="317"/>
        <v>22.19542669802</v>
      </c>
      <c r="N1501" s="21"/>
      <c r="O1501" s="22">
        <f t="shared" si="318"/>
        <v>25.6842177111279</v>
      </c>
      <c r="P1501" s="22"/>
      <c r="Q1501" s="31">
        <f t="shared" si="319"/>
        <v>0.0143291727329354</v>
      </c>
      <c r="R1501" s="10">
        <f t="shared" si="329"/>
        <v>1.03958192905944</v>
      </c>
      <c r="S1501" s="10">
        <f t="shared" si="330"/>
        <v>23.6796500336815</v>
      </c>
      <c r="T1501" s="12">
        <f t="shared" si="320"/>
        <v>0.0754908214365984</v>
      </c>
      <c r="U1501" s="12">
        <f t="shared" si="321"/>
        <v>0.0479277895119488</v>
      </c>
      <c r="V1501" s="12">
        <f t="shared" si="322"/>
        <v>0.0275630319246496</v>
      </c>
      <c r="Y1501" s="30"/>
      <c r="Z1501" s="30"/>
    </row>
    <row r="1502" spans="1:26">
      <c r="A1502" s="14">
        <v>1995.06</v>
      </c>
      <c r="B1502" s="15">
        <v>539.35</v>
      </c>
      <c r="C1502" s="16">
        <v>13.36</v>
      </c>
      <c r="D1502" s="15">
        <v>34.43</v>
      </c>
      <c r="E1502" s="15">
        <v>152.5</v>
      </c>
      <c r="F1502" s="16">
        <f t="shared" si="327"/>
        <v>1995.45833333322</v>
      </c>
      <c r="G1502" s="10">
        <v>6.17</v>
      </c>
      <c r="H1502" s="16">
        <f t="shared" si="323"/>
        <v>1116.50401409836</v>
      </c>
      <c r="I1502" s="16">
        <f t="shared" si="324"/>
        <v>27.6564264918033</v>
      </c>
      <c r="J1502" s="19">
        <f t="shared" si="328"/>
        <v>438843.301990412</v>
      </c>
      <c r="K1502" s="16">
        <f t="shared" si="325"/>
        <v>71.2732607868853</v>
      </c>
      <c r="L1502" s="19">
        <f t="shared" si="326"/>
        <v>28014.0444748862</v>
      </c>
      <c r="M1502" s="27">
        <f t="shared" si="317"/>
        <v>22.7183567595206</v>
      </c>
      <c r="N1502" s="21"/>
      <c r="O1502" s="22">
        <f t="shared" si="318"/>
        <v>26.2615217839711</v>
      </c>
      <c r="P1502" s="22"/>
      <c r="Q1502" s="31">
        <f t="shared" si="319"/>
        <v>0.0178069058689434</v>
      </c>
      <c r="R1502" s="10">
        <f t="shared" si="329"/>
        <v>0.997037575166566</v>
      </c>
      <c r="S1502" s="10">
        <f t="shared" si="330"/>
        <v>24.5685095016083</v>
      </c>
      <c r="T1502" s="12">
        <f t="shared" si="320"/>
        <v>0.0746034625581</v>
      </c>
      <c r="U1502" s="12">
        <f t="shared" si="321"/>
        <v>0.0455643770192493</v>
      </c>
      <c r="V1502" s="12">
        <f t="shared" si="322"/>
        <v>0.0290390855388507</v>
      </c>
      <c r="Y1502" s="30"/>
      <c r="Z1502" s="30"/>
    </row>
    <row r="1503" spans="1:26">
      <c r="A1503" s="14">
        <v>1995.07</v>
      </c>
      <c r="B1503" s="15">
        <v>557.37</v>
      </c>
      <c r="C1503" s="16">
        <v>13.44</v>
      </c>
      <c r="D1503" s="15">
        <v>34.68</v>
      </c>
      <c r="E1503" s="15">
        <v>152.5</v>
      </c>
      <c r="F1503" s="16">
        <f t="shared" si="327"/>
        <v>1995.54166666655</v>
      </c>
      <c r="G1503" s="10">
        <v>6.28</v>
      </c>
      <c r="H1503" s="16">
        <f t="shared" si="323"/>
        <v>1153.80706839344</v>
      </c>
      <c r="I1503" s="16">
        <f t="shared" si="324"/>
        <v>27.8220338360656</v>
      </c>
      <c r="J1503" s="19">
        <f t="shared" si="328"/>
        <v>454416.604669742</v>
      </c>
      <c r="K1503" s="16">
        <f t="shared" si="325"/>
        <v>71.7907837377049</v>
      </c>
      <c r="L1503" s="19">
        <f t="shared" si="326"/>
        <v>28274.1587274999</v>
      </c>
      <c r="M1503" s="27">
        <f t="shared" si="317"/>
        <v>23.3764126915121</v>
      </c>
      <c r="N1503" s="21"/>
      <c r="O1503" s="22">
        <f t="shared" si="318"/>
        <v>26.9927593595364</v>
      </c>
      <c r="P1503" s="22"/>
      <c r="Q1503" s="31">
        <f t="shared" si="319"/>
        <v>0.0152755274177297</v>
      </c>
      <c r="R1503" s="10">
        <f t="shared" si="329"/>
        <v>0.989906047085695</v>
      </c>
      <c r="S1503" s="10">
        <f t="shared" si="330"/>
        <v>24.4957271389403</v>
      </c>
      <c r="T1503" s="12">
        <f t="shared" si="320"/>
        <v>0.0722891264589864</v>
      </c>
      <c r="U1503" s="12">
        <f t="shared" si="321"/>
        <v>0.0442088946716011</v>
      </c>
      <c r="V1503" s="12">
        <f t="shared" si="322"/>
        <v>0.0280802317873854</v>
      </c>
      <c r="Y1503" s="30"/>
      <c r="Z1503" s="30"/>
    </row>
    <row r="1504" spans="1:26">
      <c r="A1504" s="14">
        <v>1995.08</v>
      </c>
      <c r="B1504" s="15">
        <v>559.11</v>
      </c>
      <c r="C1504" s="16">
        <v>13.51</v>
      </c>
      <c r="D1504" s="15">
        <v>34.93</v>
      </c>
      <c r="E1504" s="15">
        <v>152.9</v>
      </c>
      <c r="F1504" s="16">
        <f t="shared" si="327"/>
        <v>1995.62499999989</v>
      </c>
      <c r="G1504" s="10">
        <v>6.49</v>
      </c>
      <c r="H1504" s="16">
        <f t="shared" si="323"/>
        <v>1154.38114316547</v>
      </c>
      <c r="I1504" s="16">
        <f t="shared" si="324"/>
        <v>27.8937762589928</v>
      </c>
      <c r="J1504" s="19">
        <f t="shared" si="328"/>
        <v>455558.175101862</v>
      </c>
      <c r="K1504" s="16">
        <f t="shared" si="325"/>
        <v>72.1191417266187</v>
      </c>
      <c r="L1504" s="19">
        <f t="shared" si="326"/>
        <v>28460.6733134947</v>
      </c>
      <c r="M1504" s="27">
        <f t="shared" si="317"/>
        <v>23.2840702562305</v>
      </c>
      <c r="N1504" s="21"/>
      <c r="O1504" s="22">
        <f t="shared" si="318"/>
        <v>26.8577261223131</v>
      </c>
      <c r="P1504" s="22"/>
      <c r="Q1504" s="31">
        <f t="shared" si="319"/>
        <v>0.0134244830510028</v>
      </c>
      <c r="R1504" s="10">
        <f t="shared" si="329"/>
        <v>1.0268502039316</v>
      </c>
      <c r="S1504" s="10">
        <f t="shared" si="330"/>
        <v>24.1850322723756</v>
      </c>
      <c r="T1504" s="12">
        <f t="shared" si="320"/>
        <v>0.0718060562370286</v>
      </c>
      <c r="U1504" s="12">
        <f t="shared" si="321"/>
        <v>0.0446974455277434</v>
      </c>
      <c r="V1504" s="12">
        <f t="shared" si="322"/>
        <v>0.0271086107092853</v>
      </c>
      <c r="Y1504" s="30"/>
      <c r="Z1504" s="30"/>
    </row>
    <row r="1505" spans="1:26">
      <c r="A1505" s="14">
        <v>1995.09</v>
      </c>
      <c r="B1505" s="15">
        <v>578.77</v>
      </c>
      <c r="C1505" s="16">
        <v>13.58</v>
      </c>
      <c r="D1505" s="15">
        <v>35.18</v>
      </c>
      <c r="E1505" s="15">
        <v>153.2</v>
      </c>
      <c r="F1505" s="16">
        <f t="shared" si="327"/>
        <v>1995.70833333322</v>
      </c>
      <c r="G1505" s="10">
        <v>6.2</v>
      </c>
      <c r="H1505" s="16">
        <f t="shared" si="323"/>
        <v>1192.63265359008</v>
      </c>
      <c r="I1505" s="16">
        <f t="shared" si="324"/>
        <v>27.9833983028721</v>
      </c>
      <c r="J1505" s="19">
        <f t="shared" si="328"/>
        <v>471573.792833826</v>
      </c>
      <c r="K1505" s="16">
        <f t="shared" si="325"/>
        <v>72.493074543081</v>
      </c>
      <c r="L1505" s="19">
        <f t="shared" si="326"/>
        <v>28664.1775349344</v>
      </c>
      <c r="M1505" s="27">
        <f t="shared" si="317"/>
        <v>23.9460070752999</v>
      </c>
      <c r="N1505" s="21"/>
      <c r="O1505" s="22">
        <f t="shared" si="318"/>
        <v>27.5914227707665</v>
      </c>
      <c r="P1505" s="22"/>
      <c r="Q1505" s="31">
        <f t="shared" si="319"/>
        <v>0.015053027578776</v>
      </c>
      <c r="R1505" s="10">
        <f t="shared" si="329"/>
        <v>1.01708176547153</v>
      </c>
      <c r="S1505" s="10">
        <f t="shared" si="330"/>
        <v>24.7857739789689</v>
      </c>
      <c r="T1505" s="12">
        <f t="shared" si="320"/>
        <v>0.0671119034729692</v>
      </c>
      <c r="U1505" s="12">
        <f t="shared" si="321"/>
        <v>0.0417443592655784</v>
      </c>
      <c r="V1505" s="12">
        <f t="shared" si="322"/>
        <v>0.0253675442073908</v>
      </c>
      <c r="Y1505" s="30"/>
      <c r="Z1505" s="30"/>
    </row>
    <row r="1506" spans="1:26">
      <c r="A1506" s="14">
        <v>1995.1</v>
      </c>
      <c r="B1506" s="15">
        <v>582.92</v>
      </c>
      <c r="C1506" s="16">
        <v>13.65</v>
      </c>
      <c r="D1506" s="15">
        <v>34.7733</v>
      </c>
      <c r="E1506" s="15">
        <v>153.7</v>
      </c>
      <c r="F1506" s="16">
        <f t="shared" si="327"/>
        <v>1995.79166666655</v>
      </c>
      <c r="G1506" s="10">
        <v>6.04</v>
      </c>
      <c r="H1506" s="16">
        <f t="shared" si="323"/>
        <v>1197.2767201041</v>
      </c>
      <c r="I1506" s="16">
        <f t="shared" si="324"/>
        <v>28.0361408588159</v>
      </c>
      <c r="J1506" s="19">
        <f t="shared" si="328"/>
        <v>474333.887618292</v>
      </c>
      <c r="K1506" s="16">
        <f t="shared" si="325"/>
        <v>71.4219147931035</v>
      </c>
      <c r="L1506" s="19">
        <f t="shared" si="326"/>
        <v>28295.743111091</v>
      </c>
      <c r="M1506" s="27">
        <f t="shared" si="317"/>
        <v>23.9267627640833</v>
      </c>
      <c r="N1506" s="21"/>
      <c r="O1506" s="22">
        <f t="shared" si="318"/>
        <v>27.5403472770917</v>
      </c>
      <c r="P1506" s="22"/>
      <c r="Q1506" s="31">
        <f t="shared" si="319"/>
        <v>0.0166422805443884</v>
      </c>
      <c r="R1506" s="10">
        <f t="shared" si="329"/>
        <v>1.01326553331576</v>
      </c>
      <c r="S1506" s="10">
        <f t="shared" si="330"/>
        <v>25.1271510838578</v>
      </c>
      <c r="T1506" s="12">
        <f t="shared" si="320"/>
        <v>0.0634450961532198</v>
      </c>
      <c r="U1506" s="12">
        <f t="shared" si="321"/>
        <v>0.0382970248809789</v>
      </c>
      <c r="V1506" s="12">
        <f t="shared" si="322"/>
        <v>0.0251480712722409</v>
      </c>
      <c r="Y1506" s="30"/>
      <c r="Z1506" s="30"/>
    </row>
    <row r="1507" spans="1:26">
      <c r="A1507" s="14">
        <v>1995.11</v>
      </c>
      <c r="B1507" s="15">
        <v>595.53</v>
      </c>
      <c r="C1507" s="16">
        <v>13.72</v>
      </c>
      <c r="D1507" s="15">
        <v>34.3667</v>
      </c>
      <c r="E1507" s="15">
        <v>153.6</v>
      </c>
      <c r="F1507" s="16">
        <f t="shared" si="327"/>
        <v>1995.87499999989</v>
      </c>
      <c r="G1507" s="10">
        <v>5.93</v>
      </c>
      <c r="H1507" s="16">
        <f t="shared" si="323"/>
        <v>1223.97311308594</v>
      </c>
      <c r="I1507" s="16">
        <f t="shared" si="324"/>
        <v>28.1982622395833</v>
      </c>
      <c r="J1507" s="19">
        <f t="shared" si="328"/>
        <v>485841.352503501</v>
      </c>
      <c r="K1507" s="16">
        <f t="shared" si="325"/>
        <v>70.6327419029948</v>
      </c>
      <c r="L1507" s="19">
        <f t="shared" si="326"/>
        <v>28036.8142815342</v>
      </c>
      <c r="M1507" s="27">
        <f t="shared" si="317"/>
        <v>24.3475868811148</v>
      </c>
      <c r="N1507" s="21"/>
      <c r="O1507" s="22">
        <f t="shared" si="318"/>
        <v>27.9966512606292</v>
      </c>
      <c r="P1507" s="22"/>
      <c r="Q1507" s="31">
        <f t="shared" si="319"/>
        <v>0.0166672683456714</v>
      </c>
      <c r="R1507" s="10">
        <f t="shared" si="329"/>
        <v>1.02157005647702</v>
      </c>
      <c r="S1507" s="10">
        <f t="shared" si="330"/>
        <v>25.4770519745136</v>
      </c>
      <c r="T1507" s="12">
        <f t="shared" si="320"/>
        <v>0.0658897390429147</v>
      </c>
      <c r="U1507" s="12">
        <f t="shared" si="321"/>
        <v>0.0374221339487748</v>
      </c>
      <c r="V1507" s="12">
        <f t="shared" si="322"/>
        <v>0.0284676050941399</v>
      </c>
      <c r="Y1507" s="30"/>
      <c r="Z1507" s="30"/>
    </row>
    <row r="1508" spans="1:26">
      <c r="A1508" s="14">
        <v>1995.12</v>
      </c>
      <c r="B1508" s="15">
        <v>614.57</v>
      </c>
      <c r="C1508" s="16">
        <v>13.79</v>
      </c>
      <c r="D1508" s="15">
        <v>33.96</v>
      </c>
      <c r="E1508" s="15">
        <v>153.5</v>
      </c>
      <c r="F1508" s="16">
        <f t="shared" si="327"/>
        <v>1995.95833333322</v>
      </c>
      <c r="G1508" s="10">
        <v>5.71</v>
      </c>
      <c r="H1508" s="16">
        <f t="shared" si="323"/>
        <v>1263.92826534202</v>
      </c>
      <c r="I1508" s="16">
        <f t="shared" si="324"/>
        <v>28.3605948534202</v>
      </c>
      <c r="J1508" s="19">
        <f t="shared" si="328"/>
        <v>502639.184203025</v>
      </c>
      <c r="K1508" s="16">
        <f t="shared" si="325"/>
        <v>69.8423351140065</v>
      </c>
      <c r="L1508" s="19">
        <f t="shared" si="326"/>
        <v>27774.9104179097</v>
      </c>
      <c r="M1508" s="27">
        <f t="shared" si="317"/>
        <v>25.0273806649391</v>
      </c>
      <c r="N1508" s="21"/>
      <c r="O1508" s="22">
        <f t="shared" si="318"/>
        <v>28.7499979015453</v>
      </c>
      <c r="P1508" s="22"/>
      <c r="Q1508" s="31">
        <f t="shared" si="319"/>
        <v>0.0173998946314253</v>
      </c>
      <c r="R1508" s="10">
        <f t="shared" si="329"/>
        <v>1.00930565538791</v>
      </c>
      <c r="S1508" s="10">
        <f t="shared" si="330"/>
        <v>26.0435488599275</v>
      </c>
      <c r="T1508" s="12">
        <f t="shared" si="320"/>
        <v>0.064962553366827</v>
      </c>
      <c r="U1508" s="12">
        <f t="shared" si="321"/>
        <v>0.0365306963782022</v>
      </c>
      <c r="V1508" s="12">
        <f t="shared" si="322"/>
        <v>0.0284318569886248</v>
      </c>
      <c r="Y1508" s="30"/>
      <c r="Z1508" s="30"/>
    </row>
    <row r="1509" spans="1:26">
      <c r="A1509" s="14">
        <v>1996.01</v>
      </c>
      <c r="B1509" s="15">
        <v>614.42</v>
      </c>
      <c r="C1509" s="16">
        <v>13.8933</v>
      </c>
      <c r="D1509" s="15">
        <v>33.9867</v>
      </c>
      <c r="E1509" s="15">
        <v>154.4</v>
      </c>
      <c r="F1509" s="16">
        <f t="shared" si="327"/>
        <v>1996.04166666655</v>
      </c>
      <c r="G1509" s="10">
        <v>5.65</v>
      </c>
      <c r="H1509" s="16">
        <f t="shared" si="323"/>
        <v>1256.25411515544</v>
      </c>
      <c r="I1509" s="16">
        <f t="shared" si="324"/>
        <v>28.4064895317358</v>
      </c>
      <c r="J1509" s="19">
        <f t="shared" si="328"/>
        <v>500528.718415248</v>
      </c>
      <c r="K1509" s="16">
        <f t="shared" si="325"/>
        <v>69.4898143542746</v>
      </c>
      <c r="L1509" s="19">
        <f t="shared" si="326"/>
        <v>27686.793063643</v>
      </c>
      <c r="M1509" s="27">
        <f t="shared" si="317"/>
        <v>24.762465194644</v>
      </c>
      <c r="N1509" s="21"/>
      <c r="O1509" s="22">
        <f t="shared" si="318"/>
        <v>28.4199473508372</v>
      </c>
      <c r="P1509" s="22"/>
      <c r="Q1509" s="31">
        <f t="shared" si="319"/>
        <v>0.0187486422747624</v>
      </c>
      <c r="R1509" s="10">
        <f t="shared" si="329"/>
        <v>0.992669377363118</v>
      </c>
      <c r="S1509" s="10">
        <f t="shared" si="330"/>
        <v>26.1326802242997</v>
      </c>
      <c r="T1509" s="12">
        <f t="shared" si="320"/>
        <v>0.0661546870657077</v>
      </c>
      <c r="U1509" s="12">
        <f t="shared" si="321"/>
        <v>0.0361880996375841</v>
      </c>
      <c r="V1509" s="12">
        <f t="shared" si="322"/>
        <v>0.0299665874281236</v>
      </c>
      <c r="Y1509" s="30"/>
      <c r="Z1509" s="30"/>
    </row>
    <row r="1510" spans="1:26">
      <c r="A1510" s="14">
        <v>1996.02</v>
      </c>
      <c r="B1510" s="15">
        <v>649.54</v>
      </c>
      <c r="C1510" s="16">
        <v>13.9967</v>
      </c>
      <c r="D1510" s="15">
        <v>34.0133</v>
      </c>
      <c r="E1510" s="15">
        <v>154.9</v>
      </c>
      <c r="F1510" s="16">
        <f t="shared" si="327"/>
        <v>1996.12499999989</v>
      </c>
      <c r="G1510" s="10">
        <v>5.81</v>
      </c>
      <c r="H1510" s="16">
        <f t="shared" si="323"/>
        <v>1323.77426120078</v>
      </c>
      <c r="I1510" s="16">
        <f t="shared" si="324"/>
        <v>28.5255276068431</v>
      </c>
      <c r="J1510" s="19">
        <f t="shared" si="328"/>
        <v>528377.855167503</v>
      </c>
      <c r="K1510" s="16">
        <f t="shared" si="325"/>
        <v>69.3197202304713</v>
      </c>
      <c r="L1510" s="19">
        <f t="shared" si="326"/>
        <v>27668.6185626271</v>
      </c>
      <c r="M1510" s="27">
        <f t="shared" si="317"/>
        <v>25.9760655505934</v>
      </c>
      <c r="N1510" s="21"/>
      <c r="O1510" s="22">
        <f t="shared" si="318"/>
        <v>29.7843953282164</v>
      </c>
      <c r="P1510" s="22"/>
      <c r="Q1510" s="31">
        <f t="shared" si="319"/>
        <v>0.0158803402138387</v>
      </c>
      <c r="R1510" s="10">
        <f t="shared" si="329"/>
        <v>0.970936687368695</v>
      </c>
      <c r="S1510" s="10">
        <f t="shared" si="330"/>
        <v>25.8573763799479</v>
      </c>
      <c r="T1510" s="12">
        <f t="shared" si="320"/>
        <v>0.0601674003922548</v>
      </c>
      <c r="U1510" s="12">
        <f t="shared" si="321"/>
        <v>0.0362173087024007</v>
      </c>
      <c r="V1510" s="12">
        <f t="shared" si="322"/>
        <v>0.0239500916898541</v>
      </c>
      <c r="Y1510" s="30"/>
      <c r="Z1510" s="30"/>
    </row>
    <row r="1511" spans="1:26">
      <c r="A1511" s="14">
        <v>1996.03</v>
      </c>
      <c r="B1511" s="15">
        <v>647.07</v>
      </c>
      <c r="C1511" s="16">
        <v>14.1</v>
      </c>
      <c r="D1511" s="15">
        <v>34.04</v>
      </c>
      <c r="E1511" s="15">
        <v>155.7</v>
      </c>
      <c r="F1511" s="16">
        <f t="shared" si="327"/>
        <v>1996.20833333322</v>
      </c>
      <c r="G1511" s="10">
        <v>6.27</v>
      </c>
      <c r="H1511" s="16">
        <f t="shared" si="323"/>
        <v>1311.96455510597</v>
      </c>
      <c r="I1511" s="16">
        <f t="shared" si="324"/>
        <v>28.5884065510597</v>
      </c>
      <c r="J1511" s="19">
        <f t="shared" si="328"/>
        <v>524614.980148311</v>
      </c>
      <c r="K1511" s="16">
        <f t="shared" si="325"/>
        <v>69.0176850353244</v>
      </c>
      <c r="L1511" s="19">
        <f t="shared" si="326"/>
        <v>27598.0866432511</v>
      </c>
      <c r="M1511" s="27">
        <f t="shared" si="317"/>
        <v>25.6299303952161</v>
      </c>
      <c r="N1511" s="21"/>
      <c r="O1511" s="22">
        <f t="shared" si="318"/>
        <v>29.3609700493823</v>
      </c>
      <c r="P1511" s="22"/>
      <c r="Q1511" s="31">
        <f t="shared" si="319"/>
        <v>0.0128089244896474</v>
      </c>
      <c r="R1511" s="10">
        <f t="shared" si="329"/>
        <v>0.987723678678342</v>
      </c>
      <c r="S1511" s="10">
        <f t="shared" si="330"/>
        <v>24.9768792180741</v>
      </c>
      <c r="T1511" s="12">
        <f t="shared" si="320"/>
        <v>0.0619064776461455</v>
      </c>
      <c r="U1511" s="12">
        <f t="shared" si="321"/>
        <v>0.0383997829517737</v>
      </c>
      <c r="V1511" s="12">
        <f t="shared" si="322"/>
        <v>0.0235066946943718</v>
      </c>
      <c r="Y1511" s="30"/>
      <c r="Z1511" s="30"/>
    </row>
    <row r="1512" spans="1:26">
      <c r="A1512" s="14">
        <v>1996.04</v>
      </c>
      <c r="B1512" s="15">
        <v>647.17</v>
      </c>
      <c r="C1512" s="16">
        <v>14.1567</v>
      </c>
      <c r="D1512" s="15">
        <v>34.33</v>
      </c>
      <c r="E1512" s="15">
        <v>156.3</v>
      </c>
      <c r="F1512" s="16">
        <f t="shared" si="327"/>
        <v>1996.29166666655</v>
      </c>
      <c r="G1512" s="10">
        <v>6.51</v>
      </c>
      <c r="H1512" s="16">
        <f t="shared" si="323"/>
        <v>1307.13019916827</v>
      </c>
      <c r="I1512" s="16">
        <f t="shared" si="324"/>
        <v>28.5931827658349</v>
      </c>
      <c r="J1512" s="19">
        <f t="shared" si="328"/>
        <v>523634.663107584</v>
      </c>
      <c r="K1512" s="16">
        <f t="shared" si="325"/>
        <v>69.3384732565579</v>
      </c>
      <c r="L1512" s="19">
        <f t="shared" si="326"/>
        <v>27776.9024900464</v>
      </c>
      <c r="M1512" s="27">
        <f t="shared" si="317"/>
        <v>25.4242038483815</v>
      </c>
      <c r="N1512" s="21"/>
      <c r="O1512" s="22">
        <f t="shared" si="318"/>
        <v>29.1000292250428</v>
      </c>
      <c r="P1512" s="22"/>
      <c r="Q1512" s="31">
        <f t="shared" si="319"/>
        <v>0.0113141655571001</v>
      </c>
      <c r="R1512" s="10">
        <f t="shared" si="329"/>
        <v>0.988823227076354</v>
      </c>
      <c r="S1512" s="10">
        <f t="shared" si="330"/>
        <v>24.5755515490035</v>
      </c>
      <c r="T1512" s="12">
        <f t="shared" si="320"/>
        <v>0.0620512836494946</v>
      </c>
      <c r="U1512" s="12">
        <f t="shared" si="321"/>
        <v>0.0374058999279434</v>
      </c>
      <c r="V1512" s="12">
        <f t="shared" si="322"/>
        <v>0.0246453837215512</v>
      </c>
      <c r="Y1512" s="30"/>
      <c r="Z1512" s="30"/>
    </row>
    <row r="1513" spans="1:26">
      <c r="A1513" s="14">
        <v>1996.05</v>
      </c>
      <c r="B1513" s="15">
        <v>661.23</v>
      </c>
      <c r="C1513" s="16">
        <v>14.2133</v>
      </c>
      <c r="D1513" s="15">
        <v>34.62</v>
      </c>
      <c r="E1513" s="15">
        <v>156.6</v>
      </c>
      <c r="F1513" s="16">
        <f t="shared" si="327"/>
        <v>1996.37499999989</v>
      </c>
      <c r="G1513" s="10">
        <v>6.74</v>
      </c>
      <c r="H1513" s="16">
        <f t="shared" si="323"/>
        <v>1332.96958793103</v>
      </c>
      <c r="I1513" s="16">
        <f t="shared" si="324"/>
        <v>28.6525061538953</v>
      </c>
      <c r="J1513" s="19">
        <f t="shared" si="328"/>
        <v>534942.401813614</v>
      </c>
      <c r="K1513" s="16">
        <f t="shared" si="325"/>
        <v>69.7902501915709</v>
      </c>
      <c r="L1513" s="19">
        <f t="shared" si="326"/>
        <v>28007.9638715535</v>
      </c>
      <c r="M1513" s="27">
        <f t="shared" si="317"/>
        <v>25.814043827699</v>
      </c>
      <c r="N1513" s="21"/>
      <c r="O1513" s="22">
        <f t="shared" si="318"/>
        <v>29.5199468223431</v>
      </c>
      <c r="P1513" s="22"/>
      <c r="Q1513" s="31">
        <f t="shared" si="319"/>
        <v>0.00833294750394323</v>
      </c>
      <c r="R1513" s="10">
        <f t="shared" si="329"/>
        <v>0.99343767693066</v>
      </c>
      <c r="S1513" s="10">
        <f t="shared" si="330"/>
        <v>24.2543227872044</v>
      </c>
      <c r="T1513" s="12">
        <f t="shared" si="320"/>
        <v>0.0584254181691859</v>
      </c>
      <c r="U1513" s="12">
        <f t="shared" si="321"/>
        <v>0.0377204113275031</v>
      </c>
      <c r="V1513" s="12">
        <f t="shared" si="322"/>
        <v>0.0207050068416827</v>
      </c>
      <c r="Y1513" s="30"/>
      <c r="Z1513" s="30"/>
    </row>
    <row r="1514" spans="1:26">
      <c r="A1514" s="14">
        <v>1996.06</v>
      </c>
      <c r="B1514" s="15">
        <v>668.5</v>
      </c>
      <c r="C1514" s="16">
        <v>14.27</v>
      </c>
      <c r="D1514" s="15">
        <v>34.91</v>
      </c>
      <c r="E1514" s="15">
        <v>156.7</v>
      </c>
      <c r="F1514" s="16">
        <f t="shared" si="327"/>
        <v>1996.45833333322</v>
      </c>
      <c r="G1514" s="10">
        <v>6.91</v>
      </c>
      <c r="H1514" s="16">
        <f t="shared" si="323"/>
        <v>1346.76513401404</v>
      </c>
      <c r="I1514" s="16">
        <f t="shared" si="324"/>
        <v>28.7484494575622</v>
      </c>
      <c r="J1514" s="19">
        <f t="shared" si="328"/>
        <v>541440.214180201</v>
      </c>
      <c r="K1514" s="16">
        <f t="shared" si="325"/>
        <v>70.3299488832163</v>
      </c>
      <c r="L1514" s="19">
        <f t="shared" si="326"/>
        <v>28274.7612221852</v>
      </c>
      <c r="M1514" s="27">
        <f t="shared" si="317"/>
        <v>25.9666735583338</v>
      </c>
      <c r="N1514" s="21"/>
      <c r="O1514" s="22">
        <f t="shared" si="318"/>
        <v>29.6680532176083</v>
      </c>
      <c r="P1514" s="22"/>
      <c r="Q1514" s="31">
        <f t="shared" si="319"/>
        <v>0.00590178742061945</v>
      </c>
      <c r="R1514" s="10">
        <f t="shared" si="329"/>
        <v>1.0086290442913</v>
      </c>
      <c r="S1514" s="10">
        <f t="shared" si="330"/>
        <v>24.0797814687277</v>
      </c>
      <c r="T1514" s="12">
        <f t="shared" si="320"/>
        <v>0.0540459480031399</v>
      </c>
      <c r="U1514" s="12">
        <f t="shared" si="321"/>
        <v>0.0387065321136291</v>
      </c>
      <c r="V1514" s="12">
        <f t="shared" si="322"/>
        <v>0.0153394158895108</v>
      </c>
      <c r="Y1514" s="30"/>
      <c r="Z1514" s="30"/>
    </row>
    <row r="1515" spans="1:26">
      <c r="A1515" s="14">
        <v>1996.07</v>
      </c>
      <c r="B1515" s="15">
        <v>644.07</v>
      </c>
      <c r="C1515" s="16">
        <v>14.4</v>
      </c>
      <c r="D1515" s="15">
        <v>35.2733</v>
      </c>
      <c r="E1515" s="15">
        <v>157</v>
      </c>
      <c r="F1515" s="16">
        <f t="shared" si="327"/>
        <v>1996.54166666655</v>
      </c>
      <c r="G1515" s="10">
        <v>6.87</v>
      </c>
      <c r="H1515" s="16">
        <f t="shared" si="323"/>
        <v>1295.06888044586</v>
      </c>
      <c r="I1515" s="16">
        <f t="shared" si="324"/>
        <v>28.9549146496815</v>
      </c>
      <c r="J1515" s="19">
        <f t="shared" si="328"/>
        <v>521626.823066528</v>
      </c>
      <c r="K1515" s="16">
        <f t="shared" si="325"/>
        <v>70.9260688133758</v>
      </c>
      <c r="L1515" s="19">
        <f t="shared" si="326"/>
        <v>28567.5461022444</v>
      </c>
      <c r="M1515" s="27">
        <f t="shared" si="317"/>
        <v>24.8584113323484</v>
      </c>
      <c r="N1515" s="21"/>
      <c r="O1515" s="22">
        <f t="shared" si="318"/>
        <v>28.3792782360957</v>
      </c>
      <c r="P1515" s="22"/>
      <c r="Q1515" s="31">
        <f t="shared" si="319"/>
        <v>0.00821698243303164</v>
      </c>
      <c r="R1515" s="10">
        <f t="shared" si="329"/>
        <v>1.02240052444742</v>
      </c>
      <c r="S1515" s="10">
        <f t="shared" si="330"/>
        <v>24.2411576059101</v>
      </c>
      <c r="T1515" s="12">
        <f t="shared" si="320"/>
        <v>0.0584310841389475</v>
      </c>
      <c r="U1515" s="12">
        <f t="shared" si="321"/>
        <v>0.0383081816262592</v>
      </c>
      <c r="V1515" s="12">
        <f t="shared" si="322"/>
        <v>0.0201229025126883</v>
      </c>
      <c r="Y1515" s="30"/>
      <c r="Z1515" s="30"/>
    </row>
    <row r="1516" spans="1:26">
      <c r="A1516" s="14">
        <v>1996.08</v>
      </c>
      <c r="B1516" s="15">
        <v>662.68</v>
      </c>
      <c r="C1516" s="16">
        <v>14.53</v>
      </c>
      <c r="D1516" s="15">
        <v>35.6367</v>
      </c>
      <c r="E1516" s="15">
        <v>157.3</v>
      </c>
      <c r="F1516" s="16">
        <f t="shared" si="327"/>
        <v>1996.62499999989</v>
      </c>
      <c r="G1516" s="10">
        <v>6.64</v>
      </c>
      <c r="H1516" s="16">
        <f t="shared" si="323"/>
        <v>1329.94778461538</v>
      </c>
      <c r="I1516" s="16">
        <f t="shared" si="324"/>
        <v>29.1605923076923</v>
      </c>
      <c r="J1516" s="19">
        <f t="shared" si="328"/>
        <v>536654.093966828</v>
      </c>
      <c r="K1516" s="16">
        <f t="shared" si="325"/>
        <v>71.5201156153846</v>
      </c>
      <c r="L1516" s="19">
        <f t="shared" si="326"/>
        <v>28859.4509423367</v>
      </c>
      <c r="M1516" s="27">
        <f t="shared" si="317"/>
        <v>25.412529121455</v>
      </c>
      <c r="N1516" s="21"/>
      <c r="O1516" s="22">
        <f t="shared" si="318"/>
        <v>28.9880005542619</v>
      </c>
      <c r="P1516" s="22"/>
      <c r="Q1516" s="31">
        <f t="shared" si="319"/>
        <v>0.00964854594390737</v>
      </c>
      <c r="R1516" s="10">
        <f t="shared" si="329"/>
        <v>0.991873330639626</v>
      </c>
      <c r="S1516" s="10">
        <f t="shared" si="330"/>
        <v>24.7369042795341</v>
      </c>
      <c r="T1516" s="12">
        <f t="shared" si="320"/>
        <v>0.0576172699588211</v>
      </c>
      <c r="U1516" s="12">
        <f t="shared" si="321"/>
        <v>0.0381322182146495</v>
      </c>
      <c r="V1516" s="12">
        <f t="shared" si="322"/>
        <v>0.0194850517441716</v>
      </c>
      <c r="Y1516" s="30"/>
      <c r="Z1516" s="30"/>
    </row>
    <row r="1517" spans="1:26">
      <c r="A1517" s="14">
        <v>1996.09</v>
      </c>
      <c r="B1517" s="15">
        <v>674.88</v>
      </c>
      <c r="C1517" s="16">
        <v>14.66</v>
      </c>
      <c r="D1517" s="15">
        <v>36</v>
      </c>
      <c r="E1517" s="15">
        <v>157.8</v>
      </c>
      <c r="F1517" s="16">
        <f t="shared" si="327"/>
        <v>1996.70833333322</v>
      </c>
      <c r="G1517" s="10">
        <v>6.83</v>
      </c>
      <c r="H1517" s="16">
        <f t="shared" si="323"/>
        <v>1350.14063574145</v>
      </c>
      <c r="I1517" s="16">
        <f t="shared" si="324"/>
        <v>29.3282683143219</v>
      </c>
      <c r="J1517" s="19">
        <f t="shared" si="328"/>
        <v>545788.415608006</v>
      </c>
      <c r="K1517" s="16">
        <f t="shared" si="325"/>
        <v>72.0203041825095</v>
      </c>
      <c r="L1517" s="19">
        <f t="shared" si="326"/>
        <v>29113.8913019918</v>
      </c>
      <c r="M1517" s="27">
        <f t="shared" si="317"/>
        <v>25.6801155128768</v>
      </c>
      <c r="N1517" s="21"/>
      <c r="O1517" s="22">
        <f t="shared" si="318"/>
        <v>29.2688868782746</v>
      </c>
      <c r="P1517" s="22"/>
      <c r="Q1517" s="31">
        <f t="shared" si="319"/>
        <v>0.00719608725339738</v>
      </c>
      <c r="R1517" s="10">
        <f t="shared" si="329"/>
        <v>1.02754887134033</v>
      </c>
      <c r="S1517" s="10">
        <f t="shared" si="330"/>
        <v>24.4581320517851</v>
      </c>
      <c r="T1517" s="12">
        <f t="shared" si="320"/>
        <v>0.0589982956848207</v>
      </c>
      <c r="U1517" s="12">
        <f t="shared" si="321"/>
        <v>0.041545970350527</v>
      </c>
      <c r="V1517" s="12">
        <f t="shared" si="322"/>
        <v>0.0174523253342938</v>
      </c>
      <c r="Y1517" s="30"/>
      <c r="Z1517" s="30"/>
    </row>
    <row r="1518" spans="1:26">
      <c r="A1518" s="14">
        <v>1996.1</v>
      </c>
      <c r="B1518" s="15">
        <v>701.46</v>
      </c>
      <c r="C1518" s="16">
        <v>14.74</v>
      </c>
      <c r="D1518" s="15">
        <v>36.91</v>
      </c>
      <c r="E1518" s="15">
        <v>158.3</v>
      </c>
      <c r="F1518" s="16">
        <f t="shared" si="327"/>
        <v>1996.79166666655</v>
      </c>
      <c r="G1518" s="10">
        <v>6.53</v>
      </c>
      <c r="H1518" s="16">
        <f t="shared" si="323"/>
        <v>1398.88317081491</v>
      </c>
      <c r="I1518" s="16">
        <f t="shared" si="324"/>
        <v>29.3951728363866</v>
      </c>
      <c r="J1518" s="19">
        <f t="shared" si="328"/>
        <v>566482.610211317</v>
      </c>
      <c r="K1518" s="16">
        <f t="shared" si="325"/>
        <v>73.6075867972205</v>
      </c>
      <c r="L1518" s="19">
        <f t="shared" si="326"/>
        <v>29807.6485371934</v>
      </c>
      <c r="M1518" s="27">
        <f t="shared" si="317"/>
        <v>26.4834677208972</v>
      </c>
      <c r="N1518" s="21"/>
      <c r="O1518" s="22">
        <f t="shared" si="318"/>
        <v>30.1580819956562</v>
      </c>
      <c r="P1518" s="22"/>
      <c r="Q1518" s="31">
        <f t="shared" si="319"/>
        <v>0.00924878619917693</v>
      </c>
      <c r="R1518" s="10">
        <f t="shared" si="329"/>
        <v>1.0298410366578</v>
      </c>
      <c r="S1518" s="10">
        <f t="shared" si="330"/>
        <v>25.0525452963863</v>
      </c>
      <c r="T1518" s="12">
        <f t="shared" si="320"/>
        <v>0.0593963145995295</v>
      </c>
      <c r="U1518" s="12">
        <f t="shared" si="321"/>
        <v>0.0399392233425577</v>
      </c>
      <c r="V1518" s="12">
        <f t="shared" si="322"/>
        <v>0.0194570912569718</v>
      </c>
      <c r="Y1518" s="30"/>
      <c r="Z1518" s="30"/>
    </row>
    <row r="1519" spans="1:26">
      <c r="A1519" s="14">
        <v>1996.11</v>
      </c>
      <c r="B1519" s="15">
        <v>735.67</v>
      </c>
      <c r="C1519" s="16">
        <v>14.82</v>
      </c>
      <c r="D1519" s="15">
        <v>37.82</v>
      </c>
      <c r="E1519" s="15">
        <v>158.6</v>
      </c>
      <c r="F1519" s="16">
        <f t="shared" si="327"/>
        <v>1996.87499999989</v>
      </c>
      <c r="G1519" s="10">
        <v>6.2</v>
      </c>
      <c r="H1519" s="16">
        <f t="shared" si="323"/>
        <v>1464.33118934426</v>
      </c>
      <c r="I1519" s="16">
        <f t="shared" si="324"/>
        <v>29.4988081967213</v>
      </c>
      <c r="J1519" s="19">
        <f t="shared" si="328"/>
        <v>593981.483594271</v>
      </c>
      <c r="K1519" s="16">
        <f t="shared" si="325"/>
        <v>75.2796846153846</v>
      </c>
      <c r="L1519" s="19">
        <f t="shared" si="326"/>
        <v>30535.9464291534</v>
      </c>
      <c r="M1519" s="27">
        <f t="shared" si="317"/>
        <v>27.5856120490128</v>
      </c>
      <c r="N1519" s="21"/>
      <c r="O1519" s="22">
        <f t="shared" si="318"/>
        <v>31.3834045415073</v>
      </c>
      <c r="P1519" s="22"/>
      <c r="Q1519" s="31">
        <f t="shared" si="319"/>
        <v>0.0111425123911443</v>
      </c>
      <c r="R1519" s="10">
        <f t="shared" si="329"/>
        <v>0.997805888037948</v>
      </c>
      <c r="S1519" s="10">
        <f t="shared" si="330"/>
        <v>25.7513369379528</v>
      </c>
      <c r="T1519" s="12">
        <f t="shared" si="320"/>
        <v>0.0566370380665642</v>
      </c>
      <c r="U1519" s="12">
        <f t="shared" si="321"/>
        <v>0.0387079794714593</v>
      </c>
      <c r="V1519" s="12">
        <f t="shared" si="322"/>
        <v>0.0179290585951049</v>
      </c>
      <c r="Y1519" s="30"/>
      <c r="Z1519" s="30"/>
    </row>
    <row r="1520" spans="1:26">
      <c r="A1520" s="14">
        <v>1996.12</v>
      </c>
      <c r="B1520" s="15">
        <v>743.25</v>
      </c>
      <c r="C1520" s="16">
        <v>14.9</v>
      </c>
      <c r="D1520" s="15">
        <v>38.73</v>
      </c>
      <c r="E1520" s="15">
        <v>158.6</v>
      </c>
      <c r="F1520" s="16">
        <f t="shared" si="327"/>
        <v>1996.95833333322</v>
      </c>
      <c r="G1520" s="10">
        <v>6.3</v>
      </c>
      <c r="H1520" s="16">
        <f t="shared" si="323"/>
        <v>1479.41897383354</v>
      </c>
      <c r="I1520" s="16">
        <f t="shared" si="324"/>
        <v>29.6580460277428</v>
      </c>
      <c r="J1520" s="19">
        <f t="shared" si="328"/>
        <v>601104.115554852</v>
      </c>
      <c r="K1520" s="16">
        <f t="shared" si="325"/>
        <v>77.0910149432535</v>
      </c>
      <c r="L1520" s="19">
        <f t="shared" si="326"/>
        <v>31322.9228327473</v>
      </c>
      <c r="M1520" s="27">
        <f t="shared" si="317"/>
        <v>27.723946163894</v>
      </c>
      <c r="N1520" s="21"/>
      <c r="O1520" s="22">
        <f t="shared" si="318"/>
        <v>31.5106812583719</v>
      </c>
      <c r="P1520" s="22"/>
      <c r="Q1520" s="31">
        <f t="shared" si="319"/>
        <v>0.00986775735176886</v>
      </c>
      <c r="R1520" s="10">
        <f t="shared" si="329"/>
        <v>0.98489521843778</v>
      </c>
      <c r="S1520" s="10">
        <f t="shared" si="330"/>
        <v>25.6948356215384</v>
      </c>
      <c r="T1520" s="12">
        <f t="shared" si="320"/>
        <v>0.0574681654788964</v>
      </c>
      <c r="U1520" s="12">
        <f t="shared" si="321"/>
        <v>0.0395084890990989</v>
      </c>
      <c r="V1520" s="12">
        <f t="shared" si="322"/>
        <v>0.0179596763797976</v>
      </c>
      <c r="Y1520" s="30"/>
      <c r="Z1520" s="30"/>
    </row>
    <row r="1521" spans="1:26">
      <c r="A1521" s="14">
        <v>1997.01</v>
      </c>
      <c r="B1521" s="15">
        <v>766.22</v>
      </c>
      <c r="C1521" s="16">
        <v>14.9533</v>
      </c>
      <c r="D1521" s="15">
        <v>39.2333</v>
      </c>
      <c r="E1521" s="15">
        <v>159.1</v>
      </c>
      <c r="F1521" s="16">
        <f t="shared" si="327"/>
        <v>1997.04166666655</v>
      </c>
      <c r="G1521" s="10">
        <v>6.58</v>
      </c>
      <c r="H1521" s="16">
        <f t="shared" si="323"/>
        <v>1520.34711238215</v>
      </c>
      <c r="I1521" s="16">
        <f t="shared" si="324"/>
        <v>29.6705991433061</v>
      </c>
      <c r="J1521" s="19">
        <f t="shared" si="328"/>
        <v>618738.290134867</v>
      </c>
      <c r="K1521" s="16">
        <f t="shared" si="325"/>
        <v>77.8473993947203</v>
      </c>
      <c r="L1521" s="19">
        <f t="shared" si="326"/>
        <v>31681.6905827938</v>
      </c>
      <c r="M1521" s="27">
        <f t="shared" si="317"/>
        <v>28.3328701299504</v>
      </c>
      <c r="N1521" s="21"/>
      <c r="O1521" s="22">
        <f t="shared" si="318"/>
        <v>32.1705886585224</v>
      </c>
      <c r="P1521" s="22"/>
      <c r="Q1521" s="31">
        <f t="shared" si="319"/>
        <v>0.00596422455390427</v>
      </c>
      <c r="R1521" s="10">
        <f t="shared" si="329"/>
        <v>1.01719771613806</v>
      </c>
      <c r="S1521" s="10">
        <f t="shared" si="330"/>
        <v>25.2271898787718</v>
      </c>
      <c r="T1521" s="12">
        <f t="shared" si="320"/>
        <v>0.0548229600836783</v>
      </c>
      <c r="U1521" s="12">
        <f t="shared" si="321"/>
        <v>0.0398476634346907</v>
      </c>
      <c r="V1521" s="12">
        <f t="shared" si="322"/>
        <v>0.0149752966489876</v>
      </c>
      <c r="Y1521" s="30"/>
      <c r="Z1521" s="30"/>
    </row>
    <row r="1522" spans="1:26">
      <c r="A1522" s="14">
        <v>1997.02</v>
      </c>
      <c r="B1522" s="15">
        <v>798.39</v>
      </c>
      <c r="C1522" s="16">
        <v>15.0067</v>
      </c>
      <c r="D1522" s="15">
        <v>39.7367</v>
      </c>
      <c r="E1522" s="15">
        <v>159.6</v>
      </c>
      <c r="F1522" s="16">
        <f t="shared" si="327"/>
        <v>1997.12499999989</v>
      </c>
      <c r="G1522" s="10">
        <v>6.42</v>
      </c>
      <c r="H1522" s="16">
        <f t="shared" si="323"/>
        <v>1579.21642048872</v>
      </c>
      <c r="I1522" s="16">
        <f t="shared" si="324"/>
        <v>29.6832714053885</v>
      </c>
      <c r="J1522" s="19">
        <f t="shared" si="328"/>
        <v>643703.121814694</v>
      </c>
      <c r="K1522" s="16">
        <f t="shared" si="325"/>
        <v>78.5992423953634</v>
      </c>
      <c r="L1522" s="19">
        <f t="shared" si="326"/>
        <v>32037.7733195731</v>
      </c>
      <c r="M1522" s="27">
        <f t="shared" si="317"/>
        <v>29.265634883576</v>
      </c>
      <c r="N1522" s="21"/>
      <c r="O1522" s="22">
        <f t="shared" si="318"/>
        <v>33.194645513976</v>
      </c>
      <c r="P1522" s="22"/>
      <c r="Q1522" s="31">
        <f t="shared" si="319"/>
        <v>0.00639235690155872</v>
      </c>
      <c r="R1522" s="10">
        <f t="shared" si="329"/>
        <v>0.985817741509284</v>
      </c>
      <c r="S1522" s="10">
        <f t="shared" si="330"/>
        <v>25.5806482001661</v>
      </c>
      <c r="T1522" s="12">
        <f t="shared" si="320"/>
        <v>0.0517636525158252</v>
      </c>
      <c r="U1522" s="12">
        <f t="shared" si="321"/>
        <v>0.0385854653809456</v>
      </c>
      <c r="V1522" s="12">
        <f t="shared" si="322"/>
        <v>0.0131781871348795</v>
      </c>
      <c r="Y1522" s="30"/>
      <c r="Z1522" s="30"/>
    </row>
    <row r="1523" spans="1:26">
      <c r="A1523" s="14">
        <v>1997.03</v>
      </c>
      <c r="B1523" s="15">
        <v>792.16</v>
      </c>
      <c r="C1523" s="16">
        <v>15.06</v>
      </c>
      <c r="D1523" s="15">
        <v>40.24</v>
      </c>
      <c r="E1523" s="15">
        <v>160</v>
      </c>
      <c r="F1523" s="16">
        <f t="shared" si="327"/>
        <v>1997.20833333322</v>
      </c>
      <c r="G1523" s="10">
        <v>6.69</v>
      </c>
      <c r="H1523" s="16">
        <f t="shared" si="323"/>
        <v>1562.976239</v>
      </c>
      <c r="I1523" s="16">
        <f t="shared" si="324"/>
        <v>29.714227125</v>
      </c>
      <c r="J1523" s="19">
        <f t="shared" si="328"/>
        <v>638092.790633173</v>
      </c>
      <c r="K1523" s="16">
        <f t="shared" si="325"/>
        <v>79.3957835</v>
      </c>
      <c r="L1523" s="19">
        <f t="shared" si="326"/>
        <v>32413.7218429091</v>
      </c>
      <c r="M1523" s="27">
        <f t="shared" si="317"/>
        <v>28.8024585918717</v>
      </c>
      <c r="N1523" s="21"/>
      <c r="O1523" s="22">
        <f t="shared" si="318"/>
        <v>32.6354855903806</v>
      </c>
      <c r="P1523" s="22"/>
      <c r="Q1523" s="31">
        <f t="shared" si="319"/>
        <v>0.00403798584953689</v>
      </c>
      <c r="R1523" s="10">
        <f t="shared" si="329"/>
        <v>0.991234118964386</v>
      </c>
      <c r="S1523" s="10">
        <f t="shared" si="330"/>
        <v>25.1548121929437</v>
      </c>
      <c r="T1523" s="12">
        <f t="shared" si="320"/>
        <v>0.0491009543678802</v>
      </c>
      <c r="U1523" s="12">
        <f t="shared" si="321"/>
        <v>0.0411084486961129</v>
      </c>
      <c r="V1523" s="12">
        <f t="shared" si="322"/>
        <v>0.00799250567176735</v>
      </c>
      <c r="Y1523" s="30"/>
      <c r="Z1523" s="30"/>
    </row>
    <row r="1524" spans="1:26">
      <c r="A1524" s="14">
        <v>1997.04</v>
      </c>
      <c r="B1524" s="15">
        <v>763.93</v>
      </c>
      <c r="C1524" s="16">
        <v>15.0933</v>
      </c>
      <c r="D1524" s="15">
        <v>40.3433</v>
      </c>
      <c r="E1524" s="15">
        <v>160.2</v>
      </c>
      <c r="F1524" s="16">
        <f t="shared" si="327"/>
        <v>1997.29166666655</v>
      </c>
      <c r="G1524" s="10">
        <v>6.89</v>
      </c>
      <c r="H1524" s="16">
        <f t="shared" si="323"/>
        <v>1505.39511716604</v>
      </c>
      <c r="I1524" s="16">
        <f t="shared" si="324"/>
        <v>29.7427514588015</v>
      </c>
      <c r="J1524" s="19">
        <f t="shared" si="328"/>
        <v>615596.897924427</v>
      </c>
      <c r="K1524" s="16">
        <f t="shared" si="325"/>
        <v>79.5002249294632</v>
      </c>
      <c r="L1524" s="19">
        <f t="shared" si="326"/>
        <v>32509.798452783</v>
      </c>
      <c r="M1524" s="27">
        <f t="shared" si="317"/>
        <v>27.5851603381366</v>
      </c>
      <c r="N1524" s="21"/>
      <c r="O1524" s="22">
        <f t="shared" si="318"/>
        <v>31.2258514875058</v>
      </c>
      <c r="P1524" s="22"/>
      <c r="Q1524" s="31">
        <f t="shared" si="319"/>
        <v>0.00314649290942175</v>
      </c>
      <c r="R1524" s="10">
        <f t="shared" si="329"/>
        <v>1.01875163590657</v>
      </c>
      <c r="S1524" s="10">
        <f t="shared" si="330"/>
        <v>24.9031791278773</v>
      </c>
      <c r="T1524" s="12">
        <f t="shared" si="320"/>
        <v>0.0565107359687875</v>
      </c>
      <c r="U1524" s="12">
        <f t="shared" si="321"/>
        <v>0.0408028300406089</v>
      </c>
      <c r="V1524" s="12">
        <f t="shared" si="322"/>
        <v>0.0157079059281786</v>
      </c>
      <c r="Y1524" s="30"/>
      <c r="Z1524" s="30"/>
    </row>
    <row r="1525" spans="1:26">
      <c r="A1525" s="14">
        <v>1997.05</v>
      </c>
      <c r="B1525" s="15">
        <v>833.09</v>
      </c>
      <c r="C1525" s="16">
        <v>15.1267</v>
      </c>
      <c r="D1525" s="15">
        <v>40.4467</v>
      </c>
      <c r="E1525" s="15">
        <v>160.1</v>
      </c>
      <c r="F1525" s="16">
        <f t="shared" si="327"/>
        <v>1997.37499999989</v>
      </c>
      <c r="G1525" s="10">
        <v>6.71</v>
      </c>
      <c r="H1525" s="16">
        <f t="shared" si="323"/>
        <v>1642.70673960025</v>
      </c>
      <c r="I1525" s="16">
        <f t="shared" si="324"/>
        <v>29.8271879843848</v>
      </c>
      <c r="J1525" s="19">
        <f t="shared" si="328"/>
        <v>672763.773830441</v>
      </c>
      <c r="K1525" s="16">
        <f t="shared" si="325"/>
        <v>79.7537681217989</v>
      </c>
      <c r="L1525" s="19">
        <f t="shared" si="326"/>
        <v>32662.8269826642</v>
      </c>
      <c r="M1525" s="27">
        <f t="shared" si="317"/>
        <v>29.9283622246888</v>
      </c>
      <c r="N1525" s="21"/>
      <c r="O1525" s="22">
        <f t="shared" si="318"/>
        <v>33.8424535121399</v>
      </c>
      <c r="P1525" s="22"/>
      <c r="Q1525" s="31">
        <f t="shared" si="319"/>
        <v>0.00167667408968742</v>
      </c>
      <c r="R1525" s="10">
        <f t="shared" si="329"/>
        <v>1.021648823688</v>
      </c>
      <c r="S1525" s="10">
        <f t="shared" si="330"/>
        <v>25.3860009183202</v>
      </c>
      <c r="T1525" s="12">
        <f t="shared" si="320"/>
        <v>0.050030348621763</v>
      </c>
      <c r="U1525" s="12">
        <f t="shared" si="321"/>
        <v>0.0380873605669394</v>
      </c>
      <c r="V1525" s="12">
        <f t="shared" si="322"/>
        <v>0.0119429880548236</v>
      </c>
      <c r="Y1525" s="30"/>
      <c r="Z1525" s="30"/>
    </row>
    <row r="1526" spans="1:26">
      <c r="A1526" s="14">
        <v>1997.06</v>
      </c>
      <c r="B1526" s="15">
        <v>876.29</v>
      </c>
      <c r="C1526" s="16">
        <v>15.16</v>
      </c>
      <c r="D1526" s="15">
        <v>40.55</v>
      </c>
      <c r="E1526" s="15">
        <v>160.3</v>
      </c>
      <c r="F1526" s="16">
        <f t="shared" si="327"/>
        <v>1997.45833333322</v>
      </c>
      <c r="G1526" s="10">
        <v>6.49</v>
      </c>
      <c r="H1526" s="16">
        <f t="shared" si="323"/>
        <v>1725.73371060512</v>
      </c>
      <c r="I1526" s="16">
        <f t="shared" si="324"/>
        <v>29.8555535870243</v>
      </c>
      <c r="J1526" s="19">
        <f t="shared" si="328"/>
        <v>707786.062470162</v>
      </c>
      <c r="K1526" s="16">
        <f t="shared" si="325"/>
        <v>79.8576977542109</v>
      </c>
      <c r="L1526" s="19">
        <f t="shared" si="326"/>
        <v>32752.5417763127</v>
      </c>
      <c r="M1526" s="27">
        <f t="shared" si="317"/>
        <v>31.2565606163813</v>
      </c>
      <c r="N1526" s="21"/>
      <c r="O1526" s="22">
        <f t="shared" si="318"/>
        <v>35.3059108555461</v>
      </c>
      <c r="P1526" s="22"/>
      <c r="Q1526" s="31">
        <f t="shared" si="319"/>
        <v>0.00222059156432688</v>
      </c>
      <c r="R1526" s="10">
        <f t="shared" si="329"/>
        <v>1.02535360538449</v>
      </c>
      <c r="S1526" s="10">
        <f t="shared" si="330"/>
        <v>25.9032191766234</v>
      </c>
      <c r="T1526" s="12">
        <f t="shared" si="320"/>
        <v>0.0448739432460616</v>
      </c>
      <c r="U1526" s="12">
        <f t="shared" si="321"/>
        <v>0.0333625472636805</v>
      </c>
      <c r="V1526" s="12">
        <f t="shared" si="322"/>
        <v>0.0115113959823812</v>
      </c>
      <c r="Y1526" s="30"/>
      <c r="Z1526" s="30"/>
    </row>
    <row r="1527" spans="1:26">
      <c r="A1527" s="14">
        <v>1997.07</v>
      </c>
      <c r="B1527" s="15">
        <v>925.29</v>
      </c>
      <c r="C1527" s="16">
        <v>15.2167</v>
      </c>
      <c r="D1527" s="15">
        <v>40.58</v>
      </c>
      <c r="E1527" s="15">
        <v>160.5</v>
      </c>
      <c r="F1527" s="16">
        <f t="shared" si="327"/>
        <v>1997.54166666655</v>
      </c>
      <c r="G1527" s="10">
        <v>6.22</v>
      </c>
      <c r="H1527" s="16">
        <f t="shared" si="323"/>
        <v>1819.96183682243</v>
      </c>
      <c r="I1527" s="16">
        <f t="shared" si="324"/>
        <v>29.9298741825545</v>
      </c>
      <c r="J1527" s="19">
        <f t="shared" si="328"/>
        <v>747455.382824603</v>
      </c>
      <c r="K1527" s="16">
        <f t="shared" si="325"/>
        <v>79.817193894081</v>
      </c>
      <c r="L1527" s="19">
        <f t="shared" si="326"/>
        <v>32780.7924380706</v>
      </c>
      <c r="M1527" s="27">
        <f t="shared" si="317"/>
        <v>32.7666376896699</v>
      </c>
      <c r="N1527" s="21"/>
      <c r="O1527" s="22">
        <f t="shared" si="318"/>
        <v>36.9703898127775</v>
      </c>
      <c r="P1527" s="22"/>
      <c r="Q1527" s="31">
        <f t="shared" si="319"/>
        <v>0.00330199247376572</v>
      </c>
      <c r="R1527" s="10">
        <f t="shared" si="329"/>
        <v>0.999294710430358</v>
      </c>
      <c r="S1527" s="10">
        <f t="shared" si="330"/>
        <v>26.5268626514806</v>
      </c>
      <c r="T1527" s="12">
        <f t="shared" si="320"/>
        <v>0.0398150587567987</v>
      </c>
      <c r="U1527" s="12">
        <f t="shared" si="321"/>
        <v>0.0321694799997605</v>
      </c>
      <c r="V1527" s="12">
        <f t="shared" si="322"/>
        <v>0.0076455787570382</v>
      </c>
      <c r="Y1527" s="30"/>
      <c r="Z1527" s="30"/>
    </row>
    <row r="1528" spans="1:26">
      <c r="A1528" s="14">
        <v>1997.08</v>
      </c>
      <c r="B1528" s="15">
        <v>927.24</v>
      </c>
      <c r="C1528" s="16">
        <v>15.2733</v>
      </c>
      <c r="D1528" s="15">
        <v>40.61</v>
      </c>
      <c r="E1528" s="15">
        <v>160.8</v>
      </c>
      <c r="F1528" s="16">
        <f t="shared" si="327"/>
        <v>1997.62499999988</v>
      </c>
      <c r="G1528" s="10">
        <v>6.3</v>
      </c>
      <c r="H1528" s="16">
        <f t="shared" si="323"/>
        <v>1820.39470373134</v>
      </c>
      <c r="I1528" s="16">
        <f t="shared" si="324"/>
        <v>29.9851542518657</v>
      </c>
      <c r="J1528" s="19">
        <f t="shared" si="328"/>
        <v>748659.398426823</v>
      </c>
      <c r="K1528" s="16">
        <f t="shared" si="325"/>
        <v>79.727178420398</v>
      </c>
      <c r="L1528" s="19">
        <f t="shared" si="326"/>
        <v>32788.7690027536</v>
      </c>
      <c r="M1528" s="27">
        <f t="shared" si="317"/>
        <v>32.5862834867132</v>
      </c>
      <c r="N1528" s="21"/>
      <c r="O1528" s="22">
        <f t="shared" si="318"/>
        <v>36.7260436562845</v>
      </c>
      <c r="P1528" s="22"/>
      <c r="Q1528" s="31">
        <f t="shared" si="319"/>
        <v>0.00231998601638698</v>
      </c>
      <c r="R1528" s="10">
        <f t="shared" si="329"/>
        <v>1.01190139788322</v>
      </c>
      <c r="S1528" s="10">
        <f t="shared" si="330"/>
        <v>26.4586980216164</v>
      </c>
      <c r="T1528" s="12">
        <f t="shared" si="320"/>
        <v>0.0353868380152653</v>
      </c>
      <c r="U1528" s="12">
        <f t="shared" si="321"/>
        <v>0.0357136210669464</v>
      </c>
      <c r="V1528" s="12">
        <f t="shared" si="322"/>
        <v>-0.000326783051681101</v>
      </c>
      <c r="Y1528" s="30"/>
      <c r="Z1528" s="30"/>
    </row>
    <row r="1529" spans="1:26">
      <c r="A1529" s="14">
        <v>1997.09</v>
      </c>
      <c r="B1529" s="15">
        <v>937.02</v>
      </c>
      <c r="C1529" s="16">
        <v>15.33</v>
      </c>
      <c r="D1529" s="15">
        <v>40.64</v>
      </c>
      <c r="E1529" s="15">
        <v>161.2</v>
      </c>
      <c r="F1529" s="16">
        <f t="shared" si="327"/>
        <v>1997.70833333322</v>
      </c>
      <c r="G1529" s="10">
        <v>6.21</v>
      </c>
      <c r="H1529" s="16">
        <f t="shared" si="323"/>
        <v>1835.03043908189</v>
      </c>
      <c r="I1529" s="16">
        <f t="shared" si="324"/>
        <v>30.0217888957816</v>
      </c>
      <c r="J1529" s="19">
        <f t="shared" si="328"/>
        <v>755707.424145993</v>
      </c>
      <c r="K1529" s="16">
        <f t="shared" si="325"/>
        <v>79.5880952853598</v>
      </c>
      <c r="L1529" s="19">
        <f t="shared" si="326"/>
        <v>32776.1944433343</v>
      </c>
      <c r="M1529" s="27">
        <f t="shared" si="317"/>
        <v>32.6665813417086</v>
      </c>
      <c r="N1529" s="21"/>
      <c r="O1529" s="22">
        <f t="shared" si="318"/>
        <v>36.7754065980131</v>
      </c>
      <c r="P1529" s="22"/>
      <c r="Q1529" s="31">
        <f t="shared" si="319"/>
        <v>0.00286042172095603</v>
      </c>
      <c r="R1529" s="10">
        <f t="shared" si="329"/>
        <v>1.01858550215714</v>
      </c>
      <c r="S1529" s="10">
        <f t="shared" si="330"/>
        <v>26.7071577983275</v>
      </c>
      <c r="T1529" s="12">
        <f t="shared" si="320"/>
        <v>0.0372705654917298</v>
      </c>
      <c r="U1529" s="12">
        <f t="shared" si="321"/>
        <v>0.0360905593275742</v>
      </c>
      <c r="V1529" s="12">
        <f t="shared" si="322"/>
        <v>0.00118000616415559</v>
      </c>
      <c r="Y1529" s="30"/>
      <c r="Z1529" s="30"/>
    </row>
    <row r="1530" spans="1:26">
      <c r="A1530" s="14">
        <v>1997.1</v>
      </c>
      <c r="B1530" s="15">
        <v>951.16</v>
      </c>
      <c r="C1530" s="16">
        <v>15.3867</v>
      </c>
      <c r="D1530" s="15">
        <v>40.3333</v>
      </c>
      <c r="E1530" s="15">
        <v>161.6</v>
      </c>
      <c r="F1530" s="16">
        <f t="shared" si="327"/>
        <v>1997.79166666655</v>
      </c>
      <c r="G1530" s="10">
        <v>6.03</v>
      </c>
      <c r="H1530" s="16">
        <f t="shared" si="323"/>
        <v>1858.1110720297</v>
      </c>
      <c r="I1530" s="16">
        <f t="shared" si="324"/>
        <v>30.0582421800743</v>
      </c>
      <c r="J1530" s="19">
        <f t="shared" si="328"/>
        <v>766244.111526512</v>
      </c>
      <c r="K1530" s="16">
        <f t="shared" si="325"/>
        <v>78.7919501466584</v>
      </c>
      <c r="L1530" s="19">
        <f t="shared" si="326"/>
        <v>32492.0661333869</v>
      </c>
      <c r="M1530" s="27">
        <f t="shared" si="317"/>
        <v>32.9014981797981</v>
      </c>
      <c r="N1530" s="21"/>
      <c r="O1530" s="22">
        <f t="shared" si="318"/>
        <v>36.9980763908736</v>
      </c>
      <c r="P1530" s="22"/>
      <c r="Q1530" s="31">
        <f t="shared" si="319"/>
        <v>0.00442871522178448</v>
      </c>
      <c r="R1530" s="10">
        <f t="shared" si="329"/>
        <v>1.01627600172751</v>
      </c>
      <c r="S1530" s="10">
        <f t="shared" si="330"/>
        <v>27.1361882824043</v>
      </c>
      <c r="T1530" s="12">
        <f t="shared" si="320"/>
        <v>0.0386726223029918</v>
      </c>
      <c r="U1530" s="12">
        <f t="shared" si="321"/>
        <v>0.0345263245706509</v>
      </c>
      <c r="V1530" s="12">
        <f t="shared" si="322"/>
        <v>0.00414629773234099</v>
      </c>
      <c r="Y1530" s="30"/>
      <c r="Z1530" s="30"/>
    </row>
    <row r="1531" spans="1:26">
      <c r="A1531" s="14">
        <v>1997.11</v>
      </c>
      <c r="B1531" s="15">
        <v>938.92</v>
      </c>
      <c r="C1531" s="16">
        <v>15.4433</v>
      </c>
      <c r="D1531" s="15">
        <v>40.0267</v>
      </c>
      <c r="E1531" s="15">
        <v>161.5</v>
      </c>
      <c r="F1531" s="16">
        <f t="shared" si="327"/>
        <v>1997.87499999988</v>
      </c>
      <c r="G1531" s="10">
        <v>5.88</v>
      </c>
      <c r="H1531" s="16">
        <f t="shared" si="323"/>
        <v>1835.33570204334</v>
      </c>
      <c r="I1531" s="16">
        <f t="shared" si="324"/>
        <v>30.1874918495356</v>
      </c>
      <c r="J1531" s="19">
        <f t="shared" si="328"/>
        <v>757889.438304364</v>
      </c>
      <c r="K1531" s="16">
        <f t="shared" si="325"/>
        <v>78.2414173145511</v>
      </c>
      <c r="L1531" s="19">
        <f t="shared" si="326"/>
        <v>32309.2629618895</v>
      </c>
      <c r="M1531" s="27">
        <f t="shared" si="317"/>
        <v>32.3366005328127</v>
      </c>
      <c r="N1531" s="21"/>
      <c r="O1531" s="22">
        <f t="shared" si="318"/>
        <v>36.323017872736</v>
      </c>
      <c r="P1531" s="22"/>
      <c r="Q1531" s="31">
        <f t="shared" si="319"/>
        <v>0.00630598914557347</v>
      </c>
      <c r="R1531" s="10">
        <f t="shared" si="329"/>
        <v>1.01016704323697</v>
      </c>
      <c r="S1531" s="10">
        <f t="shared" si="330"/>
        <v>27.5949330021691</v>
      </c>
      <c r="T1531" s="12">
        <f t="shared" si="320"/>
        <v>0.0340917091847768</v>
      </c>
      <c r="U1531" s="12">
        <f t="shared" si="321"/>
        <v>0.0357013724420223</v>
      </c>
      <c r="V1531" s="12">
        <f t="shared" si="322"/>
        <v>-0.00160966325724554</v>
      </c>
      <c r="Y1531" s="30"/>
      <c r="Z1531" s="30"/>
    </row>
    <row r="1532" spans="1:26">
      <c r="A1532" s="14">
        <v>1997.12</v>
      </c>
      <c r="B1532" s="15">
        <v>962.37</v>
      </c>
      <c r="C1532" s="16">
        <v>15.5</v>
      </c>
      <c r="D1532" s="15">
        <v>39.72</v>
      </c>
      <c r="E1532" s="15">
        <v>161.3</v>
      </c>
      <c r="F1532" s="16">
        <f t="shared" si="327"/>
        <v>1997.95833333322</v>
      </c>
      <c r="G1532" s="10">
        <v>5.81</v>
      </c>
      <c r="H1532" s="16">
        <f t="shared" si="323"/>
        <v>1883.50665176689</v>
      </c>
      <c r="I1532" s="16">
        <f t="shared" si="324"/>
        <v>30.3358927464352</v>
      </c>
      <c r="J1532" s="19">
        <f t="shared" si="328"/>
        <v>778825.222265827</v>
      </c>
      <c r="K1532" s="16">
        <f t="shared" si="325"/>
        <v>77.7381716057037</v>
      </c>
      <c r="L1532" s="19">
        <f t="shared" si="326"/>
        <v>32144.5367461565</v>
      </c>
      <c r="M1532" s="27">
        <f t="shared" si="317"/>
        <v>33.0307890429054</v>
      </c>
      <c r="N1532" s="21"/>
      <c r="O1532" s="22">
        <f t="shared" si="318"/>
        <v>37.0612921949115</v>
      </c>
      <c r="P1532" s="22"/>
      <c r="Q1532" s="31">
        <f t="shared" si="319"/>
        <v>0.00622791943366664</v>
      </c>
      <c r="R1532" s="10">
        <f t="shared" si="329"/>
        <v>1.02540669731549</v>
      </c>
      <c r="S1532" s="10">
        <f t="shared" si="330"/>
        <v>27.9100554152414</v>
      </c>
      <c r="T1532" s="12">
        <f t="shared" si="320"/>
        <v>0.0326183706752461</v>
      </c>
      <c r="U1532" s="12">
        <f t="shared" si="321"/>
        <v>0.0353715405500248</v>
      </c>
      <c r="V1532" s="12">
        <f t="shared" si="322"/>
        <v>-0.00275316987477869</v>
      </c>
      <c r="Y1532" s="30"/>
      <c r="Z1532" s="30"/>
    </row>
    <row r="1533" spans="1:26">
      <c r="A1533" s="14">
        <v>1998.01</v>
      </c>
      <c r="B1533" s="15">
        <v>963.36</v>
      </c>
      <c r="C1533" s="16">
        <v>15.55</v>
      </c>
      <c r="D1533" s="15">
        <v>39.66</v>
      </c>
      <c r="E1533" s="15">
        <v>161.6</v>
      </c>
      <c r="F1533" s="16">
        <f t="shared" si="327"/>
        <v>1998.04166666655</v>
      </c>
      <c r="G1533" s="10">
        <v>5.54</v>
      </c>
      <c r="H1533" s="16">
        <f t="shared" si="323"/>
        <v>1881.94402871287</v>
      </c>
      <c r="I1533" s="16">
        <f t="shared" si="324"/>
        <v>30.3772521658416</v>
      </c>
      <c r="J1533" s="19">
        <f t="shared" si="328"/>
        <v>779225.824656099</v>
      </c>
      <c r="K1533" s="16">
        <f t="shared" si="325"/>
        <v>77.4766444306931</v>
      </c>
      <c r="L1533" s="19">
        <f t="shared" si="326"/>
        <v>32079.4886707574</v>
      </c>
      <c r="M1533" s="27">
        <f t="shared" si="317"/>
        <v>32.8599684150523</v>
      </c>
      <c r="N1533" s="21"/>
      <c r="O1533" s="22">
        <f t="shared" si="318"/>
        <v>36.8286335335559</v>
      </c>
      <c r="P1533" s="22"/>
      <c r="Q1533" s="31">
        <f t="shared" si="319"/>
        <v>0.00900897850325931</v>
      </c>
      <c r="R1533" s="10">
        <f t="shared" si="329"/>
        <v>1.00233476452908</v>
      </c>
      <c r="S1533" s="10">
        <f t="shared" si="330"/>
        <v>28.5660281207081</v>
      </c>
      <c r="T1533" s="12">
        <f t="shared" si="320"/>
        <v>0.0249932270291005</v>
      </c>
      <c r="U1533" s="12">
        <f t="shared" si="321"/>
        <v>0.0358351917204727</v>
      </c>
      <c r="V1533" s="12">
        <f t="shared" si="322"/>
        <v>-0.0108419646913722</v>
      </c>
      <c r="Y1533" s="30"/>
      <c r="Z1533" s="30"/>
    </row>
    <row r="1534" spans="1:26">
      <c r="A1534" s="14">
        <v>1998.02</v>
      </c>
      <c r="B1534" s="15">
        <v>1023.74</v>
      </c>
      <c r="C1534" s="16">
        <v>15.6</v>
      </c>
      <c r="D1534" s="15">
        <v>39.6</v>
      </c>
      <c r="E1534" s="15">
        <v>161.9</v>
      </c>
      <c r="F1534" s="16">
        <f t="shared" si="327"/>
        <v>1998.12499999988</v>
      </c>
      <c r="G1534" s="10">
        <v>5.57</v>
      </c>
      <c r="H1534" s="16">
        <f t="shared" si="323"/>
        <v>1996.19182742434</v>
      </c>
      <c r="I1534" s="16">
        <f t="shared" si="324"/>
        <v>30.4184583075973</v>
      </c>
      <c r="J1534" s="19">
        <f t="shared" si="328"/>
        <v>827580.117415423</v>
      </c>
      <c r="K1534" s="16">
        <f t="shared" si="325"/>
        <v>77.2160864731316</v>
      </c>
      <c r="L1534" s="19">
        <f t="shared" si="326"/>
        <v>32012.2029515802</v>
      </c>
      <c r="M1534" s="27">
        <f t="shared" si="317"/>
        <v>34.70967778227</v>
      </c>
      <c r="N1534" s="21"/>
      <c r="O1534" s="22">
        <f t="shared" si="318"/>
        <v>38.8560440806042</v>
      </c>
      <c r="P1534" s="22"/>
      <c r="Q1534" s="31">
        <f t="shared" si="319"/>
        <v>0.00701124333731876</v>
      </c>
      <c r="R1534" s="10">
        <f t="shared" si="329"/>
        <v>0.998578570593898</v>
      </c>
      <c r="S1534" s="10">
        <f t="shared" si="330"/>
        <v>28.5796667578506</v>
      </c>
      <c r="T1534" s="12">
        <f t="shared" si="320"/>
        <v>0.0169422733102509</v>
      </c>
      <c r="U1534" s="12">
        <f t="shared" si="321"/>
        <v>0.035807699768704</v>
      </c>
      <c r="V1534" s="12">
        <f t="shared" si="322"/>
        <v>-0.0188654264584531</v>
      </c>
      <c r="Y1534" s="30"/>
      <c r="Z1534" s="30"/>
    </row>
    <row r="1535" spans="1:26">
      <c r="A1535" s="14">
        <v>1998.03</v>
      </c>
      <c r="B1535" s="15">
        <v>1076.83</v>
      </c>
      <c r="C1535" s="16">
        <v>15.64</v>
      </c>
      <c r="D1535" s="15">
        <v>39.54</v>
      </c>
      <c r="E1535" s="15">
        <v>162.2</v>
      </c>
      <c r="F1535" s="16">
        <f t="shared" si="327"/>
        <v>1998.20833333322</v>
      </c>
      <c r="G1535" s="10">
        <v>5.65</v>
      </c>
      <c r="H1535" s="16">
        <f t="shared" si="323"/>
        <v>2095.82851954377</v>
      </c>
      <c r="I1535" s="16">
        <f t="shared" si="324"/>
        <v>30.4400490752158</v>
      </c>
      <c r="J1535" s="19">
        <f t="shared" si="328"/>
        <v>869939.09438534</v>
      </c>
      <c r="K1535" s="16">
        <f t="shared" si="325"/>
        <v>76.9564923551172</v>
      </c>
      <c r="L1535" s="19">
        <f t="shared" si="326"/>
        <v>31943.1960402258</v>
      </c>
      <c r="M1535" s="27">
        <f t="shared" si="317"/>
        <v>36.2969277364251</v>
      </c>
      <c r="N1535" s="21"/>
      <c r="O1535" s="22">
        <f t="shared" si="318"/>
        <v>40.5832590117805</v>
      </c>
      <c r="P1535" s="22"/>
      <c r="Q1535" s="31">
        <f t="shared" si="319"/>
        <v>0.00469812173564152</v>
      </c>
      <c r="R1535" s="10">
        <f t="shared" si="329"/>
        <v>1.00546656295663</v>
      </c>
      <c r="S1535" s="10">
        <f t="shared" si="330"/>
        <v>28.4862578664427</v>
      </c>
      <c r="T1535" s="12">
        <f t="shared" si="320"/>
        <v>0.00831940719870428</v>
      </c>
      <c r="U1535" s="12">
        <f t="shared" si="321"/>
        <v>0.0375443133279136</v>
      </c>
      <c r="V1535" s="12">
        <f t="shared" si="322"/>
        <v>-0.0292249061292094</v>
      </c>
      <c r="Y1535" s="30"/>
      <c r="Z1535" s="30"/>
    </row>
    <row r="1536" spans="1:26">
      <c r="A1536" s="14">
        <v>1998.04</v>
      </c>
      <c r="B1536" s="15">
        <v>1112.2</v>
      </c>
      <c r="C1536" s="16">
        <v>15.75</v>
      </c>
      <c r="D1536" s="15">
        <v>39.35</v>
      </c>
      <c r="E1536" s="15">
        <v>162.5</v>
      </c>
      <c r="F1536" s="16">
        <f t="shared" si="327"/>
        <v>1998.29166666655</v>
      </c>
      <c r="G1536" s="10">
        <v>5.64</v>
      </c>
      <c r="H1536" s="16">
        <f t="shared" si="323"/>
        <v>2160.67265107692</v>
      </c>
      <c r="I1536" s="16">
        <f t="shared" si="324"/>
        <v>30.5975492307692</v>
      </c>
      <c r="J1536" s="19">
        <f t="shared" si="328"/>
        <v>897913.049094797</v>
      </c>
      <c r="K1536" s="16">
        <f t="shared" si="325"/>
        <v>76.4453055384616</v>
      </c>
      <c r="L1536" s="19">
        <f t="shared" si="326"/>
        <v>31768.4575452978</v>
      </c>
      <c r="M1536" s="27">
        <f t="shared" si="317"/>
        <v>37.2769340430288</v>
      </c>
      <c r="N1536" s="21"/>
      <c r="O1536" s="22">
        <f t="shared" si="318"/>
        <v>41.6273977281411</v>
      </c>
      <c r="P1536" s="22"/>
      <c r="Q1536" s="31">
        <f t="shared" si="319"/>
        <v>0.00373389618305407</v>
      </c>
      <c r="R1536" s="10">
        <f t="shared" si="329"/>
        <v>1.0039421129909</v>
      </c>
      <c r="S1536" s="10">
        <f t="shared" si="330"/>
        <v>28.5891022873205</v>
      </c>
      <c r="T1536" s="12">
        <f t="shared" si="320"/>
        <v>0.00871010839866937</v>
      </c>
      <c r="U1536" s="12">
        <f t="shared" si="321"/>
        <v>0.0353786283296293</v>
      </c>
      <c r="V1536" s="12">
        <f t="shared" si="322"/>
        <v>-0.02666851993096</v>
      </c>
      <c r="Y1536" s="30"/>
      <c r="Z1536" s="30"/>
    </row>
    <row r="1537" spans="1:26">
      <c r="A1537" s="14">
        <v>1998.05</v>
      </c>
      <c r="B1537" s="15">
        <v>1108.42</v>
      </c>
      <c r="C1537" s="16">
        <v>15.85</v>
      </c>
      <c r="D1537" s="15">
        <v>39.16</v>
      </c>
      <c r="E1537" s="15">
        <v>162.8</v>
      </c>
      <c r="F1537" s="16">
        <f t="shared" si="327"/>
        <v>1998.37499999988</v>
      </c>
      <c r="G1537" s="10">
        <v>5.65</v>
      </c>
      <c r="H1537" s="16">
        <f t="shared" si="323"/>
        <v>2149.36118783784</v>
      </c>
      <c r="I1537" s="16">
        <f t="shared" si="324"/>
        <v>30.7350777027027</v>
      </c>
      <c r="J1537" s="19">
        <f t="shared" si="328"/>
        <v>894276.716292773</v>
      </c>
      <c r="K1537" s="16">
        <f t="shared" si="325"/>
        <v>75.9360027027027</v>
      </c>
      <c r="L1537" s="19">
        <f t="shared" si="326"/>
        <v>31594.4102506495</v>
      </c>
      <c r="M1537" s="27">
        <f t="shared" ref="M1537:M1600" si="331">H1537/AVERAGE(K1417:K1536)</f>
        <v>36.956598518969</v>
      </c>
      <c r="N1537" s="21"/>
      <c r="O1537" s="22">
        <f t="shared" ref="O1537:O1600" si="332">J1537/AVERAGE(L1417:L1536)</f>
        <v>41.2182193239652</v>
      </c>
      <c r="P1537" s="22"/>
      <c r="Q1537" s="31">
        <f t="shared" ref="Q1537:Q1600" si="333">1/M1537-(G1537/100-(((E1537/E1417)^(1/10))-1))</f>
        <v>0.00370465979656481</v>
      </c>
      <c r="R1537" s="10">
        <f t="shared" si="329"/>
        <v>1.01615407168597</v>
      </c>
      <c r="S1537" s="10">
        <f t="shared" si="330"/>
        <v>28.6489134570787</v>
      </c>
      <c r="T1537" s="12">
        <f t="shared" si="320"/>
        <v>0.0108289733404225</v>
      </c>
      <c r="U1537" s="12">
        <f t="shared" si="321"/>
        <v>0.0329028167411214</v>
      </c>
      <c r="V1537" s="12">
        <f t="shared" si="322"/>
        <v>-0.0220738434006988</v>
      </c>
      <c r="Y1537" s="30"/>
      <c r="Z1537" s="30"/>
    </row>
    <row r="1538" spans="1:26">
      <c r="A1538" s="14">
        <v>1998.06</v>
      </c>
      <c r="B1538" s="15">
        <v>1108.39</v>
      </c>
      <c r="C1538" s="16">
        <v>15.95</v>
      </c>
      <c r="D1538" s="15">
        <v>38.97</v>
      </c>
      <c r="E1538" s="15">
        <v>163</v>
      </c>
      <c r="F1538" s="16">
        <f t="shared" si="327"/>
        <v>1998.45833333322</v>
      </c>
      <c r="G1538" s="10">
        <v>5.5</v>
      </c>
      <c r="H1538" s="16">
        <f t="shared" si="323"/>
        <v>2146.66583257669</v>
      </c>
      <c r="I1538" s="16">
        <f t="shared" si="324"/>
        <v>30.8910401840491</v>
      </c>
      <c r="J1538" s="19">
        <f t="shared" si="328"/>
        <v>894226.329870406</v>
      </c>
      <c r="K1538" s="16">
        <f t="shared" si="325"/>
        <v>75.4748486503068</v>
      </c>
      <c r="L1538" s="19">
        <f t="shared" si="326"/>
        <v>31440.1971102678</v>
      </c>
      <c r="M1538" s="27">
        <f t="shared" si="331"/>
        <v>36.802293460092</v>
      </c>
      <c r="N1538" s="21"/>
      <c r="O1538" s="22">
        <f t="shared" si="332"/>
        <v>40.9943412619805</v>
      </c>
      <c r="P1538" s="22"/>
      <c r="Q1538" s="31">
        <f t="shared" si="333"/>
        <v>0.00500629955909038</v>
      </c>
      <c r="R1538" s="10">
        <f t="shared" si="329"/>
        <v>1.00764107003431</v>
      </c>
      <c r="S1538" s="10">
        <f t="shared" si="330"/>
        <v>29.075990169147</v>
      </c>
      <c r="T1538" s="12">
        <f t="shared" ref="T1538:T1601" si="334">(($J1658/$J1538)^(1/10)-1)</f>
        <v>0.00544999701531146</v>
      </c>
      <c r="U1538" s="12">
        <f t="shared" ref="U1538:U1601" si="335">(($S1658/$S1538)^(1/10)-1)</f>
        <v>0.0288205591334403</v>
      </c>
      <c r="V1538" s="12">
        <f t="shared" ref="V1538:V1601" si="336">T1538-U1538</f>
        <v>-0.0233705621181288</v>
      </c>
      <c r="Y1538" s="30"/>
      <c r="Z1538" s="30"/>
    </row>
    <row r="1539" spans="1:26">
      <c r="A1539" s="14">
        <v>1998.07</v>
      </c>
      <c r="B1539" s="15">
        <v>1156.58</v>
      </c>
      <c r="C1539" s="16">
        <v>16.0167</v>
      </c>
      <c r="D1539" s="15">
        <v>38.6767</v>
      </c>
      <c r="E1539" s="15">
        <v>163.2</v>
      </c>
      <c r="F1539" s="16">
        <f t="shared" si="327"/>
        <v>1998.54166666655</v>
      </c>
      <c r="G1539" s="10">
        <v>5.46</v>
      </c>
      <c r="H1539" s="16">
        <f t="shared" si="323"/>
        <v>2237.25235061275</v>
      </c>
      <c r="I1539" s="16">
        <f t="shared" si="324"/>
        <v>30.9822059209559</v>
      </c>
      <c r="J1539" s="19">
        <f t="shared" si="328"/>
        <v>933037.03202339</v>
      </c>
      <c r="K1539" s="16">
        <f t="shared" si="325"/>
        <v>74.8150045729167</v>
      </c>
      <c r="L1539" s="19">
        <f t="shared" si="326"/>
        <v>31201.2946587863</v>
      </c>
      <c r="M1539" s="27">
        <f t="shared" si="331"/>
        <v>38.2596450852486</v>
      </c>
      <c r="N1539" s="21"/>
      <c r="O1539" s="22">
        <f t="shared" si="332"/>
        <v>42.5610249557042</v>
      </c>
      <c r="P1539" s="22"/>
      <c r="Q1539" s="31">
        <f t="shared" si="333"/>
        <v>0.00406126006592408</v>
      </c>
      <c r="R1539" s="10">
        <f t="shared" si="329"/>
        <v>1.01377332378172</v>
      </c>
      <c r="S1539" s="10">
        <f t="shared" si="330"/>
        <v>29.2622572362406</v>
      </c>
      <c r="T1539" s="12">
        <f t="shared" si="334"/>
        <v>-0.00559217818734714</v>
      </c>
      <c r="U1539" s="12">
        <f t="shared" si="335"/>
        <v>0.0287269458281101</v>
      </c>
      <c r="V1539" s="12">
        <f t="shared" si="336"/>
        <v>-0.0343191240154572</v>
      </c>
      <c r="Y1539" s="30"/>
      <c r="Z1539" s="30"/>
    </row>
    <row r="1540" spans="1:26">
      <c r="A1540" s="14">
        <v>1998.08</v>
      </c>
      <c r="B1540" s="15">
        <v>1074.62</v>
      </c>
      <c r="C1540" s="16">
        <v>16.0833</v>
      </c>
      <c r="D1540" s="15">
        <v>38.3833</v>
      </c>
      <c r="E1540" s="15">
        <v>163.4</v>
      </c>
      <c r="F1540" s="16">
        <f t="shared" si="327"/>
        <v>1998.62499999988</v>
      </c>
      <c r="G1540" s="10">
        <v>5.34</v>
      </c>
      <c r="H1540" s="16">
        <f t="shared" si="323"/>
        <v>2076.16715532436</v>
      </c>
      <c r="I1540" s="16">
        <f t="shared" si="324"/>
        <v>31.0729552858017</v>
      </c>
      <c r="J1540" s="19">
        <f t="shared" si="328"/>
        <v>866937.007897989</v>
      </c>
      <c r="K1540" s="16">
        <f t="shared" si="325"/>
        <v>74.1565825807834</v>
      </c>
      <c r="L1540" s="19">
        <f t="shared" si="326"/>
        <v>30965.2744740009</v>
      </c>
      <c r="M1540" s="27">
        <f t="shared" si="331"/>
        <v>35.4234010248783</v>
      </c>
      <c r="N1540" s="21"/>
      <c r="O1540" s="22">
        <f t="shared" si="332"/>
        <v>39.3579537376605</v>
      </c>
      <c r="P1540" s="22"/>
      <c r="Q1540" s="31">
        <f t="shared" si="333"/>
        <v>0.00704574198849224</v>
      </c>
      <c r="R1540" s="10">
        <f t="shared" si="329"/>
        <v>1.0461845002816</v>
      </c>
      <c r="S1540" s="10">
        <f t="shared" si="330"/>
        <v>29.628985748185</v>
      </c>
      <c r="T1540" s="12">
        <f t="shared" si="334"/>
        <v>0.00423776786773788</v>
      </c>
      <c r="U1540" s="12">
        <f t="shared" si="335"/>
        <v>0.02920650818302</v>
      </c>
      <c r="V1540" s="12">
        <f t="shared" si="336"/>
        <v>-0.0249687403152821</v>
      </c>
      <c r="Y1540" s="30"/>
      <c r="Z1540" s="30"/>
    </row>
    <row r="1541" spans="1:26">
      <c r="A1541" s="14">
        <v>1998.09</v>
      </c>
      <c r="B1541" s="15">
        <v>1020.64</v>
      </c>
      <c r="C1541" s="16">
        <v>16.14</v>
      </c>
      <c r="D1541" s="15">
        <v>38.09</v>
      </c>
      <c r="E1541" s="15">
        <v>163.6</v>
      </c>
      <c r="F1541" s="16">
        <f t="shared" si="327"/>
        <v>1998.70833333322</v>
      </c>
      <c r="G1541" s="10">
        <v>4.81</v>
      </c>
      <c r="H1541" s="16">
        <f t="shared" si="323"/>
        <v>1969.4671207824</v>
      </c>
      <c r="I1541" s="16">
        <f t="shared" si="324"/>
        <v>31.1443793398533</v>
      </c>
      <c r="J1541" s="19">
        <f t="shared" si="328"/>
        <v>823466.427729549</v>
      </c>
      <c r="K1541" s="16">
        <f t="shared" si="325"/>
        <v>73.4999633863081</v>
      </c>
      <c r="L1541" s="19">
        <f t="shared" si="326"/>
        <v>30731.5373022991</v>
      </c>
      <c r="M1541" s="27">
        <f t="shared" si="331"/>
        <v>33.5323569808349</v>
      </c>
      <c r="N1541" s="21"/>
      <c r="O1541" s="22">
        <f t="shared" si="332"/>
        <v>37.2148349413505</v>
      </c>
      <c r="P1541" s="22"/>
      <c r="Q1541" s="31">
        <f t="shared" si="333"/>
        <v>0.0133725728076678</v>
      </c>
      <c r="R1541" s="10">
        <f t="shared" si="329"/>
        <v>1.02634266330297</v>
      </c>
      <c r="S1541" s="10">
        <f t="shared" si="330"/>
        <v>30.9594915343303</v>
      </c>
      <c r="T1541" s="12">
        <f t="shared" si="334"/>
        <v>0.00455324891559106</v>
      </c>
      <c r="U1541" s="12">
        <f t="shared" si="335"/>
        <v>0.0268516520047137</v>
      </c>
      <c r="V1541" s="12">
        <f t="shared" si="336"/>
        <v>-0.0222984030891227</v>
      </c>
      <c r="Y1541" s="30"/>
      <c r="Z1541" s="30"/>
    </row>
    <row r="1542" spans="1:26">
      <c r="A1542" s="14">
        <v>1998.1</v>
      </c>
      <c r="B1542" s="15">
        <v>1032.47</v>
      </c>
      <c r="C1542" s="16">
        <v>16.1667</v>
      </c>
      <c r="D1542" s="15">
        <v>37.9633</v>
      </c>
      <c r="E1542" s="15">
        <v>164</v>
      </c>
      <c r="F1542" s="16">
        <f t="shared" si="327"/>
        <v>1998.79166666655</v>
      </c>
      <c r="G1542" s="10">
        <v>4.53</v>
      </c>
      <c r="H1542" s="16">
        <f t="shared" si="323"/>
        <v>1987.43549896342</v>
      </c>
      <c r="I1542" s="16">
        <f t="shared" si="324"/>
        <v>31.1198131481707</v>
      </c>
      <c r="J1542" s="19">
        <f t="shared" si="328"/>
        <v>832063.609235082</v>
      </c>
      <c r="K1542" s="16">
        <f t="shared" si="325"/>
        <v>73.0768061810976</v>
      </c>
      <c r="L1542" s="19">
        <f t="shared" si="326"/>
        <v>30594.4777247515</v>
      </c>
      <c r="M1542" s="27">
        <f t="shared" si="331"/>
        <v>33.7731028790482</v>
      </c>
      <c r="N1542" s="21"/>
      <c r="O1542" s="22">
        <f t="shared" si="332"/>
        <v>37.4400003098908</v>
      </c>
      <c r="P1542" s="22"/>
      <c r="Q1542" s="31">
        <f t="shared" si="333"/>
        <v>0.0158680417951297</v>
      </c>
      <c r="R1542" s="10">
        <f t="shared" si="329"/>
        <v>0.98017336887879</v>
      </c>
      <c r="S1542" s="10">
        <f t="shared" si="330"/>
        <v>31.6975468812264</v>
      </c>
      <c r="T1542" s="12">
        <f t="shared" si="334"/>
        <v>-0.0178766547650953</v>
      </c>
      <c r="U1542" s="12">
        <f t="shared" si="335"/>
        <v>0.0247741101367354</v>
      </c>
      <c r="V1542" s="12">
        <f t="shared" si="336"/>
        <v>-0.0426507649018306</v>
      </c>
      <c r="Y1542" s="30"/>
      <c r="Z1542" s="30"/>
    </row>
    <row r="1543" spans="1:26">
      <c r="A1543" s="14">
        <v>1998.11</v>
      </c>
      <c r="B1543" s="15">
        <v>1144.43</v>
      </c>
      <c r="C1543" s="16">
        <v>16.1833</v>
      </c>
      <c r="D1543" s="15">
        <v>37.8367</v>
      </c>
      <c r="E1543" s="15">
        <v>164</v>
      </c>
      <c r="F1543" s="16">
        <f t="shared" si="327"/>
        <v>1998.87499999988</v>
      </c>
      <c r="G1543" s="10">
        <v>4.83</v>
      </c>
      <c r="H1543" s="16">
        <f t="shared" si="323"/>
        <v>2202.95098945122</v>
      </c>
      <c r="I1543" s="16">
        <f t="shared" si="324"/>
        <v>31.1517670347561</v>
      </c>
      <c r="J1543" s="19">
        <f t="shared" si="328"/>
        <v>923378.581686812</v>
      </c>
      <c r="K1543" s="16">
        <f t="shared" si="325"/>
        <v>72.833109672561</v>
      </c>
      <c r="L1543" s="19">
        <f t="shared" si="326"/>
        <v>30528.3838956593</v>
      </c>
      <c r="M1543" s="27">
        <f t="shared" si="331"/>
        <v>37.369391883921</v>
      </c>
      <c r="N1543" s="21"/>
      <c r="O1543" s="22">
        <f t="shared" si="332"/>
        <v>41.3755770005444</v>
      </c>
      <c r="P1543" s="22"/>
      <c r="Q1543" s="31">
        <f t="shared" si="333"/>
        <v>0.00993276786939493</v>
      </c>
      <c r="R1543" s="10">
        <f t="shared" si="329"/>
        <v>1.018303605545</v>
      </c>
      <c r="S1543" s="10">
        <f t="shared" si="330"/>
        <v>31.069091311765</v>
      </c>
      <c r="T1543" s="12">
        <f t="shared" si="334"/>
        <v>-0.0348939729743956</v>
      </c>
      <c r="U1543" s="12">
        <f t="shared" si="335"/>
        <v>0.0315178251100994</v>
      </c>
      <c r="V1543" s="12">
        <f t="shared" si="336"/>
        <v>-0.0664117980844949</v>
      </c>
      <c r="Y1543" s="30"/>
      <c r="Z1543" s="30"/>
    </row>
    <row r="1544" spans="1:26">
      <c r="A1544" s="14">
        <v>1998.12</v>
      </c>
      <c r="B1544" s="15">
        <v>1190.05</v>
      </c>
      <c r="C1544" s="16">
        <v>16.2</v>
      </c>
      <c r="D1544" s="15">
        <v>37.71</v>
      </c>
      <c r="E1544" s="15">
        <v>163.9</v>
      </c>
      <c r="F1544" s="16">
        <f t="shared" si="327"/>
        <v>1998.95833333322</v>
      </c>
      <c r="G1544" s="10">
        <v>4.65</v>
      </c>
      <c r="H1544" s="16">
        <f t="shared" si="323"/>
        <v>2292.16409060403</v>
      </c>
      <c r="I1544" s="16">
        <f t="shared" si="324"/>
        <v>31.2029395973154</v>
      </c>
      <c r="J1544" s="19">
        <f t="shared" si="328"/>
        <v>961862.632274171</v>
      </c>
      <c r="K1544" s="16">
        <f t="shared" si="325"/>
        <v>72.6335093959732</v>
      </c>
      <c r="L1544" s="19">
        <f t="shared" si="326"/>
        <v>30479.2570589967</v>
      </c>
      <c r="M1544" s="27">
        <f t="shared" si="331"/>
        <v>38.8202747800982</v>
      </c>
      <c r="N1544" s="21"/>
      <c r="O1544" s="22">
        <f t="shared" si="332"/>
        <v>42.9273398749331</v>
      </c>
      <c r="P1544" s="22"/>
      <c r="Q1544" s="31">
        <f t="shared" si="333"/>
        <v>0.0104984066169053</v>
      </c>
      <c r="R1544" s="10">
        <f t="shared" si="329"/>
        <v>0.998340061131035</v>
      </c>
      <c r="S1544" s="10">
        <f t="shared" si="330"/>
        <v>31.6570707957259</v>
      </c>
      <c r="T1544" s="12">
        <f t="shared" si="334"/>
        <v>-0.038166768158642</v>
      </c>
      <c r="U1544" s="12">
        <f t="shared" si="335"/>
        <v>0.0405947082746838</v>
      </c>
      <c r="V1544" s="12">
        <f t="shared" si="336"/>
        <v>-0.0787614764333258</v>
      </c>
      <c r="Y1544" s="30"/>
      <c r="Z1544" s="30"/>
    </row>
    <row r="1545" spans="1:26">
      <c r="A1545" s="14">
        <v>1999.01</v>
      </c>
      <c r="B1545" s="15">
        <v>1248.77</v>
      </c>
      <c r="C1545" s="16">
        <v>16.28333333</v>
      </c>
      <c r="D1545" s="15">
        <v>37.93333333</v>
      </c>
      <c r="E1545" s="15">
        <v>164.3</v>
      </c>
      <c r="F1545" s="16">
        <f t="shared" si="327"/>
        <v>1999.04166666655</v>
      </c>
      <c r="G1545" s="10">
        <v>4.72</v>
      </c>
      <c r="H1545" s="16">
        <f t="shared" si="323"/>
        <v>2399.40932763238</v>
      </c>
      <c r="I1545" s="16">
        <f t="shared" si="324"/>
        <v>31.2870920000875</v>
      </c>
      <c r="J1545" s="19">
        <f t="shared" si="328"/>
        <v>1007960.12160418</v>
      </c>
      <c r="K1545" s="16">
        <f t="shared" si="325"/>
        <v>72.8857946781155</v>
      </c>
      <c r="L1545" s="19">
        <f t="shared" si="326"/>
        <v>30618.3582854798</v>
      </c>
      <c r="M1545" s="27">
        <f t="shared" si="331"/>
        <v>40.5769576772081</v>
      </c>
      <c r="N1545" s="21"/>
      <c r="O1545" s="22">
        <f t="shared" si="332"/>
        <v>44.8110534496352</v>
      </c>
      <c r="P1545" s="22"/>
      <c r="Q1545" s="31">
        <f t="shared" si="333"/>
        <v>0.00842239590442172</v>
      </c>
      <c r="R1545" s="10">
        <f t="shared" si="329"/>
        <v>0.982076022499482</v>
      </c>
      <c r="S1545" s="10">
        <f t="shared" si="330"/>
        <v>31.5275785436635</v>
      </c>
      <c r="T1545" s="12">
        <f t="shared" si="334"/>
        <v>-0.0441315106295773</v>
      </c>
      <c r="U1545" s="12">
        <f t="shared" si="335"/>
        <v>0.0398647906614993</v>
      </c>
      <c r="V1545" s="12">
        <f t="shared" si="336"/>
        <v>-0.0839963012910766</v>
      </c>
      <c r="Y1545" s="30"/>
      <c r="Z1545" s="30"/>
    </row>
    <row r="1546" spans="1:26">
      <c r="A1546" s="14">
        <v>1999.02</v>
      </c>
      <c r="B1546" s="15">
        <v>1246.58</v>
      </c>
      <c r="C1546" s="16">
        <v>16.36666667</v>
      </c>
      <c r="D1546" s="15">
        <v>38.15666667</v>
      </c>
      <c r="E1546" s="15">
        <v>164.5</v>
      </c>
      <c r="F1546" s="16">
        <f t="shared" si="327"/>
        <v>1999.12499999988</v>
      </c>
      <c r="G1546" s="10">
        <v>5</v>
      </c>
      <c r="H1546" s="16">
        <f t="shared" ref="H1546:H1609" si="337">B1546*$E$1858/E1546</f>
        <v>2392.28932291793</v>
      </c>
      <c r="I1546" s="16">
        <f t="shared" ref="I1546:I1609" si="338">C1546*$E$1858/E1546</f>
        <v>31.4089765008245</v>
      </c>
      <c r="J1546" s="19">
        <f t="shared" si="328"/>
        <v>1006068.6430983</v>
      </c>
      <c r="K1546" s="16">
        <f t="shared" ref="K1546:K1609" si="339">D1546*$E$1858/E1546</f>
        <v>73.2257747379066</v>
      </c>
      <c r="L1546" s="19">
        <f t="shared" ref="L1546:L1609" si="340">K1546*(J1546/H1546)</f>
        <v>30794.835359015</v>
      </c>
      <c r="M1546" s="27">
        <f t="shared" si="331"/>
        <v>40.40015922926</v>
      </c>
      <c r="N1546" s="21"/>
      <c r="O1546" s="22">
        <f t="shared" si="332"/>
        <v>44.5577345353783</v>
      </c>
      <c r="P1546" s="22"/>
      <c r="Q1546" s="31">
        <f t="shared" si="333"/>
        <v>0.00543091565481029</v>
      </c>
      <c r="R1546" s="10">
        <f t="shared" si="329"/>
        <v>0.986399933085846</v>
      </c>
      <c r="S1546" s="10">
        <f t="shared" si="330"/>
        <v>30.9248345839121</v>
      </c>
      <c r="T1546" s="12">
        <f t="shared" si="334"/>
        <v>-0.051036317712709</v>
      </c>
      <c r="U1546" s="12">
        <f t="shared" si="335"/>
        <v>0.0383960628749731</v>
      </c>
      <c r="V1546" s="12">
        <f t="shared" si="336"/>
        <v>-0.0894323805876821</v>
      </c>
      <c r="Y1546" s="30"/>
      <c r="Z1546" s="30"/>
    </row>
    <row r="1547" spans="1:26">
      <c r="A1547" s="14">
        <v>1999.03</v>
      </c>
      <c r="B1547" s="15">
        <v>1281.66</v>
      </c>
      <c r="C1547" s="16">
        <v>16.45</v>
      </c>
      <c r="D1547" s="15">
        <v>38.38</v>
      </c>
      <c r="E1547" s="15">
        <v>165</v>
      </c>
      <c r="F1547" s="16">
        <f t="shared" ref="F1547:F1610" si="341">F1546+1/12</f>
        <v>1999.20833333322</v>
      </c>
      <c r="G1547" s="10">
        <v>5.23</v>
      </c>
      <c r="H1547" s="16">
        <f t="shared" si="337"/>
        <v>2452.157356</v>
      </c>
      <c r="I1547" s="16">
        <f t="shared" si="338"/>
        <v>31.4732366666667</v>
      </c>
      <c r="J1547" s="19">
        <f t="shared" ref="J1547:J1610" si="342">J1546*((H1547+(I1547/12))/H1546)</f>
        <v>1032348.92474364</v>
      </c>
      <c r="K1547" s="16">
        <f t="shared" si="339"/>
        <v>73.4311746666667</v>
      </c>
      <c r="L1547" s="19">
        <f t="shared" si="340"/>
        <v>30914.245378385</v>
      </c>
      <c r="M1547" s="27">
        <f t="shared" si="331"/>
        <v>41.356103632713</v>
      </c>
      <c r="N1547" s="21"/>
      <c r="O1547" s="22">
        <f t="shared" si="332"/>
        <v>45.551555032015</v>
      </c>
      <c r="P1547" s="22"/>
      <c r="Q1547" s="31">
        <f t="shared" si="333"/>
        <v>0.00227998729866213</v>
      </c>
      <c r="R1547" s="10">
        <f t="shared" ref="R1547:R1610" si="343">((G1547/G1548+G1547/1200+((1+G1548/1200)^(-119))*(1-G1547/G1548)))</f>
        <v>1.00822947612763</v>
      </c>
      <c r="S1547" s="10">
        <f t="shared" ref="S1547:S1610" si="344">S1546*R1546*E1546/E1547</f>
        <v>30.4118176286125</v>
      </c>
      <c r="T1547" s="12">
        <f t="shared" si="334"/>
        <v>-0.0592388358346658</v>
      </c>
      <c r="U1547" s="12">
        <f t="shared" si="335"/>
        <v>0.0405779166996556</v>
      </c>
      <c r="V1547" s="12">
        <f t="shared" si="336"/>
        <v>-0.0998167525343214</v>
      </c>
      <c r="Y1547" s="30"/>
      <c r="Z1547" s="30"/>
    </row>
    <row r="1548" spans="1:26">
      <c r="A1548" s="14">
        <v>1999.04</v>
      </c>
      <c r="B1548" s="15">
        <v>1334.76</v>
      </c>
      <c r="C1548" s="16">
        <f>C1547*2/3+C1550/3</f>
        <v>16.45</v>
      </c>
      <c r="D1548" s="15">
        <v>39.26</v>
      </c>
      <c r="E1548" s="15">
        <v>166.2</v>
      </c>
      <c r="F1548" s="16">
        <f t="shared" si="341"/>
        <v>1999.29166666655</v>
      </c>
      <c r="G1548" s="10">
        <v>5.18</v>
      </c>
      <c r="H1548" s="16">
        <f t="shared" si="337"/>
        <v>2535.31317472924</v>
      </c>
      <c r="I1548" s="16">
        <f t="shared" si="338"/>
        <v>31.2459930806258</v>
      </c>
      <c r="J1548" s="19">
        <f t="shared" si="342"/>
        <v>1068453.41199496</v>
      </c>
      <c r="K1548" s="16">
        <f t="shared" si="339"/>
        <v>74.5725038507822</v>
      </c>
      <c r="L1548" s="19">
        <f t="shared" si="340"/>
        <v>31426.983843479</v>
      </c>
      <c r="M1548" s="27">
        <f t="shared" si="331"/>
        <v>42.7045095168922</v>
      </c>
      <c r="N1548" s="21"/>
      <c r="O1548" s="22">
        <f t="shared" si="332"/>
        <v>46.9725812598806</v>
      </c>
      <c r="P1548" s="22"/>
      <c r="Q1548" s="31">
        <f t="shared" si="333"/>
        <v>0.00209134319912846</v>
      </c>
      <c r="R1548" s="10">
        <f t="shared" si="343"/>
        <v>0.976896625801564</v>
      </c>
      <c r="S1548" s="10">
        <f t="shared" si="344"/>
        <v>30.4407040174761</v>
      </c>
      <c r="T1548" s="12">
        <f t="shared" si="334"/>
        <v>-0.0517514022966862</v>
      </c>
      <c r="U1548" s="12">
        <f t="shared" si="335"/>
        <v>0.0394781276326093</v>
      </c>
      <c r="V1548" s="12">
        <f t="shared" si="336"/>
        <v>-0.0912295299292954</v>
      </c>
      <c r="Y1548" s="30"/>
      <c r="Z1548" s="30"/>
    </row>
    <row r="1549" spans="1:26">
      <c r="A1549" s="14">
        <v>1999.05</v>
      </c>
      <c r="B1549" s="15">
        <v>1332.07</v>
      </c>
      <c r="C1549" s="16">
        <f>C1547/3+C1550*2/3</f>
        <v>16.45</v>
      </c>
      <c r="D1549" s="15">
        <v>40.14</v>
      </c>
      <c r="E1549" s="15">
        <v>166.2</v>
      </c>
      <c r="F1549" s="16">
        <f t="shared" si="341"/>
        <v>1999.37499999988</v>
      </c>
      <c r="G1549" s="10">
        <v>5.54</v>
      </c>
      <c r="H1549" s="16">
        <f t="shared" si="337"/>
        <v>2530.20364759326</v>
      </c>
      <c r="I1549" s="16">
        <f t="shared" si="338"/>
        <v>31.2459930806258</v>
      </c>
      <c r="J1549" s="19">
        <f t="shared" si="342"/>
        <v>1067397.44078965</v>
      </c>
      <c r="K1549" s="16">
        <f t="shared" si="339"/>
        <v>76.2440220216607</v>
      </c>
      <c r="L1549" s="19">
        <f t="shared" si="340"/>
        <v>32164.475795789</v>
      </c>
      <c r="M1549" s="27">
        <f t="shared" si="331"/>
        <v>42.5566767095181</v>
      </c>
      <c r="N1549" s="21"/>
      <c r="O1549" s="22">
        <f t="shared" si="332"/>
        <v>46.7466748008521</v>
      </c>
      <c r="P1549" s="22"/>
      <c r="Q1549" s="31">
        <f t="shared" si="333"/>
        <v>-0.00201145925578573</v>
      </c>
      <c r="R1549" s="10">
        <f t="shared" si="343"/>
        <v>0.977638549150395</v>
      </c>
      <c r="S1549" s="10">
        <f t="shared" si="344"/>
        <v>29.7374210416965</v>
      </c>
      <c r="T1549" s="12">
        <f t="shared" si="334"/>
        <v>-0.045803686968187</v>
      </c>
      <c r="U1549" s="12">
        <f t="shared" si="335"/>
        <v>0.0386579470734405</v>
      </c>
      <c r="V1549" s="12">
        <f t="shared" si="336"/>
        <v>-0.0844616340416275</v>
      </c>
      <c r="Y1549" s="30"/>
      <c r="Z1549" s="30"/>
    </row>
    <row r="1550" spans="1:26">
      <c r="A1550" s="14">
        <v>1999.06</v>
      </c>
      <c r="B1550" s="15">
        <v>1322.55</v>
      </c>
      <c r="C1550" s="16">
        <v>16.45</v>
      </c>
      <c r="D1550" s="15">
        <v>41.02</v>
      </c>
      <c r="E1550" s="15">
        <v>166.2</v>
      </c>
      <c r="F1550" s="16">
        <f t="shared" si="341"/>
        <v>1999.45833333322</v>
      </c>
      <c r="G1550" s="10">
        <v>5.9</v>
      </c>
      <c r="H1550" s="16">
        <f t="shared" si="337"/>
        <v>2512.1208601083</v>
      </c>
      <c r="I1550" s="16">
        <f t="shared" si="338"/>
        <v>31.2459930806258</v>
      </c>
      <c r="J1550" s="19">
        <f t="shared" si="342"/>
        <v>1060867.45389364</v>
      </c>
      <c r="K1550" s="16">
        <f t="shared" si="339"/>
        <v>77.9155401925391</v>
      </c>
      <c r="L1550" s="19">
        <f t="shared" si="340"/>
        <v>32903.6958593</v>
      </c>
      <c r="M1550" s="27">
        <f t="shared" si="331"/>
        <v>42.180675911747</v>
      </c>
      <c r="N1550" s="21"/>
      <c r="O1550" s="22">
        <f t="shared" si="332"/>
        <v>46.2714325532117</v>
      </c>
      <c r="P1550" s="22"/>
      <c r="Q1550" s="31">
        <f t="shared" si="333"/>
        <v>-0.00565123367409679</v>
      </c>
      <c r="R1550" s="10">
        <f t="shared" si="343"/>
        <v>1.01320091239863</v>
      </c>
      <c r="S1550" s="10">
        <f t="shared" si="344"/>
        <v>29.0724491626786</v>
      </c>
      <c r="T1550" s="12">
        <f t="shared" si="334"/>
        <v>-0.0433369527184962</v>
      </c>
      <c r="U1550" s="12">
        <f t="shared" si="335"/>
        <v>0.0366486665547672</v>
      </c>
      <c r="V1550" s="12">
        <f t="shared" si="336"/>
        <v>-0.0799856192732634</v>
      </c>
      <c r="Y1550" s="30"/>
      <c r="Z1550" s="30"/>
    </row>
    <row r="1551" spans="1:26">
      <c r="A1551" s="14">
        <v>1999.07</v>
      </c>
      <c r="B1551" s="15">
        <v>1380.99</v>
      </c>
      <c r="C1551" s="16">
        <f>C1550*2/3+C1553/3</f>
        <v>16.5133333333333</v>
      </c>
      <c r="D1551" s="15">
        <v>42</v>
      </c>
      <c r="E1551" s="15">
        <v>166.7</v>
      </c>
      <c r="F1551" s="16">
        <f t="shared" si="341"/>
        <v>1999.54166666655</v>
      </c>
      <c r="G1551" s="10">
        <v>5.79</v>
      </c>
      <c r="H1551" s="16">
        <f t="shared" si="337"/>
        <v>2615.25706124775</v>
      </c>
      <c r="I1551" s="16">
        <f t="shared" si="338"/>
        <v>31.2722116776645</v>
      </c>
      <c r="J1551" s="19">
        <f t="shared" si="342"/>
        <v>1105522.34299025</v>
      </c>
      <c r="K1551" s="16">
        <f t="shared" si="339"/>
        <v>79.5377204559088</v>
      </c>
      <c r="L1551" s="19">
        <f t="shared" si="340"/>
        <v>33622.2118955174</v>
      </c>
      <c r="M1551" s="27">
        <f t="shared" si="331"/>
        <v>43.8280359928054</v>
      </c>
      <c r="N1551" s="21"/>
      <c r="O1551" s="22">
        <f t="shared" si="332"/>
        <v>48.0119978938017</v>
      </c>
      <c r="P1551" s="22"/>
      <c r="Q1551" s="31">
        <f t="shared" si="333"/>
        <v>-0.00538163577148929</v>
      </c>
      <c r="R1551" s="10">
        <f t="shared" si="343"/>
        <v>0.993604318018861</v>
      </c>
      <c r="S1551" s="10">
        <f t="shared" si="344"/>
        <v>29.367880991442</v>
      </c>
      <c r="T1551" s="12">
        <f t="shared" si="334"/>
        <v>-0.0459163368629911</v>
      </c>
      <c r="U1551" s="12">
        <f t="shared" si="335"/>
        <v>0.0374569672900671</v>
      </c>
      <c r="V1551" s="12">
        <f t="shared" si="336"/>
        <v>-0.0833733041530582</v>
      </c>
      <c r="Y1551" s="30"/>
      <c r="Z1551" s="30"/>
    </row>
    <row r="1552" spans="1:26">
      <c r="A1552" s="14">
        <v>1999.08</v>
      </c>
      <c r="B1552" s="15">
        <v>1327.49</v>
      </c>
      <c r="C1552" s="16">
        <f>C1550/3+C1553*2/3</f>
        <v>16.5766666666667</v>
      </c>
      <c r="D1552" s="15">
        <v>42.98</v>
      </c>
      <c r="E1552" s="15">
        <v>167.1</v>
      </c>
      <c r="F1552" s="16">
        <f t="shared" si="341"/>
        <v>1999.62499999988</v>
      </c>
      <c r="G1552" s="10">
        <v>5.94</v>
      </c>
      <c r="H1552" s="16">
        <f t="shared" si="337"/>
        <v>2507.92334296828</v>
      </c>
      <c r="I1552" s="16">
        <f t="shared" si="338"/>
        <v>31.3170037303012</v>
      </c>
      <c r="J1552" s="19">
        <f t="shared" si="342"/>
        <v>1061253.39209001</v>
      </c>
      <c r="K1552" s="16">
        <f t="shared" si="339"/>
        <v>81.1987625374028</v>
      </c>
      <c r="L1552" s="19">
        <f t="shared" si="340"/>
        <v>34360.0861716687</v>
      </c>
      <c r="M1552" s="27">
        <f t="shared" si="331"/>
        <v>41.9307121599405</v>
      </c>
      <c r="N1552" s="21"/>
      <c r="O1552" s="22">
        <f t="shared" si="332"/>
        <v>45.8734551895944</v>
      </c>
      <c r="P1552" s="22"/>
      <c r="Q1552" s="31">
        <f t="shared" si="333"/>
        <v>-0.00576784155938047</v>
      </c>
      <c r="R1552" s="10">
        <f t="shared" si="343"/>
        <v>1.00644743676302</v>
      </c>
      <c r="S1552" s="10">
        <f t="shared" si="344"/>
        <v>29.1102028474304</v>
      </c>
      <c r="T1552" s="12">
        <f t="shared" si="334"/>
        <v>-0.0347209201276808</v>
      </c>
      <c r="U1552" s="12">
        <f t="shared" si="335"/>
        <v>0.038187504413066</v>
      </c>
      <c r="V1552" s="12">
        <f t="shared" si="336"/>
        <v>-0.0729084245407468</v>
      </c>
      <c r="Y1552" s="30"/>
      <c r="Z1552" s="30"/>
    </row>
    <row r="1553" spans="1:26">
      <c r="A1553" s="14">
        <v>1999.09</v>
      </c>
      <c r="B1553" s="15">
        <v>1318.17</v>
      </c>
      <c r="C1553" s="16">
        <v>16.64</v>
      </c>
      <c r="D1553" s="15">
        <v>43.96</v>
      </c>
      <c r="E1553" s="15">
        <v>167.9</v>
      </c>
      <c r="F1553" s="16">
        <f t="shared" si="341"/>
        <v>1999.70833333322</v>
      </c>
      <c r="G1553" s="10">
        <v>5.92</v>
      </c>
      <c r="H1553" s="16">
        <f t="shared" si="337"/>
        <v>2478.45008415724</v>
      </c>
      <c r="I1553" s="16">
        <f t="shared" si="338"/>
        <v>31.2868669446099</v>
      </c>
      <c r="J1553" s="19">
        <f t="shared" si="342"/>
        <v>1049884.7612147</v>
      </c>
      <c r="K1553" s="16">
        <f t="shared" si="339"/>
        <v>82.6544874329959</v>
      </c>
      <c r="L1553" s="19">
        <f t="shared" si="340"/>
        <v>35012.8846074469</v>
      </c>
      <c r="M1553" s="27">
        <f t="shared" si="331"/>
        <v>41.323451334715</v>
      </c>
      <c r="N1553" s="21"/>
      <c r="O1553" s="22">
        <f t="shared" si="332"/>
        <v>45.1518392470653</v>
      </c>
      <c r="P1553" s="22"/>
      <c r="Q1553" s="31">
        <f t="shared" si="333"/>
        <v>-0.00505558370755329</v>
      </c>
      <c r="R1553" s="10">
        <f t="shared" si="343"/>
        <v>0.990828492437972</v>
      </c>
      <c r="S1553" s="10">
        <f t="shared" si="344"/>
        <v>29.1582921887535</v>
      </c>
      <c r="T1553" s="12">
        <f t="shared" si="334"/>
        <v>-0.0302749587804969</v>
      </c>
      <c r="U1553" s="12">
        <f t="shared" si="335"/>
        <v>0.0399033022761912</v>
      </c>
      <c r="V1553" s="12">
        <f t="shared" si="336"/>
        <v>-0.0701782610566881</v>
      </c>
      <c r="Y1553" s="30"/>
      <c r="Z1553" s="30"/>
    </row>
    <row r="1554" spans="1:26">
      <c r="A1554" s="14">
        <v>1999.1</v>
      </c>
      <c r="B1554" s="15">
        <v>1300.01</v>
      </c>
      <c r="C1554" s="16">
        <f>C1553*2/3+C1556/3</f>
        <v>16.6566666666667</v>
      </c>
      <c r="D1554" s="15">
        <f>(2*D1553+D1556)/3</f>
        <v>45.3633333333333</v>
      </c>
      <c r="E1554" s="15">
        <v>168.2</v>
      </c>
      <c r="F1554" s="16">
        <f t="shared" si="341"/>
        <v>1999.79166666655</v>
      </c>
      <c r="G1554" s="10">
        <v>6.11</v>
      </c>
      <c r="H1554" s="16">
        <f t="shared" si="337"/>
        <v>2439.94564143876</v>
      </c>
      <c r="I1554" s="16">
        <f t="shared" si="338"/>
        <v>31.262345085216</v>
      </c>
      <c r="J1554" s="19">
        <f t="shared" si="342"/>
        <v>1034677.64733546</v>
      </c>
      <c r="K1554" s="16">
        <f t="shared" si="339"/>
        <v>85.1409354141895</v>
      </c>
      <c r="L1554" s="19">
        <f t="shared" si="340"/>
        <v>36104.6661245896</v>
      </c>
      <c r="M1554" s="27">
        <f t="shared" si="331"/>
        <v>40.5528543995399</v>
      </c>
      <c r="N1554" s="21"/>
      <c r="O1554" s="22">
        <f t="shared" si="332"/>
        <v>44.2560411056249</v>
      </c>
      <c r="P1554" s="22"/>
      <c r="Q1554" s="31">
        <f t="shared" si="333"/>
        <v>-0.00680502143155222</v>
      </c>
      <c r="R1554" s="10">
        <f t="shared" si="343"/>
        <v>1.01105188984762</v>
      </c>
      <c r="S1554" s="10">
        <f t="shared" si="344"/>
        <v>28.8393372027004</v>
      </c>
      <c r="T1554" s="12">
        <f t="shared" si="334"/>
        <v>-0.0266476233547841</v>
      </c>
      <c r="U1554" s="12">
        <f t="shared" si="335"/>
        <v>0.0413293792056322</v>
      </c>
      <c r="V1554" s="12">
        <f t="shared" si="336"/>
        <v>-0.0679770025604163</v>
      </c>
      <c r="Y1554" s="30"/>
      <c r="Z1554" s="30"/>
    </row>
    <row r="1555" spans="1:26">
      <c r="A1555" s="14">
        <v>1999.11</v>
      </c>
      <c r="B1555" s="15">
        <v>1391</v>
      </c>
      <c r="C1555" s="16">
        <f>C1553/3+C1556*2/3</f>
        <v>16.6733333333333</v>
      </c>
      <c r="D1555" s="15">
        <f>(D1553+2*D1556)/3</f>
        <v>46.7666666666667</v>
      </c>
      <c r="E1555" s="15">
        <v>168.3</v>
      </c>
      <c r="F1555" s="16">
        <f t="shared" si="341"/>
        <v>1999.87499999988</v>
      </c>
      <c r="G1555" s="10">
        <v>6.03</v>
      </c>
      <c r="H1555" s="16">
        <f t="shared" si="337"/>
        <v>2609.17052287582</v>
      </c>
      <c r="I1555" s="16">
        <f t="shared" si="338"/>
        <v>31.2750322440087</v>
      </c>
      <c r="J1555" s="19">
        <f t="shared" si="342"/>
        <v>1107543.95655767</v>
      </c>
      <c r="K1555" s="16">
        <f t="shared" si="339"/>
        <v>87.722651416122</v>
      </c>
      <c r="L1555" s="19">
        <f t="shared" si="340"/>
        <v>37236.6204421379</v>
      </c>
      <c r="M1555" s="27">
        <f t="shared" si="331"/>
        <v>43.2082907146139</v>
      </c>
      <c r="N1555" s="21"/>
      <c r="O1555" s="22">
        <f t="shared" si="332"/>
        <v>47.0940975883969</v>
      </c>
      <c r="P1555" s="22"/>
      <c r="Q1555" s="31">
        <f t="shared" si="333"/>
        <v>-0.00770491712028448</v>
      </c>
      <c r="R1555" s="10">
        <f t="shared" si="343"/>
        <v>0.986606610227044</v>
      </c>
      <c r="S1555" s="10">
        <f t="shared" si="344"/>
        <v>29.1407413264466</v>
      </c>
      <c r="T1555" s="12">
        <f t="shared" si="334"/>
        <v>-0.0313156393685365</v>
      </c>
      <c r="U1555" s="12">
        <f t="shared" si="335"/>
        <v>0.0403798936975017</v>
      </c>
      <c r="V1555" s="12">
        <f t="shared" si="336"/>
        <v>-0.0716955330660383</v>
      </c>
      <c r="Y1555" s="30"/>
      <c r="Z1555" s="30"/>
    </row>
    <row r="1556" spans="1:26">
      <c r="A1556" s="14">
        <v>1999.12</v>
      </c>
      <c r="B1556" s="15">
        <v>1428.68</v>
      </c>
      <c r="C1556" s="16">
        <v>16.69</v>
      </c>
      <c r="D1556" s="15">
        <v>48.17</v>
      </c>
      <c r="E1556" s="15">
        <v>168.3</v>
      </c>
      <c r="F1556" s="16">
        <f t="shared" si="341"/>
        <v>1999.95833333322</v>
      </c>
      <c r="G1556" s="10">
        <v>6.28</v>
      </c>
      <c r="H1556" s="16">
        <f t="shared" si="337"/>
        <v>2679.84884444445</v>
      </c>
      <c r="I1556" s="16">
        <f t="shared" si="338"/>
        <v>31.3062947712418</v>
      </c>
      <c r="J1556" s="19">
        <f t="shared" si="342"/>
        <v>1138652.98986896</v>
      </c>
      <c r="K1556" s="16">
        <f t="shared" si="339"/>
        <v>90.3549562091503</v>
      </c>
      <c r="L1556" s="19">
        <f t="shared" si="340"/>
        <v>38391.3224248873</v>
      </c>
      <c r="M1556" s="27">
        <f t="shared" si="331"/>
        <v>44.1979397610406</v>
      </c>
      <c r="N1556" s="21"/>
      <c r="O1556" s="22">
        <f t="shared" si="332"/>
        <v>48.1109686829952</v>
      </c>
      <c r="P1556" s="22"/>
      <c r="Q1556" s="31">
        <f t="shared" si="333"/>
        <v>-0.0108865266953008</v>
      </c>
      <c r="R1556" s="10">
        <f t="shared" si="343"/>
        <v>0.97770689842364</v>
      </c>
      <c r="S1556" s="10">
        <f t="shared" si="344"/>
        <v>28.7504480195886</v>
      </c>
      <c r="T1556" s="12">
        <f t="shared" si="334"/>
        <v>-0.0316992645492846</v>
      </c>
      <c r="U1556" s="12">
        <f t="shared" si="335"/>
        <v>0.0406048183768826</v>
      </c>
      <c r="V1556" s="12">
        <f t="shared" si="336"/>
        <v>-0.0723040829261672</v>
      </c>
      <c r="Y1556" s="30"/>
      <c r="Z1556" s="30"/>
    </row>
    <row r="1557" spans="1:26">
      <c r="A1557" s="14">
        <v>2000.01</v>
      </c>
      <c r="B1557" s="15">
        <v>1425.59</v>
      </c>
      <c r="C1557" s="16">
        <f>C1556*2/3+C1559/3</f>
        <v>16.7133333333333</v>
      </c>
      <c r="D1557" s="15">
        <f>(2*D1556+D1559)/3</f>
        <v>49.0966666666667</v>
      </c>
      <c r="E1557" s="15">
        <v>168.8</v>
      </c>
      <c r="F1557" s="16">
        <f t="shared" si="341"/>
        <v>2000.04166666655</v>
      </c>
      <c r="G1557" s="10">
        <v>6.66</v>
      </c>
      <c r="H1557" s="16">
        <f t="shared" si="337"/>
        <v>2666.13199946683</v>
      </c>
      <c r="I1557" s="16">
        <f t="shared" si="338"/>
        <v>31.257200750395</v>
      </c>
      <c r="J1557" s="19">
        <f t="shared" si="342"/>
        <v>1133931.5291241</v>
      </c>
      <c r="K1557" s="16">
        <f t="shared" si="339"/>
        <v>91.8203649486572</v>
      </c>
      <c r="L1557" s="19">
        <f t="shared" si="340"/>
        <v>39052.0825119631</v>
      </c>
      <c r="M1557" s="27">
        <f t="shared" si="331"/>
        <v>43.772578146938</v>
      </c>
      <c r="N1557" s="21"/>
      <c r="O1557" s="22">
        <f t="shared" si="332"/>
        <v>47.5876872729216</v>
      </c>
      <c r="P1557" s="22"/>
      <c r="Q1557" s="31">
        <f t="shared" si="333"/>
        <v>-0.0152167421652514</v>
      </c>
      <c r="R1557" s="10">
        <f t="shared" si="343"/>
        <v>1.0157545650432</v>
      </c>
      <c r="S1557" s="10">
        <f t="shared" si="344"/>
        <v>28.0262485909015</v>
      </c>
      <c r="T1557" s="12">
        <f t="shared" si="334"/>
        <v>-0.0303223938877084</v>
      </c>
      <c r="U1557" s="12">
        <f t="shared" si="335"/>
        <v>0.0420068875572601</v>
      </c>
      <c r="V1557" s="12">
        <f t="shared" si="336"/>
        <v>-0.0723292814449685</v>
      </c>
      <c r="Y1557" s="30"/>
      <c r="Z1557" s="30"/>
    </row>
    <row r="1558" spans="1:26">
      <c r="A1558" s="14">
        <v>2000.02</v>
      </c>
      <c r="B1558" s="15">
        <v>1388.87</v>
      </c>
      <c r="C1558" s="16">
        <f>C1556/3+C1559*2/3</f>
        <v>16.7366666666667</v>
      </c>
      <c r="D1558" s="15">
        <f>(D1556+2*D1559)/3</f>
        <v>50.0233333333333</v>
      </c>
      <c r="E1558" s="15">
        <v>169.8</v>
      </c>
      <c r="F1558" s="16">
        <f t="shared" si="341"/>
        <v>2000.12499999988</v>
      </c>
      <c r="G1558" s="10">
        <v>6.52</v>
      </c>
      <c r="H1558" s="16">
        <f t="shared" si="337"/>
        <v>2582.16125694935</v>
      </c>
      <c r="I1558" s="16">
        <f t="shared" si="338"/>
        <v>31.1164991951315</v>
      </c>
      <c r="J1558" s="19">
        <f t="shared" si="342"/>
        <v>1099320.81185396</v>
      </c>
      <c r="K1558" s="16">
        <f t="shared" si="339"/>
        <v>93.0024503926188</v>
      </c>
      <c r="L1558" s="19">
        <f t="shared" si="340"/>
        <v>39594.5563023474</v>
      </c>
      <c r="M1558" s="27">
        <f t="shared" si="331"/>
        <v>42.1856358879173</v>
      </c>
      <c r="N1558" s="21"/>
      <c r="O1558" s="22">
        <f t="shared" si="332"/>
        <v>45.8076953218718</v>
      </c>
      <c r="P1558" s="22"/>
      <c r="Q1558" s="31">
        <f t="shared" si="333"/>
        <v>-0.0128330715795279</v>
      </c>
      <c r="R1558" s="10">
        <f t="shared" si="343"/>
        <v>1.02460558129185</v>
      </c>
      <c r="S1558" s="10">
        <f t="shared" si="344"/>
        <v>28.3001351183435</v>
      </c>
      <c r="T1558" s="12">
        <f t="shared" si="334"/>
        <v>-0.030194094269186</v>
      </c>
      <c r="U1558" s="12">
        <f t="shared" si="335"/>
        <v>0.0416350842033928</v>
      </c>
      <c r="V1558" s="12">
        <f t="shared" si="336"/>
        <v>-0.0718291784725787</v>
      </c>
      <c r="Y1558" s="30"/>
      <c r="Z1558" s="30"/>
    </row>
    <row r="1559" spans="1:26">
      <c r="A1559" s="14">
        <v>2000.03</v>
      </c>
      <c r="B1559" s="15">
        <v>1442.21</v>
      </c>
      <c r="C1559" s="32">
        <v>16.76</v>
      </c>
      <c r="D1559" s="15">
        <v>50.95</v>
      </c>
      <c r="E1559" s="15">
        <v>171.2</v>
      </c>
      <c r="F1559" s="16">
        <f t="shared" si="341"/>
        <v>2000.20833333322</v>
      </c>
      <c r="G1559" s="10">
        <v>6.26</v>
      </c>
      <c r="H1559" s="16">
        <f t="shared" si="337"/>
        <v>2659.40322832944</v>
      </c>
      <c r="I1559" s="16">
        <f t="shared" si="338"/>
        <v>30.9050679906542</v>
      </c>
      <c r="J1559" s="19">
        <f t="shared" si="342"/>
        <v>1133302.00563886</v>
      </c>
      <c r="K1559" s="16">
        <f t="shared" si="339"/>
        <v>93.9506691004673</v>
      </c>
      <c r="L1559" s="19">
        <f t="shared" si="340"/>
        <v>40036.98295484</v>
      </c>
      <c r="M1559" s="27">
        <f t="shared" si="331"/>
        <v>43.2207484399659</v>
      </c>
      <c r="N1559" s="21"/>
      <c r="O1559" s="22">
        <f t="shared" si="332"/>
        <v>46.8760093358882</v>
      </c>
      <c r="P1559" s="22"/>
      <c r="Q1559" s="31">
        <f t="shared" si="333"/>
        <v>-0.0105171108445779</v>
      </c>
      <c r="R1559" s="10">
        <f t="shared" si="343"/>
        <v>1.02536857324376</v>
      </c>
      <c r="S1559" s="10">
        <f t="shared" si="344"/>
        <v>28.7593556753966</v>
      </c>
      <c r="T1559" s="12">
        <f t="shared" si="334"/>
        <v>-0.0279436462995653</v>
      </c>
      <c r="U1559" s="12">
        <f t="shared" si="335"/>
        <v>0.0395091002226478</v>
      </c>
      <c r="V1559" s="12">
        <f t="shared" si="336"/>
        <v>-0.067452746522213</v>
      </c>
      <c r="Y1559" s="30"/>
      <c r="Z1559" s="30"/>
    </row>
    <row r="1560" spans="1:26">
      <c r="A1560" s="14">
        <v>2000.04</v>
      </c>
      <c r="B1560" s="15">
        <v>1461.36</v>
      </c>
      <c r="C1560" s="16">
        <f>C1559*2/3+C1562/3</f>
        <v>16.74</v>
      </c>
      <c r="D1560" s="15">
        <f>(2*D1559+D1562)/3</f>
        <v>51.2733333333333</v>
      </c>
      <c r="E1560" s="15">
        <v>171.3</v>
      </c>
      <c r="F1560" s="16">
        <f t="shared" si="341"/>
        <v>2000.29166666655</v>
      </c>
      <c r="G1560" s="10">
        <v>5.99</v>
      </c>
      <c r="H1560" s="16">
        <f t="shared" si="337"/>
        <v>2693.1423061296</v>
      </c>
      <c r="I1560" s="16">
        <f t="shared" si="338"/>
        <v>30.8501684763573</v>
      </c>
      <c r="J1560" s="19">
        <f t="shared" si="342"/>
        <v>1148775.44365872</v>
      </c>
      <c r="K1560" s="16">
        <f t="shared" si="339"/>
        <v>94.4916948433548</v>
      </c>
      <c r="L1560" s="19">
        <f t="shared" si="340"/>
        <v>40305.9795313005</v>
      </c>
      <c r="M1560" s="27">
        <f t="shared" si="331"/>
        <v>43.5285742885077</v>
      </c>
      <c r="N1560" s="21"/>
      <c r="O1560" s="22">
        <f t="shared" si="332"/>
        <v>47.1554068552447</v>
      </c>
      <c r="P1560" s="22"/>
      <c r="Q1560" s="31">
        <f t="shared" si="333"/>
        <v>-0.00808041655994231</v>
      </c>
      <c r="R1560" s="10">
        <f t="shared" si="343"/>
        <v>0.972074301840401</v>
      </c>
      <c r="S1560" s="10">
        <f t="shared" si="344"/>
        <v>29.471724703824</v>
      </c>
      <c r="T1560" s="12">
        <f t="shared" si="334"/>
        <v>-0.0255326189447416</v>
      </c>
      <c r="U1560" s="12">
        <f t="shared" si="335"/>
        <v>0.0360846769411745</v>
      </c>
      <c r="V1560" s="12">
        <f t="shared" si="336"/>
        <v>-0.061617295885916</v>
      </c>
      <c r="Y1560" s="30"/>
      <c r="Z1560" s="30"/>
    </row>
    <row r="1561" spans="1:26">
      <c r="A1561" s="14">
        <v>2000.05</v>
      </c>
      <c r="B1561" s="15">
        <v>1418.48</v>
      </c>
      <c r="C1561" s="16">
        <f>C1559/3+C1562*2/3</f>
        <v>16.72</v>
      </c>
      <c r="D1561" s="15">
        <f>(D1559+2*D1562)/3</f>
        <v>51.5966666666667</v>
      </c>
      <c r="E1561" s="15">
        <v>171.5</v>
      </c>
      <c r="F1561" s="16">
        <f t="shared" si="341"/>
        <v>2000.37499999988</v>
      </c>
      <c r="G1561" s="10">
        <v>6.44</v>
      </c>
      <c r="H1561" s="16">
        <f t="shared" si="337"/>
        <v>2611.07016163265</v>
      </c>
      <c r="I1561" s="16">
        <f t="shared" si="338"/>
        <v>30.7773765597668</v>
      </c>
      <c r="J1561" s="19">
        <f t="shared" si="342"/>
        <v>1114861.11758284</v>
      </c>
      <c r="K1561" s="16">
        <f t="shared" si="339"/>
        <v>94.9766769873664</v>
      </c>
      <c r="L1561" s="19">
        <f t="shared" si="340"/>
        <v>40552.6461166524</v>
      </c>
      <c r="M1561" s="27">
        <f t="shared" si="331"/>
        <v>41.9660505033243</v>
      </c>
      <c r="N1561" s="21"/>
      <c r="O1561" s="22">
        <f t="shared" si="332"/>
        <v>45.4130381050099</v>
      </c>
      <c r="P1561" s="22"/>
      <c r="Q1561" s="31">
        <f t="shared" si="333"/>
        <v>-0.011844161384852</v>
      </c>
      <c r="R1561" s="10">
        <f t="shared" si="343"/>
        <v>1.0306182214764</v>
      </c>
      <c r="S1561" s="10">
        <f t="shared" si="344"/>
        <v>28.6152966455716</v>
      </c>
      <c r="T1561" s="12">
        <f t="shared" si="334"/>
        <v>-0.0285905450788019</v>
      </c>
      <c r="U1561" s="12">
        <f t="shared" si="335"/>
        <v>0.0430799746043395</v>
      </c>
      <c r="V1561" s="12">
        <f t="shared" si="336"/>
        <v>-0.0716705196831414</v>
      </c>
      <c r="Y1561" s="30"/>
      <c r="Z1561" s="30"/>
    </row>
    <row r="1562" spans="1:26">
      <c r="A1562" s="14">
        <v>2000.06</v>
      </c>
      <c r="B1562" s="15">
        <v>1461.96</v>
      </c>
      <c r="C1562" s="16">
        <v>16.7</v>
      </c>
      <c r="D1562" s="15">
        <v>51.92</v>
      </c>
      <c r="E1562" s="15">
        <v>172.4</v>
      </c>
      <c r="F1562" s="16">
        <f t="shared" si="341"/>
        <v>2000.45833333322</v>
      </c>
      <c r="G1562" s="10">
        <v>6.1</v>
      </c>
      <c r="H1562" s="16">
        <f t="shared" si="337"/>
        <v>2677.05736914153</v>
      </c>
      <c r="I1562" s="16">
        <f t="shared" si="338"/>
        <v>30.5800829466357</v>
      </c>
      <c r="J1562" s="19">
        <f t="shared" si="342"/>
        <v>1144124.06826352</v>
      </c>
      <c r="K1562" s="16">
        <f t="shared" si="339"/>
        <v>95.0729285382831</v>
      </c>
      <c r="L1562" s="19">
        <f t="shared" si="340"/>
        <v>40632.3850339557</v>
      </c>
      <c r="M1562" s="27">
        <f t="shared" si="331"/>
        <v>42.7819715670715</v>
      </c>
      <c r="N1562" s="21"/>
      <c r="O1562" s="22">
        <f t="shared" si="332"/>
        <v>46.2455874858361</v>
      </c>
      <c r="P1562" s="22"/>
      <c r="Q1562" s="31">
        <f t="shared" si="333"/>
        <v>-0.0089160247760851</v>
      </c>
      <c r="R1562" s="10">
        <f t="shared" si="343"/>
        <v>1.00880513165841</v>
      </c>
      <c r="S1562" s="10">
        <f t="shared" si="344"/>
        <v>29.337488470436</v>
      </c>
      <c r="T1562" s="12">
        <f t="shared" si="334"/>
        <v>-0.0344988684323145</v>
      </c>
      <c r="U1562" s="12">
        <f t="shared" si="335"/>
        <v>0.042803225463875</v>
      </c>
      <c r="V1562" s="12">
        <f t="shared" si="336"/>
        <v>-0.0773020938961896</v>
      </c>
      <c r="Y1562" s="30"/>
      <c r="Z1562" s="30"/>
    </row>
    <row r="1563" spans="1:26">
      <c r="A1563" s="14">
        <v>2000.07</v>
      </c>
      <c r="B1563" s="15">
        <v>1473</v>
      </c>
      <c r="C1563" s="16">
        <f>C1562*2/3+C1565/3</f>
        <v>16.5833333333333</v>
      </c>
      <c r="D1563" s="15">
        <f>(2*D1562+D1565)/3</f>
        <v>52.5133333333333</v>
      </c>
      <c r="E1563" s="15">
        <v>172.8</v>
      </c>
      <c r="F1563" s="16">
        <f t="shared" si="341"/>
        <v>2000.54166666655</v>
      </c>
      <c r="G1563" s="10">
        <v>6.05</v>
      </c>
      <c r="H1563" s="16">
        <f t="shared" si="337"/>
        <v>2691.02949652778</v>
      </c>
      <c r="I1563" s="16">
        <f t="shared" si="338"/>
        <v>30.2961569251543</v>
      </c>
      <c r="J1563" s="19">
        <f t="shared" si="342"/>
        <v>1151174.49396769</v>
      </c>
      <c r="K1563" s="16">
        <f t="shared" si="339"/>
        <v>95.9368153163581</v>
      </c>
      <c r="L1563" s="19">
        <f t="shared" si="340"/>
        <v>41040.0610499367</v>
      </c>
      <c r="M1563" s="27">
        <f t="shared" si="331"/>
        <v>42.7580936182696</v>
      </c>
      <c r="N1563" s="21"/>
      <c r="O1563" s="22">
        <f t="shared" si="332"/>
        <v>46.1707281318404</v>
      </c>
      <c r="P1563" s="22"/>
      <c r="Q1563" s="31">
        <f t="shared" si="333"/>
        <v>-0.00855975837078105</v>
      </c>
      <c r="R1563" s="10">
        <f t="shared" si="343"/>
        <v>1.02158032309753</v>
      </c>
      <c r="S1563" s="10">
        <f t="shared" si="344"/>
        <v>29.5273001020033</v>
      </c>
      <c r="T1563" s="12">
        <f t="shared" si="334"/>
        <v>-0.0352650213971154</v>
      </c>
      <c r="U1563" s="12">
        <f t="shared" si="335"/>
        <v>0.0440659545679467</v>
      </c>
      <c r="V1563" s="12">
        <f t="shared" si="336"/>
        <v>-0.0793309759650621</v>
      </c>
      <c r="Y1563" s="30"/>
      <c r="Z1563" s="30"/>
    </row>
    <row r="1564" spans="1:26">
      <c r="A1564" s="14">
        <v>2000.08</v>
      </c>
      <c r="B1564" s="15">
        <v>1485.46</v>
      </c>
      <c r="C1564" s="16">
        <f>C1562/3+C1565*2/3</f>
        <v>16.4666666666667</v>
      </c>
      <c r="D1564" s="15">
        <f>(D1562+2*D1565)/3</f>
        <v>53.1066666666667</v>
      </c>
      <c r="E1564" s="15">
        <v>172.8</v>
      </c>
      <c r="F1564" s="16">
        <f t="shared" si="341"/>
        <v>2000.62499999988</v>
      </c>
      <c r="G1564" s="10">
        <v>5.83</v>
      </c>
      <c r="H1564" s="16">
        <f t="shared" si="337"/>
        <v>2713.79271956019</v>
      </c>
      <c r="I1564" s="16">
        <f t="shared" si="338"/>
        <v>30.0830181327161</v>
      </c>
      <c r="J1564" s="19">
        <f t="shared" si="342"/>
        <v>1161984.61034048</v>
      </c>
      <c r="K1564" s="16">
        <f t="shared" si="339"/>
        <v>97.0207783179012</v>
      </c>
      <c r="L1564" s="19">
        <f t="shared" si="340"/>
        <v>41542.1010146005</v>
      </c>
      <c r="M1564" s="27">
        <f t="shared" si="331"/>
        <v>42.8695654944195</v>
      </c>
      <c r="N1564" s="21"/>
      <c r="O1564" s="22">
        <f t="shared" si="332"/>
        <v>46.2421135236469</v>
      </c>
      <c r="P1564" s="22"/>
      <c r="Q1564" s="31">
        <f t="shared" si="333"/>
        <v>-0.00736233257759886</v>
      </c>
      <c r="R1564" s="10">
        <f t="shared" si="343"/>
        <v>1.00711665500438</v>
      </c>
      <c r="S1564" s="10">
        <f t="shared" si="344"/>
        <v>30.1645087784022</v>
      </c>
      <c r="T1564" s="12">
        <f t="shared" si="334"/>
        <v>-0.0354694716168761</v>
      </c>
      <c r="U1564" s="12">
        <f t="shared" si="335"/>
        <v>0.0447235226224216</v>
      </c>
      <c r="V1564" s="12">
        <f t="shared" si="336"/>
        <v>-0.0801929942392977</v>
      </c>
      <c r="Y1564" s="30"/>
      <c r="Z1564" s="30"/>
    </row>
    <row r="1565" spans="1:26">
      <c r="A1565" s="14">
        <v>2000.09</v>
      </c>
      <c r="B1565" s="15">
        <v>1468.05</v>
      </c>
      <c r="C1565" s="16">
        <v>16.35</v>
      </c>
      <c r="D1565" s="15">
        <v>53.7</v>
      </c>
      <c r="E1565" s="15">
        <v>173.7</v>
      </c>
      <c r="F1565" s="16">
        <f t="shared" si="341"/>
        <v>2000.70833333322</v>
      </c>
      <c r="G1565" s="10">
        <v>5.8</v>
      </c>
      <c r="H1565" s="16">
        <f t="shared" si="337"/>
        <v>2668.09001986183</v>
      </c>
      <c r="I1565" s="16">
        <f t="shared" si="338"/>
        <v>29.7151131260795</v>
      </c>
      <c r="J1565" s="19">
        <f t="shared" si="342"/>
        <v>1143476.02713408</v>
      </c>
      <c r="K1565" s="16">
        <f t="shared" si="339"/>
        <v>97.5964265975821</v>
      </c>
      <c r="L1565" s="19">
        <f t="shared" si="340"/>
        <v>41827.3646381934</v>
      </c>
      <c r="M1565" s="27">
        <f t="shared" si="331"/>
        <v>41.8980079248848</v>
      </c>
      <c r="N1565" s="21"/>
      <c r="O1565" s="22">
        <f t="shared" si="332"/>
        <v>45.147501501623</v>
      </c>
      <c r="P1565" s="22"/>
      <c r="Q1565" s="31">
        <f t="shared" si="333"/>
        <v>-0.00684292129846658</v>
      </c>
      <c r="R1565" s="10">
        <f t="shared" si="343"/>
        <v>1.00936221301955</v>
      </c>
      <c r="S1565" s="10">
        <f t="shared" si="344"/>
        <v>30.2217741072792</v>
      </c>
      <c r="T1565" s="12">
        <f t="shared" si="334"/>
        <v>-0.0307667117128989</v>
      </c>
      <c r="U1565" s="12">
        <f t="shared" si="335"/>
        <v>0.0451525959275647</v>
      </c>
      <c r="V1565" s="12">
        <f t="shared" si="336"/>
        <v>-0.0759193076404636</v>
      </c>
      <c r="Y1565" s="30"/>
      <c r="Z1565" s="30"/>
    </row>
    <row r="1566" spans="1:26">
      <c r="A1566" s="14">
        <v>2000.1</v>
      </c>
      <c r="B1566" s="15">
        <v>1390.14</v>
      </c>
      <c r="C1566" s="16">
        <f>C1565*2/3+C1568/3</f>
        <v>16.3233333333333</v>
      </c>
      <c r="D1566" s="15">
        <f>(2*D1565+D1568)/3</f>
        <v>52.4666666666667</v>
      </c>
      <c r="E1566" s="15">
        <v>174</v>
      </c>
      <c r="F1566" s="16">
        <f t="shared" si="341"/>
        <v>2000.79166666655</v>
      </c>
      <c r="G1566" s="10">
        <v>5.74</v>
      </c>
      <c r="H1566" s="16">
        <f t="shared" si="337"/>
        <v>2522.13739344828</v>
      </c>
      <c r="I1566" s="16">
        <f t="shared" si="338"/>
        <v>29.6154987164751</v>
      </c>
      <c r="J1566" s="19">
        <f t="shared" si="342"/>
        <v>1081982.12058971</v>
      </c>
      <c r="K1566" s="16">
        <f t="shared" si="339"/>
        <v>95.190514559387</v>
      </c>
      <c r="L1566" s="19">
        <f t="shared" si="340"/>
        <v>40836.1713642321</v>
      </c>
      <c r="M1566" s="27">
        <f t="shared" si="331"/>
        <v>39.3696990442014</v>
      </c>
      <c r="N1566" s="21"/>
      <c r="O1566" s="22">
        <f t="shared" si="332"/>
        <v>42.38264022989</v>
      </c>
      <c r="P1566" s="22"/>
      <c r="Q1566" s="31">
        <f t="shared" si="333"/>
        <v>-0.00515024963216469</v>
      </c>
      <c r="R1566" s="10">
        <f t="shared" si="343"/>
        <v>1.00629432295394</v>
      </c>
      <c r="S1566" s="10">
        <f t="shared" si="344"/>
        <v>30.4521224549998</v>
      </c>
      <c r="T1566" s="12">
        <f t="shared" si="334"/>
        <v>-0.0211431941942696</v>
      </c>
      <c r="U1566" s="12">
        <f t="shared" si="335"/>
        <v>0.0454594241637079</v>
      </c>
      <c r="V1566" s="12">
        <f t="shared" si="336"/>
        <v>-0.0666026183579774</v>
      </c>
      <c r="Y1566" s="30"/>
      <c r="Z1566" s="30"/>
    </row>
    <row r="1567" spans="1:26">
      <c r="A1567" s="14">
        <v>2000.11</v>
      </c>
      <c r="B1567" s="15">
        <v>1378.04</v>
      </c>
      <c r="C1567" s="16">
        <f>C1565/3+C1568*2/3</f>
        <v>16.2966666666667</v>
      </c>
      <c r="D1567" s="15">
        <f>(D1565+2*D1568)/3</f>
        <v>51.2333333333333</v>
      </c>
      <c r="E1567" s="15">
        <v>174.1</v>
      </c>
      <c r="F1567" s="16">
        <f t="shared" si="341"/>
        <v>2000.87499999988</v>
      </c>
      <c r="G1567" s="10">
        <v>5.72</v>
      </c>
      <c r="H1567" s="16">
        <f t="shared" si="337"/>
        <v>2498.74824560597</v>
      </c>
      <c r="I1567" s="16">
        <f t="shared" si="338"/>
        <v>29.5501344246602</v>
      </c>
      <c r="J1567" s="19">
        <f t="shared" si="342"/>
        <v>1073004.71644526</v>
      </c>
      <c r="K1567" s="16">
        <f t="shared" si="339"/>
        <v>92.8994817154892</v>
      </c>
      <c r="L1567" s="19">
        <f t="shared" si="340"/>
        <v>39892.6071129131</v>
      </c>
      <c r="M1567" s="27">
        <f t="shared" si="331"/>
        <v>38.7821424567848</v>
      </c>
      <c r="N1567" s="21"/>
      <c r="O1567" s="22">
        <f t="shared" si="332"/>
        <v>41.713360280388</v>
      </c>
      <c r="P1567" s="22"/>
      <c r="Q1567" s="31">
        <f t="shared" si="333"/>
        <v>-0.00473691335664321</v>
      </c>
      <c r="R1567" s="10">
        <f t="shared" si="343"/>
        <v>1.04182818556327</v>
      </c>
      <c r="S1567" s="10">
        <f t="shared" si="344"/>
        <v>30.6261966859012</v>
      </c>
      <c r="T1567" s="12">
        <f t="shared" si="334"/>
        <v>-0.0179543776189901</v>
      </c>
      <c r="U1567" s="12">
        <f t="shared" si="335"/>
        <v>0.0430351048294293</v>
      </c>
      <c r="V1567" s="12">
        <f t="shared" si="336"/>
        <v>-0.0609894824484194</v>
      </c>
      <c r="Y1567" s="30"/>
      <c r="Z1567" s="30"/>
    </row>
    <row r="1568" spans="1:26">
      <c r="A1568" s="14">
        <v>2000.12</v>
      </c>
      <c r="B1568" s="15">
        <v>1330.93</v>
      </c>
      <c r="C1568" s="32">
        <v>16.27</v>
      </c>
      <c r="D1568" s="15">
        <v>50</v>
      </c>
      <c r="E1568" s="15">
        <v>174</v>
      </c>
      <c r="F1568" s="16">
        <f t="shared" si="341"/>
        <v>2000.95833333322</v>
      </c>
      <c r="G1568" s="10">
        <v>5.24</v>
      </c>
      <c r="H1568" s="16">
        <f t="shared" si="337"/>
        <v>2414.71241821839</v>
      </c>
      <c r="I1568" s="16">
        <f t="shared" si="338"/>
        <v>29.5187358045977</v>
      </c>
      <c r="J1568" s="19">
        <f t="shared" si="342"/>
        <v>1037974.63259053</v>
      </c>
      <c r="K1568" s="16">
        <f t="shared" si="339"/>
        <v>90.7152298850575</v>
      </c>
      <c r="L1568" s="19">
        <f t="shared" si="340"/>
        <v>38994.3360128079</v>
      </c>
      <c r="M1568" s="27">
        <f t="shared" si="331"/>
        <v>37.2742380044972</v>
      </c>
      <c r="N1568" s="21"/>
      <c r="O1568" s="22">
        <f t="shared" si="332"/>
        <v>40.0598794735961</v>
      </c>
      <c r="P1568" s="22"/>
      <c r="Q1568" s="31">
        <f t="shared" si="333"/>
        <v>0.00104721835257112</v>
      </c>
      <c r="R1568" s="10">
        <f t="shared" si="343"/>
        <v>1.01056614579929</v>
      </c>
      <c r="S1568" s="10">
        <f t="shared" si="344"/>
        <v>31.9255724153118</v>
      </c>
      <c r="T1568" s="12">
        <f t="shared" si="334"/>
        <v>-0.0112589100071362</v>
      </c>
      <c r="U1568" s="12">
        <f t="shared" si="335"/>
        <v>0.0340319544572216</v>
      </c>
      <c r="V1568" s="12">
        <f t="shared" si="336"/>
        <v>-0.0452908644643578</v>
      </c>
      <c r="Y1568" s="30"/>
      <c r="Z1568" s="30"/>
    </row>
    <row r="1569" spans="1:26">
      <c r="A1569" s="14">
        <v>2001.01</v>
      </c>
      <c r="B1569" s="15">
        <v>1335.63</v>
      </c>
      <c r="C1569" s="16">
        <f>C1568*2/3+C1571/3</f>
        <v>16.17</v>
      </c>
      <c r="D1569" s="15">
        <f>(2*D1568+D1571)/3</f>
        <v>48.48</v>
      </c>
      <c r="E1569" s="15">
        <v>175.1</v>
      </c>
      <c r="F1569" s="16">
        <f t="shared" si="341"/>
        <v>2001.04166666655</v>
      </c>
      <c r="G1569" s="10">
        <v>5.16</v>
      </c>
      <c r="H1569" s="16">
        <f t="shared" si="337"/>
        <v>2408.01655665334</v>
      </c>
      <c r="I1569" s="16">
        <f t="shared" si="338"/>
        <v>29.1530047401485</v>
      </c>
      <c r="J1569" s="19">
        <f t="shared" si="342"/>
        <v>1036140.68286946</v>
      </c>
      <c r="K1569" s="16">
        <f t="shared" si="339"/>
        <v>87.4049270131354</v>
      </c>
      <c r="L1569" s="19">
        <f t="shared" si="340"/>
        <v>37609.2932215594</v>
      </c>
      <c r="M1569" s="27">
        <f t="shared" si="331"/>
        <v>36.9788679970298</v>
      </c>
      <c r="N1569" s="21"/>
      <c r="O1569" s="22">
        <f t="shared" si="332"/>
        <v>39.7128097894471</v>
      </c>
      <c r="P1569" s="22"/>
      <c r="Q1569" s="31">
        <f t="shared" si="333"/>
        <v>0.00209648387421716</v>
      </c>
      <c r="R1569" s="10">
        <f t="shared" si="343"/>
        <v>1.00896235594855</v>
      </c>
      <c r="S1569" s="10">
        <f t="shared" si="344"/>
        <v>32.0602230968757</v>
      </c>
      <c r="T1569" s="12">
        <f t="shared" si="334"/>
        <v>-0.00818234134192652</v>
      </c>
      <c r="U1569" s="12">
        <f t="shared" si="335"/>
        <v>0.0325185102476901</v>
      </c>
      <c r="V1569" s="12">
        <f t="shared" si="336"/>
        <v>-0.0407008515896167</v>
      </c>
      <c r="Y1569" s="30"/>
      <c r="Z1569" s="30"/>
    </row>
    <row r="1570" spans="1:26">
      <c r="A1570" s="14">
        <v>2001.02</v>
      </c>
      <c r="B1570" s="15">
        <v>1305.75</v>
      </c>
      <c r="C1570" s="16">
        <f>C1568/3+C1571*2/3</f>
        <v>16.07</v>
      </c>
      <c r="D1570" s="15">
        <f>(D1568+2*D1571)/3</f>
        <v>46.96</v>
      </c>
      <c r="E1570" s="15">
        <v>175.8</v>
      </c>
      <c r="F1570" s="16">
        <f t="shared" si="341"/>
        <v>2001.12499999988</v>
      </c>
      <c r="G1570" s="10">
        <v>5.1</v>
      </c>
      <c r="H1570" s="16">
        <f t="shared" si="337"/>
        <v>2344.77196672355</v>
      </c>
      <c r="I1570" s="16">
        <f t="shared" si="338"/>
        <v>28.8573505688282</v>
      </c>
      <c r="J1570" s="19">
        <f t="shared" si="342"/>
        <v>1009962.04101317</v>
      </c>
      <c r="K1570" s="16">
        <f t="shared" si="339"/>
        <v>84.3273915813425</v>
      </c>
      <c r="L1570" s="19">
        <f t="shared" si="340"/>
        <v>36322.280257307</v>
      </c>
      <c r="M1570" s="27">
        <f t="shared" si="331"/>
        <v>35.8346626514313</v>
      </c>
      <c r="N1570" s="21"/>
      <c r="O1570" s="22">
        <f t="shared" si="332"/>
        <v>38.4585707436481</v>
      </c>
      <c r="P1570" s="22"/>
      <c r="Q1570" s="31">
        <f t="shared" si="333"/>
        <v>0.0038171588679033</v>
      </c>
      <c r="R1570" s="10">
        <f t="shared" si="343"/>
        <v>1.02072574956868</v>
      </c>
      <c r="S1570" s="10">
        <f t="shared" si="344"/>
        <v>32.2187568016683</v>
      </c>
      <c r="T1570" s="12">
        <f t="shared" si="334"/>
        <v>-0.00304056232005567</v>
      </c>
      <c r="U1570" s="12">
        <f t="shared" si="335"/>
        <v>0.0301513054956497</v>
      </c>
      <c r="V1570" s="12">
        <f t="shared" si="336"/>
        <v>-0.0331918678157054</v>
      </c>
      <c r="Y1570" s="30"/>
      <c r="Z1570" s="30"/>
    </row>
    <row r="1571" spans="1:26">
      <c r="A1571" s="14">
        <v>2001.03</v>
      </c>
      <c r="B1571" s="15">
        <v>1185.85</v>
      </c>
      <c r="C1571" s="16">
        <v>15.97</v>
      </c>
      <c r="D1571" s="15">
        <v>45.44</v>
      </c>
      <c r="E1571" s="15">
        <v>176.2</v>
      </c>
      <c r="F1571" s="16">
        <f t="shared" si="341"/>
        <v>2001.20833333322</v>
      </c>
      <c r="G1571" s="10">
        <v>4.89</v>
      </c>
      <c r="H1571" s="16">
        <f t="shared" si="337"/>
        <v>2124.62996963678</v>
      </c>
      <c r="I1571" s="16">
        <f t="shared" si="338"/>
        <v>28.6126749716232</v>
      </c>
      <c r="J1571" s="19">
        <f t="shared" si="342"/>
        <v>916167.454228676</v>
      </c>
      <c r="K1571" s="16">
        <f t="shared" si="339"/>
        <v>81.412645629966</v>
      </c>
      <c r="L1571" s="19">
        <f t="shared" si="340"/>
        <v>35106.1678291108</v>
      </c>
      <c r="M1571" s="27">
        <f t="shared" si="331"/>
        <v>32.3258372361788</v>
      </c>
      <c r="N1571" s="21"/>
      <c r="O1571" s="22">
        <f t="shared" si="332"/>
        <v>34.6752246303159</v>
      </c>
      <c r="P1571" s="22"/>
      <c r="Q1571" s="31">
        <f t="shared" si="333"/>
        <v>0.00902736874090003</v>
      </c>
      <c r="R1571" s="10">
        <f t="shared" si="343"/>
        <v>0.984683946768968</v>
      </c>
      <c r="S1571" s="10">
        <f t="shared" si="344"/>
        <v>32.8118574454947</v>
      </c>
      <c r="T1571" s="12">
        <f t="shared" si="334"/>
        <v>0.00462476345735596</v>
      </c>
      <c r="U1571" s="12">
        <f t="shared" si="335"/>
        <v>0.0290370434775991</v>
      </c>
      <c r="V1571" s="12">
        <f t="shared" si="336"/>
        <v>-0.0244122800202431</v>
      </c>
      <c r="Y1571" s="30"/>
      <c r="Z1571" s="30"/>
    </row>
    <row r="1572" spans="1:26">
      <c r="A1572" s="14">
        <v>2001.04</v>
      </c>
      <c r="B1572" s="15">
        <v>1189.84</v>
      </c>
      <c r="C1572" s="16">
        <f>C1571*2/3+C1574/3</f>
        <v>15.8766666666667</v>
      </c>
      <c r="D1572" s="15">
        <f>(2*D1571+D1574)/3</f>
        <v>42.5566666666667</v>
      </c>
      <c r="E1572" s="15">
        <v>176.9</v>
      </c>
      <c r="F1572" s="16">
        <f t="shared" si="341"/>
        <v>2001.29166666655</v>
      </c>
      <c r="G1572" s="10">
        <v>5.14</v>
      </c>
      <c r="H1572" s="16">
        <f t="shared" si="337"/>
        <v>2123.34313035613</v>
      </c>
      <c r="I1572" s="16">
        <f t="shared" si="338"/>
        <v>28.3328944224609</v>
      </c>
      <c r="J1572" s="19">
        <f t="shared" si="342"/>
        <v>916630.678127651</v>
      </c>
      <c r="K1572" s="16">
        <f t="shared" si="339"/>
        <v>75.9450058978707</v>
      </c>
      <c r="L1572" s="19">
        <f t="shared" si="340"/>
        <v>32784.8670623942</v>
      </c>
      <c r="M1572" s="27">
        <f t="shared" si="331"/>
        <v>32.1739011683607</v>
      </c>
      <c r="N1572" s="21"/>
      <c r="O1572" s="22">
        <f t="shared" si="332"/>
        <v>34.4960996246175</v>
      </c>
      <c r="P1572" s="22"/>
      <c r="Q1572" s="31">
        <f t="shared" si="333"/>
        <v>0.00692864253812502</v>
      </c>
      <c r="R1572" s="10">
        <f t="shared" si="343"/>
        <v>0.985111674175264</v>
      </c>
      <c r="S1572" s="10">
        <f t="shared" si="344"/>
        <v>32.1814601296899</v>
      </c>
      <c r="T1572" s="12">
        <f t="shared" si="334"/>
        <v>0.00613901624504476</v>
      </c>
      <c r="U1572" s="12">
        <f t="shared" si="335"/>
        <v>0.0302344376207413</v>
      </c>
      <c r="V1572" s="12">
        <f t="shared" si="336"/>
        <v>-0.0240954213756965</v>
      </c>
      <c r="Y1572" s="30"/>
      <c r="Z1572" s="30"/>
    </row>
    <row r="1573" spans="1:26">
      <c r="A1573" s="14">
        <v>2001.05</v>
      </c>
      <c r="B1573" s="15">
        <v>1270.37</v>
      </c>
      <c r="C1573" s="16">
        <f>C1571/3+C1574*2/3</f>
        <v>15.7833333333333</v>
      </c>
      <c r="D1573" s="15">
        <f>(D1571+2*D1574)/3</f>
        <v>39.6733333333333</v>
      </c>
      <c r="E1573" s="15">
        <v>177.7</v>
      </c>
      <c r="F1573" s="16">
        <f t="shared" si="341"/>
        <v>2001.37499999988</v>
      </c>
      <c r="G1573" s="10">
        <v>5.39</v>
      </c>
      <c r="H1573" s="16">
        <f t="shared" si="337"/>
        <v>2256.84769234665</v>
      </c>
      <c r="I1573" s="16">
        <f t="shared" si="338"/>
        <v>28.0395313262052</v>
      </c>
      <c r="J1573" s="19">
        <f t="shared" si="342"/>
        <v>975272.260809947</v>
      </c>
      <c r="K1573" s="16">
        <f t="shared" si="339"/>
        <v>70.4807818045395</v>
      </c>
      <c r="L1573" s="19">
        <f t="shared" si="340"/>
        <v>30457.5056824914</v>
      </c>
      <c r="M1573" s="27">
        <f t="shared" si="331"/>
        <v>34.07464321714</v>
      </c>
      <c r="N1573" s="21"/>
      <c r="O1573" s="22">
        <f t="shared" si="332"/>
        <v>36.517428561212</v>
      </c>
      <c r="P1573" s="22"/>
      <c r="Q1573" s="31">
        <f t="shared" si="333"/>
        <v>0.00285493551308833</v>
      </c>
      <c r="R1573" s="10">
        <f t="shared" si="343"/>
        <v>1.01296948131658</v>
      </c>
      <c r="S1573" s="10">
        <f t="shared" si="344"/>
        <v>31.559609130183</v>
      </c>
      <c r="T1573" s="12">
        <f t="shared" si="334"/>
        <v>0.000108693496033929</v>
      </c>
      <c r="U1573" s="12">
        <f t="shared" si="335"/>
        <v>0.0345683965912267</v>
      </c>
      <c r="V1573" s="12">
        <f t="shared" si="336"/>
        <v>-0.0344597030951928</v>
      </c>
      <c r="Y1573" s="30"/>
      <c r="Z1573" s="30"/>
    </row>
    <row r="1574" spans="1:26">
      <c r="A1574" s="14">
        <v>2001.06</v>
      </c>
      <c r="B1574" s="15">
        <v>1238.71</v>
      </c>
      <c r="C1574" s="16">
        <v>15.69</v>
      </c>
      <c r="D1574" s="15">
        <v>36.79</v>
      </c>
      <c r="E1574" s="15">
        <v>178</v>
      </c>
      <c r="F1574" s="16">
        <f t="shared" si="341"/>
        <v>2001.45833333321</v>
      </c>
      <c r="G1574" s="10">
        <v>5.28</v>
      </c>
      <c r="H1574" s="16">
        <f t="shared" si="337"/>
        <v>2196.89393926966</v>
      </c>
      <c r="I1574" s="16">
        <f t="shared" si="338"/>
        <v>27.8267438764045</v>
      </c>
      <c r="J1574" s="19">
        <f t="shared" si="342"/>
        <v>950365.981926451</v>
      </c>
      <c r="K1574" s="16">
        <f t="shared" si="339"/>
        <v>65.2483051123596</v>
      </c>
      <c r="L1574" s="19">
        <f t="shared" si="340"/>
        <v>28226.1098038073</v>
      </c>
      <c r="M1574" s="27">
        <f t="shared" si="331"/>
        <v>33.0685344111128</v>
      </c>
      <c r="N1574" s="21"/>
      <c r="O1574" s="22">
        <f t="shared" si="332"/>
        <v>35.4268593226745</v>
      </c>
      <c r="P1574" s="22"/>
      <c r="Q1574" s="31">
        <f t="shared" si="333"/>
        <v>0.00471851585394752</v>
      </c>
      <c r="R1574" s="10">
        <f t="shared" si="343"/>
        <v>1.00748845990805</v>
      </c>
      <c r="S1574" s="10">
        <f t="shared" si="344"/>
        <v>31.9150406874063</v>
      </c>
      <c r="T1574" s="12">
        <f t="shared" si="334"/>
        <v>-0.000926174120178036</v>
      </c>
      <c r="U1574" s="12">
        <f t="shared" si="335"/>
        <v>0.035285994928147</v>
      </c>
      <c r="V1574" s="12">
        <f t="shared" si="336"/>
        <v>-0.036212169048325</v>
      </c>
      <c r="Y1574" s="30"/>
      <c r="Z1574" s="30"/>
    </row>
    <row r="1575" spans="1:26">
      <c r="A1575" s="14">
        <v>2001.07</v>
      </c>
      <c r="B1575" s="15">
        <v>1204.45</v>
      </c>
      <c r="C1575" s="16">
        <f>C1574*2/3+C1577/3</f>
        <v>15.7066666666667</v>
      </c>
      <c r="D1575" s="15">
        <f>(2*D1574+D1577)/3</f>
        <v>33.9633333333333</v>
      </c>
      <c r="E1575" s="15">
        <v>177.5</v>
      </c>
      <c r="F1575" s="16">
        <f t="shared" si="341"/>
        <v>2001.54166666655</v>
      </c>
      <c r="G1575" s="10">
        <v>5.24</v>
      </c>
      <c r="H1575" s="16">
        <f t="shared" si="337"/>
        <v>2142.14994957747</v>
      </c>
      <c r="I1575" s="16">
        <f t="shared" si="338"/>
        <v>27.934771230047</v>
      </c>
      <c r="J1575" s="19">
        <f t="shared" si="342"/>
        <v>927691.027101764</v>
      </c>
      <c r="K1575" s="16">
        <f t="shared" si="339"/>
        <v>60.4047928826291</v>
      </c>
      <c r="L1575" s="19">
        <f t="shared" si="340"/>
        <v>26159.2258572789</v>
      </c>
      <c r="M1575" s="27">
        <f t="shared" si="331"/>
        <v>32.1630386874444</v>
      </c>
      <c r="N1575" s="21"/>
      <c r="O1575" s="22">
        <f t="shared" si="332"/>
        <v>34.4485939576504</v>
      </c>
      <c r="P1575" s="22"/>
      <c r="Q1575" s="31">
        <f t="shared" si="333"/>
        <v>0.0055300455517572</v>
      </c>
      <c r="R1575" s="10">
        <f t="shared" si="343"/>
        <v>1.02547230682633</v>
      </c>
      <c r="S1575" s="10">
        <f t="shared" si="344"/>
        <v>32.244609937072</v>
      </c>
      <c r="T1575" s="12">
        <f t="shared" si="334"/>
        <v>0.00446597851798347</v>
      </c>
      <c r="U1575" s="12">
        <f t="shared" si="335"/>
        <v>0.0343895900173197</v>
      </c>
      <c r="V1575" s="12">
        <f t="shared" si="336"/>
        <v>-0.0299236114993362</v>
      </c>
      <c r="Y1575" s="30"/>
      <c r="Z1575" s="30"/>
    </row>
    <row r="1576" spans="1:26">
      <c r="A1576" s="14">
        <v>2001.08</v>
      </c>
      <c r="B1576" s="15">
        <v>1178.5</v>
      </c>
      <c r="C1576" s="16">
        <f>C1574/3+C1577*2/3</f>
        <v>15.7233333333333</v>
      </c>
      <c r="D1576" s="15">
        <f>(D1574+2*D1577)/3</f>
        <v>31.1366666666667</v>
      </c>
      <c r="E1576" s="15">
        <v>177.5</v>
      </c>
      <c r="F1576" s="16">
        <f t="shared" si="341"/>
        <v>2001.62499999988</v>
      </c>
      <c r="G1576" s="10">
        <v>4.97</v>
      </c>
      <c r="H1576" s="16">
        <f t="shared" si="337"/>
        <v>2095.99710704225</v>
      </c>
      <c r="I1576" s="16">
        <f t="shared" si="338"/>
        <v>27.9644133896714</v>
      </c>
      <c r="J1576" s="19">
        <f t="shared" si="342"/>
        <v>908713.029496354</v>
      </c>
      <c r="K1576" s="16">
        <f t="shared" si="339"/>
        <v>55.3774826103287</v>
      </c>
      <c r="L1576" s="19">
        <f t="shared" si="340"/>
        <v>24008.7354222188</v>
      </c>
      <c r="M1576" s="27">
        <f t="shared" si="331"/>
        <v>31.4043187607802</v>
      </c>
      <c r="N1576" s="21"/>
      <c r="O1576" s="22">
        <f t="shared" si="332"/>
        <v>33.6313901631831</v>
      </c>
      <c r="P1576" s="22"/>
      <c r="Q1576" s="31">
        <f t="shared" si="333"/>
        <v>0.00868012831268844</v>
      </c>
      <c r="R1576" s="10">
        <f t="shared" si="343"/>
        <v>1.02310987847957</v>
      </c>
      <c r="S1576" s="10">
        <f t="shared" si="344"/>
        <v>33.0659545348845</v>
      </c>
      <c r="T1576" s="12">
        <f t="shared" si="334"/>
        <v>-0.00472146721460709</v>
      </c>
      <c r="U1576" s="12">
        <f t="shared" si="335"/>
        <v>0.0379761838514123</v>
      </c>
      <c r="V1576" s="12">
        <f t="shared" si="336"/>
        <v>-0.0426976510660194</v>
      </c>
      <c r="Y1576" s="30"/>
      <c r="Z1576" s="30"/>
    </row>
    <row r="1577" spans="1:26">
      <c r="A1577" s="14">
        <v>2001.09</v>
      </c>
      <c r="B1577" s="15">
        <v>1044.64</v>
      </c>
      <c r="C1577" s="16">
        <v>15.74</v>
      </c>
      <c r="D1577" s="15">
        <v>28.31</v>
      </c>
      <c r="E1577" s="15">
        <v>178.3</v>
      </c>
      <c r="F1577" s="16">
        <f t="shared" si="341"/>
        <v>2001.70833333321</v>
      </c>
      <c r="G1577" s="10">
        <v>4.73</v>
      </c>
      <c r="H1577" s="16">
        <f t="shared" si="337"/>
        <v>1849.58697117218</v>
      </c>
      <c r="I1577" s="16">
        <f t="shared" si="338"/>
        <v>27.8684512619181</v>
      </c>
      <c r="J1577" s="19">
        <f t="shared" si="342"/>
        <v>802889.537856631</v>
      </c>
      <c r="K1577" s="16">
        <f t="shared" si="339"/>
        <v>50.1242601794728</v>
      </c>
      <c r="L1577" s="19">
        <f t="shared" si="340"/>
        <v>21758.5032324257</v>
      </c>
      <c r="M1577" s="27">
        <f t="shared" si="331"/>
        <v>27.6673925868625</v>
      </c>
      <c r="N1577" s="21"/>
      <c r="O1577" s="22">
        <f t="shared" si="332"/>
        <v>29.6319101242996</v>
      </c>
      <c r="P1577" s="22"/>
      <c r="Q1577" s="31">
        <f t="shared" si="333"/>
        <v>0.0153927219508095</v>
      </c>
      <c r="R1577" s="10">
        <f t="shared" si="343"/>
        <v>1.01668062034148</v>
      </c>
      <c r="S1577" s="10">
        <f t="shared" si="344"/>
        <v>33.6783151366486</v>
      </c>
      <c r="T1577" s="12">
        <f t="shared" si="334"/>
        <v>0.00672898739965477</v>
      </c>
      <c r="U1577" s="12">
        <f t="shared" si="335"/>
        <v>0.0390539593377479</v>
      </c>
      <c r="V1577" s="12">
        <f t="shared" si="336"/>
        <v>-0.0323249719380931</v>
      </c>
      <c r="Y1577" s="30"/>
      <c r="Z1577" s="30"/>
    </row>
    <row r="1578" spans="1:26">
      <c r="A1578" s="14">
        <v>2001.1</v>
      </c>
      <c r="B1578" s="15">
        <v>1076.59</v>
      </c>
      <c r="C1578" s="16">
        <f>C1577*2/3+C1580/3</f>
        <v>15.74</v>
      </c>
      <c r="D1578" s="15">
        <f>(2*D1577+D1580)/3</f>
        <v>27.1033333333333</v>
      </c>
      <c r="E1578" s="15">
        <v>177.7</v>
      </c>
      <c r="F1578" s="16">
        <f t="shared" si="341"/>
        <v>2001.79166666655</v>
      </c>
      <c r="G1578" s="10">
        <v>4.57</v>
      </c>
      <c r="H1578" s="16">
        <f t="shared" si="337"/>
        <v>1912.59212442319</v>
      </c>
      <c r="I1578" s="16">
        <f t="shared" si="338"/>
        <v>27.962548452448</v>
      </c>
      <c r="J1578" s="19">
        <f t="shared" si="342"/>
        <v>831251.049008891</v>
      </c>
      <c r="K1578" s="16">
        <f t="shared" si="339"/>
        <v>48.1498266554118</v>
      </c>
      <c r="L1578" s="19">
        <f t="shared" si="340"/>
        <v>20926.8842038018</v>
      </c>
      <c r="M1578" s="27">
        <f t="shared" si="331"/>
        <v>28.5773731133601</v>
      </c>
      <c r="N1578" s="21"/>
      <c r="O1578" s="22">
        <f t="shared" si="332"/>
        <v>30.6102104957196</v>
      </c>
      <c r="P1578" s="22"/>
      <c r="Q1578" s="31">
        <f t="shared" si="333"/>
        <v>0.015346369150707</v>
      </c>
      <c r="R1578" s="10">
        <f t="shared" si="343"/>
        <v>0.997462286424442</v>
      </c>
      <c r="S1578" s="10">
        <f t="shared" si="344"/>
        <v>34.3557012097933</v>
      </c>
      <c r="T1578" s="12">
        <f t="shared" si="334"/>
        <v>0.00643920712841006</v>
      </c>
      <c r="U1578" s="12">
        <f t="shared" si="335"/>
        <v>0.0357900865666316</v>
      </c>
      <c r="V1578" s="12">
        <f t="shared" si="336"/>
        <v>-0.0293508794382216</v>
      </c>
      <c r="Y1578" s="30"/>
      <c r="Z1578" s="30"/>
    </row>
    <row r="1579" spans="1:26">
      <c r="A1579" s="14">
        <v>2001.11</v>
      </c>
      <c r="B1579" s="15">
        <v>1129.68</v>
      </c>
      <c r="C1579" s="16">
        <f>C1577/3+C1580*2/3</f>
        <v>15.74</v>
      </c>
      <c r="D1579" s="15">
        <f>(D1577+2*D1580)/3</f>
        <v>25.8966666666667</v>
      </c>
      <c r="E1579" s="15">
        <v>177.4</v>
      </c>
      <c r="F1579" s="16">
        <f t="shared" si="341"/>
        <v>2001.87499999988</v>
      </c>
      <c r="G1579" s="10">
        <v>4.65</v>
      </c>
      <c r="H1579" s="16">
        <f t="shared" si="337"/>
        <v>2010.30185749718</v>
      </c>
      <c r="I1579" s="16">
        <f t="shared" si="338"/>
        <v>28.0098357384442</v>
      </c>
      <c r="J1579" s="19">
        <f t="shared" si="342"/>
        <v>874732.136359336</v>
      </c>
      <c r="K1579" s="16">
        <f t="shared" si="339"/>
        <v>46.0839504133784</v>
      </c>
      <c r="L1579" s="19">
        <f t="shared" si="340"/>
        <v>20052.2683927474</v>
      </c>
      <c r="M1579" s="27">
        <f t="shared" si="331"/>
        <v>30.0051038110568</v>
      </c>
      <c r="N1579" s="21"/>
      <c r="O1579" s="22">
        <f t="shared" si="332"/>
        <v>32.1430965348524</v>
      </c>
      <c r="P1579" s="22"/>
      <c r="Q1579" s="31">
        <f t="shared" si="333"/>
        <v>0.0124097811349909</v>
      </c>
      <c r="R1579" s="10">
        <f t="shared" si="343"/>
        <v>0.969668775581807</v>
      </c>
      <c r="S1579" s="10">
        <f t="shared" si="344"/>
        <v>34.3264675481024</v>
      </c>
      <c r="T1579" s="12">
        <f t="shared" si="334"/>
        <v>0.00316388131018375</v>
      </c>
      <c r="U1579" s="12">
        <f t="shared" si="335"/>
        <v>0.0374447654063206</v>
      </c>
      <c r="V1579" s="12">
        <f t="shared" si="336"/>
        <v>-0.0342808840961368</v>
      </c>
      <c r="Y1579" s="30"/>
      <c r="Z1579" s="30"/>
    </row>
    <row r="1580" spans="1:26">
      <c r="A1580" s="14">
        <v>2001.12</v>
      </c>
      <c r="B1580" s="15">
        <v>1144.93</v>
      </c>
      <c r="C1580" s="16">
        <v>15.74</v>
      </c>
      <c r="D1580" s="15">
        <v>24.69</v>
      </c>
      <c r="E1580" s="15">
        <v>176.7</v>
      </c>
      <c r="F1580" s="16">
        <f t="shared" si="341"/>
        <v>2001.95833333321</v>
      </c>
      <c r="G1580" s="10">
        <v>5.09</v>
      </c>
      <c r="H1580" s="16">
        <f t="shared" si="337"/>
        <v>2045.51107396718</v>
      </c>
      <c r="I1580" s="16">
        <f t="shared" si="338"/>
        <v>28.1207971703452</v>
      </c>
      <c r="J1580" s="19">
        <f t="shared" si="342"/>
        <v>891072.209916902</v>
      </c>
      <c r="K1580" s="16">
        <f t="shared" si="339"/>
        <v>44.1107040747029</v>
      </c>
      <c r="L1580" s="19">
        <f t="shared" si="340"/>
        <v>19215.6488718509</v>
      </c>
      <c r="M1580" s="27">
        <f t="shared" si="331"/>
        <v>30.4999532550205</v>
      </c>
      <c r="N1580" s="21"/>
      <c r="O1580" s="22">
        <f t="shared" si="332"/>
        <v>32.6779626749301</v>
      </c>
      <c r="P1580" s="22"/>
      <c r="Q1580" s="31">
        <f t="shared" si="333"/>
        <v>0.00698928363919962</v>
      </c>
      <c r="R1580" s="10">
        <f t="shared" si="343"/>
        <v>1.00813762635997</v>
      </c>
      <c r="S1580" s="10">
        <f t="shared" si="344"/>
        <v>33.4171640439491</v>
      </c>
      <c r="T1580" s="12">
        <f t="shared" si="334"/>
        <v>0.00310545566205134</v>
      </c>
      <c r="U1580" s="12">
        <f t="shared" si="335"/>
        <v>0.0409448945951709</v>
      </c>
      <c r="V1580" s="12">
        <f t="shared" si="336"/>
        <v>-0.0378394389331196</v>
      </c>
      <c r="Y1580" s="30"/>
      <c r="Z1580" s="30"/>
    </row>
    <row r="1581" spans="1:26">
      <c r="A1581" s="14">
        <v>2002.01</v>
      </c>
      <c r="B1581" s="15">
        <v>1140.21</v>
      </c>
      <c r="C1581" s="16">
        <f>C1580*2/3+C1583/3</f>
        <v>15.7366666666667</v>
      </c>
      <c r="D1581" s="15">
        <f>(2*D1580+D1583)/3</f>
        <v>24.6933333333333</v>
      </c>
      <c r="E1581" s="15">
        <v>177.1</v>
      </c>
      <c r="F1581" s="16">
        <f t="shared" si="341"/>
        <v>2002.04166666655</v>
      </c>
      <c r="G1581" s="10">
        <v>5.04</v>
      </c>
      <c r="H1581" s="16">
        <f t="shared" si="337"/>
        <v>2032.47744037267</v>
      </c>
      <c r="I1581" s="16">
        <f t="shared" si="338"/>
        <v>28.0513414078675</v>
      </c>
      <c r="J1581" s="19">
        <f t="shared" si="342"/>
        <v>886412.773987508</v>
      </c>
      <c r="K1581" s="16">
        <f t="shared" si="339"/>
        <v>44.0170169772257</v>
      </c>
      <c r="L1581" s="19">
        <f t="shared" si="340"/>
        <v>19196.8901333949</v>
      </c>
      <c r="M1581" s="27">
        <f t="shared" si="331"/>
        <v>30.277204433096</v>
      </c>
      <c r="N1581" s="21"/>
      <c r="O1581" s="22">
        <f t="shared" si="332"/>
        <v>32.4456778976913</v>
      </c>
      <c r="P1581" s="22"/>
      <c r="Q1581" s="31">
        <f t="shared" si="333"/>
        <v>0.00781372690273884</v>
      </c>
      <c r="R1581" s="10">
        <f t="shared" si="343"/>
        <v>1.01438993092172</v>
      </c>
      <c r="S1581" s="10">
        <f t="shared" si="344"/>
        <v>33.6130098676577</v>
      </c>
      <c r="T1581" s="12">
        <f t="shared" si="334"/>
        <v>0.00789050681080239</v>
      </c>
      <c r="U1581" s="12">
        <f t="shared" si="335"/>
        <v>0.040145010048438</v>
      </c>
      <c r="V1581" s="12">
        <f t="shared" si="336"/>
        <v>-0.0322545032376356</v>
      </c>
      <c r="Y1581" s="30"/>
      <c r="Z1581" s="30"/>
    </row>
    <row r="1582" spans="1:26">
      <c r="A1582" s="14">
        <v>2002.02</v>
      </c>
      <c r="B1582" s="15">
        <v>1100.67</v>
      </c>
      <c r="C1582" s="16">
        <f>C1580/3+C1583*2/3</f>
        <v>15.7333333333333</v>
      </c>
      <c r="D1582" s="15">
        <f>(D1580+2*D1583)/3</f>
        <v>24.6966666666667</v>
      </c>
      <c r="E1582" s="15">
        <v>177.8</v>
      </c>
      <c r="F1582" s="16">
        <f t="shared" si="341"/>
        <v>2002.12499999988</v>
      </c>
      <c r="G1582" s="10">
        <v>4.91</v>
      </c>
      <c r="H1582" s="16">
        <f t="shared" si="337"/>
        <v>1954.27115652419</v>
      </c>
      <c r="I1582" s="16">
        <f t="shared" si="338"/>
        <v>27.9349846269216</v>
      </c>
      <c r="J1582" s="19">
        <f t="shared" si="342"/>
        <v>853320.374663006</v>
      </c>
      <c r="K1582" s="16">
        <f t="shared" si="339"/>
        <v>43.849640063742</v>
      </c>
      <c r="L1582" s="19">
        <f t="shared" si="340"/>
        <v>19146.6732562234</v>
      </c>
      <c r="M1582" s="27">
        <f t="shared" si="331"/>
        <v>29.0857041520084</v>
      </c>
      <c r="N1582" s="21"/>
      <c r="O1582" s="22">
        <f t="shared" si="332"/>
        <v>31.1763856379747</v>
      </c>
      <c r="P1582" s="22"/>
      <c r="Q1582" s="31">
        <f t="shared" si="333"/>
        <v>0.0105006387824446</v>
      </c>
      <c r="R1582" s="10">
        <f t="shared" si="343"/>
        <v>0.975575381026056</v>
      </c>
      <c r="S1582" s="10">
        <f t="shared" si="344"/>
        <v>33.9624597862375</v>
      </c>
      <c r="T1582" s="12">
        <f t="shared" si="334"/>
        <v>0.0154228890340065</v>
      </c>
      <c r="U1582" s="12">
        <f t="shared" si="335"/>
        <v>0.038783770458148</v>
      </c>
      <c r="V1582" s="12">
        <f t="shared" si="336"/>
        <v>-0.0233608814241415</v>
      </c>
      <c r="Y1582" s="30"/>
      <c r="Z1582" s="30"/>
    </row>
    <row r="1583" spans="1:26">
      <c r="A1583" s="14">
        <v>2002.03</v>
      </c>
      <c r="B1583" s="15">
        <v>1153.79</v>
      </c>
      <c r="C1583" s="16">
        <v>15.73</v>
      </c>
      <c r="D1583" s="15">
        <v>24.7</v>
      </c>
      <c r="E1583" s="15">
        <v>178.8</v>
      </c>
      <c r="F1583" s="16">
        <f t="shared" si="341"/>
        <v>2002.20833333321</v>
      </c>
      <c r="G1583" s="10">
        <v>5.28</v>
      </c>
      <c r="H1583" s="16">
        <f t="shared" si="337"/>
        <v>2037.12981717002</v>
      </c>
      <c r="I1583" s="16">
        <f t="shared" si="338"/>
        <v>27.7728633668904</v>
      </c>
      <c r="J1583" s="19">
        <f t="shared" si="342"/>
        <v>890510.665419172</v>
      </c>
      <c r="K1583" s="16">
        <f t="shared" si="339"/>
        <v>43.6102813199105</v>
      </c>
      <c r="L1583" s="19">
        <f t="shared" si="340"/>
        <v>19063.7927489868</v>
      </c>
      <c r="M1583" s="27">
        <f t="shared" si="331"/>
        <v>30.2921306409187</v>
      </c>
      <c r="N1583" s="21"/>
      <c r="O1583" s="22">
        <f t="shared" si="332"/>
        <v>32.475809252848</v>
      </c>
      <c r="P1583" s="22"/>
      <c r="Q1583" s="31">
        <f t="shared" si="333"/>
        <v>0.00548987694159863</v>
      </c>
      <c r="R1583" s="10">
        <f t="shared" si="343"/>
        <v>1.0098121952754</v>
      </c>
      <c r="S1583" s="10">
        <f t="shared" si="344"/>
        <v>32.947632377824</v>
      </c>
      <c r="T1583" s="12">
        <f t="shared" si="334"/>
        <v>0.013213994035882</v>
      </c>
      <c r="U1583" s="12">
        <f t="shared" si="335"/>
        <v>0.0394539648224586</v>
      </c>
      <c r="V1583" s="12">
        <f t="shared" si="336"/>
        <v>-0.0262399707865766</v>
      </c>
      <c r="Y1583" s="30"/>
      <c r="Z1583" s="30"/>
    </row>
    <row r="1584" spans="1:26">
      <c r="A1584" s="14">
        <v>2002.04</v>
      </c>
      <c r="B1584" s="15">
        <v>1111.93</v>
      </c>
      <c r="C1584" s="16">
        <f>C1583*2/3+C1586/3</f>
        <v>15.8333333333333</v>
      </c>
      <c r="D1584" s="15">
        <f>(2*D1583+D1586)/3</f>
        <v>25.38</v>
      </c>
      <c r="E1584" s="15">
        <v>179.8</v>
      </c>
      <c r="F1584" s="16">
        <f t="shared" si="341"/>
        <v>2002.29166666655</v>
      </c>
      <c r="G1584" s="10">
        <v>5.21</v>
      </c>
      <c r="H1584" s="16">
        <f t="shared" si="337"/>
        <v>1952.30294644049</v>
      </c>
      <c r="I1584" s="16">
        <f t="shared" si="338"/>
        <v>27.7998285131628</v>
      </c>
      <c r="J1584" s="19">
        <f t="shared" si="342"/>
        <v>854442.159214755</v>
      </c>
      <c r="K1584" s="16">
        <f t="shared" si="339"/>
        <v>44.5616619577308</v>
      </c>
      <c r="L1584" s="19">
        <f t="shared" si="340"/>
        <v>19502.7942414275</v>
      </c>
      <c r="M1584" s="27">
        <f t="shared" si="331"/>
        <v>29.0058832531187</v>
      </c>
      <c r="N1584" s="21"/>
      <c r="O1584" s="22">
        <f t="shared" si="332"/>
        <v>31.1046903997041</v>
      </c>
      <c r="P1584" s="22"/>
      <c r="Q1584" s="31">
        <f t="shared" si="333"/>
        <v>0.00807858081079271</v>
      </c>
      <c r="R1584" s="10">
        <f t="shared" si="343"/>
        <v>1.00821634112456</v>
      </c>
      <c r="S1584" s="10">
        <f t="shared" si="344"/>
        <v>33.0858769261803</v>
      </c>
      <c r="T1584" s="12">
        <f t="shared" si="334"/>
        <v>0.0170681775400576</v>
      </c>
      <c r="U1584" s="12">
        <f t="shared" si="335"/>
        <v>0.0400036189702169</v>
      </c>
      <c r="V1584" s="12">
        <f t="shared" si="336"/>
        <v>-0.0229354414301592</v>
      </c>
      <c r="Y1584" s="30"/>
      <c r="Z1584" s="30"/>
    </row>
    <row r="1585" spans="1:26">
      <c r="A1585" s="14">
        <v>2002.05</v>
      </c>
      <c r="B1585" s="15">
        <v>1079.25</v>
      </c>
      <c r="C1585" s="16">
        <f>C1583/3+C1586*2/3</f>
        <v>15.9366666666667</v>
      </c>
      <c r="D1585" s="15">
        <f>(D1583+2*D1586)/3</f>
        <v>26.06</v>
      </c>
      <c r="E1585" s="15">
        <v>179.8</v>
      </c>
      <c r="F1585" s="16">
        <f t="shared" si="341"/>
        <v>2002.37499999988</v>
      </c>
      <c r="G1585" s="10">
        <v>5.16</v>
      </c>
      <c r="H1585" s="16">
        <f t="shared" si="337"/>
        <v>1894.92410038932</v>
      </c>
      <c r="I1585" s="16">
        <f t="shared" si="338"/>
        <v>27.9812589729329</v>
      </c>
      <c r="J1585" s="19">
        <f t="shared" si="342"/>
        <v>830350.334093846</v>
      </c>
      <c r="K1585" s="16">
        <f t="shared" si="339"/>
        <v>45.7555914349277</v>
      </c>
      <c r="L1585" s="19">
        <f t="shared" si="340"/>
        <v>20049.9696145338</v>
      </c>
      <c r="M1585" s="27">
        <f t="shared" si="331"/>
        <v>28.1281075086883</v>
      </c>
      <c r="N1585" s="21"/>
      <c r="O1585" s="22">
        <f t="shared" si="332"/>
        <v>30.1719841375415</v>
      </c>
      <c r="P1585" s="22"/>
      <c r="Q1585" s="31">
        <f t="shared" si="333"/>
        <v>0.00950750547391826</v>
      </c>
      <c r="R1585" s="10">
        <f t="shared" si="343"/>
        <v>1.02231183127312</v>
      </c>
      <c r="S1585" s="10">
        <f t="shared" si="344"/>
        <v>33.357721777411</v>
      </c>
      <c r="T1585" s="12">
        <f t="shared" si="334"/>
        <v>0.0169052596254353</v>
      </c>
      <c r="U1585" s="12">
        <f t="shared" si="335"/>
        <v>0.0417831623087777</v>
      </c>
      <c r="V1585" s="12">
        <f t="shared" si="336"/>
        <v>-0.0248779026833423</v>
      </c>
      <c r="Y1585" s="30"/>
      <c r="Z1585" s="30"/>
    </row>
    <row r="1586" spans="1:26">
      <c r="A1586" s="14">
        <v>2002.06</v>
      </c>
      <c r="B1586" s="15">
        <v>1014.02</v>
      </c>
      <c r="C1586" s="16">
        <v>16.04</v>
      </c>
      <c r="D1586" s="15">
        <v>26.74</v>
      </c>
      <c r="E1586" s="15">
        <v>179.9</v>
      </c>
      <c r="F1586" s="16">
        <f t="shared" si="341"/>
        <v>2002.45833333321</v>
      </c>
      <c r="G1586" s="10">
        <v>4.93</v>
      </c>
      <c r="H1586" s="16">
        <f t="shared" si="337"/>
        <v>1779.40500155642</v>
      </c>
      <c r="I1586" s="16">
        <f t="shared" si="338"/>
        <v>28.1470347971095</v>
      </c>
      <c r="J1586" s="19">
        <f t="shared" si="342"/>
        <v>780758.023785207</v>
      </c>
      <c r="K1586" s="16">
        <f t="shared" si="339"/>
        <v>46.9234233463035</v>
      </c>
      <c r="L1586" s="19">
        <f t="shared" si="340"/>
        <v>20588.8143784308</v>
      </c>
      <c r="M1586" s="27">
        <f t="shared" si="331"/>
        <v>26.3876725411834</v>
      </c>
      <c r="N1586" s="21"/>
      <c r="O1586" s="22">
        <f t="shared" si="332"/>
        <v>28.3152274174313</v>
      </c>
      <c r="P1586" s="22"/>
      <c r="Q1586" s="31">
        <f t="shared" si="333"/>
        <v>0.0138430299042631</v>
      </c>
      <c r="R1586" s="10">
        <f t="shared" si="343"/>
        <v>1.02631949751445</v>
      </c>
      <c r="S1586" s="10">
        <f t="shared" si="344"/>
        <v>34.083037554186</v>
      </c>
      <c r="T1586" s="12">
        <f t="shared" si="334"/>
        <v>0.0221537037840958</v>
      </c>
      <c r="U1586" s="12">
        <f t="shared" si="335"/>
        <v>0.0415515938146749</v>
      </c>
      <c r="V1586" s="12">
        <f t="shared" si="336"/>
        <v>-0.0193978900305791</v>
      </c>
      <c r="Y1586" s="30"/>
      <c r="Z1586" s="30"/>
    </row>
    <row r="1587" spans="1:26">
      <c r="A1587" s="14">
        <v>2002.07</v>
      </c>
      <c r="B1587" s="15">
        <v>903.59</v>
      </c>
      <c r="C1587" s="16">
        <f>C1586*2/3+C1589/3</f>
        <v>15.96</v>
      </c>
      <c r="D1587" s="15">
        <f>(2*D1586+D1589)/3</f>
        <v>27.84</v>
      </c>
      <c r="E1587" s="15">
        <v>180.1</v>
      </c>
      <c r="F1587" s="16">
        <f t="shared" si="341"/>
        <v>2002.54166666655</v>
      </c>
      <c r="G1587" s="10">
        <v>4.65</v>
      </c>
      <c r="H1587" s="16">
        <f t="shared" si="337"/>
        <v>1583.86131876735</v>
      </c>
      <c r="I1587" s="16">
        <f t="shared" si="338"/>
        <v>27.9755493614659</v>
      </c>
      <c r="J1587" s="19">
        <f t="shared" si="342"/>
        <v>695981.302735205</v>
      </c>
      <c r="K1587" s="16">
        <f t="shared" si="339"/>
        <v>48.7994545252638</v>
      </c>
      <c r="L1587" s="19">
        <f t="shared" si="340"/>
        <v>21443.4859484369</v>
      </c>
      <c r="M1587" s="27">
        <f t="shared" si="331"/>
        <v>23.4631204674314</v>
      </c>
      <c r="N1587" s="21"/>
      <c r="O1587" s="22">
        <f t="shared" si="332"/>
        <v>25.1896195763453</v>
      </c>
      <c r="P1587" s="22"/>
      <c r="Q1587" s="31">
        <f t="shared" si="333"/>
        <v>0.0212613970435735</v>
      </c>
      <c r="R1587" s="10">
        <f t="shared" si="343"/>
        <v>1.03537440932092</v>
      </c>
      <c r="S1587" s="10">
        <f t="shared" si="344"/>
        <v>34.9412407948388</v>
      </c>
      <c r="T1587" s="12">
        <f t="shared" si="334"/>
        <v>0.0371235467683724</v>
      </c>
      <c r="U1587" s="12">
        <f t="shared" si="335"/>
        <v>0.0401301298676551</v>
      </c>
      <c r="V1587" s="12">
        <f t="shared" si="336"/>
        <v>-0.0030065830992827</v>
      </c>
      <c r="Y1587" s="30"/>
      <c r="Z1587" s="30"/>
    </row>
    <row r="1588" spans="1:26">
      <c r="A1588" s="14">
        <v>2002.08</v>
      </c>
      <c r="B1588" s="15">
        <v>912.55</v>
      </c>
      <c r="C1588" s="16">
        <f>C1586/3+C1589*2/3</f>
        <v>15.88</v>
      </c>
      <c r="D1588" s="15">
        <f>(D1586+2*D1589)/3</f>
        <v>28.94</v>
      </c>
      <c r="E1588" s="15">
        <v>180.7</v>
      </c>
      <c r="F1588" s="16">
        <f t="shared" si="341"/>
        <v>2002.62499999988</v>
      </c>
      <c r="G1588" s="10">
        <v>4.26</v>
      </c>
      <c r="H1588" s="16">
        <f t="shared" si="337"/>
        <v>1594.25565550636</v>
      </c>
      <c r="I1588" s="16">
        <f t="shared" si="338"/>
        <v>27.7428960708356</v>
      </c>
      <c r="J1588" s="19">
        <f t="shared" si="342"/>
        <v>701564.68851883</v>
      </c>
      <c r="K1588" s="16">
        <f t="shared" si="339"/>
        <v>50.5591569452131</v>
      </c>
      <c r="L1588" s="19">
        <f t="shared" si="340"/>
        <v>22248.9530280367</v>
      </c>
      <c r="M1588" s="27">
        <f t="shared" si="331"/>
        <v>23.5887135288424</v>
      </c>
      <c r="N1588" s="21"/>
      <c r="O1588" s="22">
        <f t="shared" si="332"/>
        <v>25.3359970739866</v>
      </c>
      <c r="P1588" s="22"/>
      <c r="Q1588" s="31">
        <f t="shared" si="333"/>
        <v>0.0249839926454969</v>
      </c>
      <c r="R1588" s="10">
        <f t="shared" si="343"/>
        <v>1.03562618700427</v>
      </c>
      <c r="S1588" s="10">
        <f t="shared" si="344"/>
        <v>36.0571428082803</v>
      </c>
      <c r="T1588" s="12">
        <f t="shared" si="334"/>
        <v>0.0391791761921036</v>
      </c>
      <c r="U1588" s="12">
        <f t="shared" si="335"/>
        <v>0.0349959891944798</v>
      </c>
      <c r="V1588" s="12">
        <f t="shared" si="336"/>
        <v>0.00418318699762388</v>
      </c>
      <c r="Y1588" s="30"/>
      <c r="Z1588" s="30"/>
    </row>
    <row r="1589" spans="1:26">
      <c r="A1589" s="14">
        <v>2002.09</v>
      </c>
      <c r="B1589" s="15">
        <v>867.81</v>
      </c>
      <c r="C1589" s="16">
        <v>15.8</v>
      </c>
      <c r="D1589" s="15">
        <v>30.04</v>
      </c>
      <c r="E1589" s="15">
        <v>181</v>
      </c>
      <c r="F1589" s="16">
        <f t="shared" si="341"/>
        <v>2002.70833333321</v>
      </c>
      <c r="G1589" s="10">
        <v>3.87</v>
      </c>
      <c r="H1589" s="16">
        <f t="shared" si="337"/>
        <v>1513.58050325967</v>
      </c>
      <c r="I1589" s="16">
        <f t="shared" si="338"/>
        <v>27.557382320442</v>
      </c>
      <c r="J1589" s="19">
        <f t="shared" si="342"/>
        <v>667073.526030615</v>
      </c>
      <c r="K1589" s="16">
        <f t="shared" si="339"/>
        <v>52.3939091712707</v>
      </c>
      <c r="L1589" s="19">
        <f t="shared" si="340"/>
        <v>23091.3318836608</v>
      </c>
      <c r="M1589" s="27">
        <f t="shared" si="331"/>
        <v>22.3650368012243</v>
      </c>
      <c r="N1589" s="21"/>
      <c r="O1589" s="22">
        <f t="shared" si="332"/>
        <v>24.0337540173479</v>
      </c>
      <c r="P1589" s="22"/>
      <c r="Q1589" s="31">
        <f t="shared" si="333"/>
        <v>0.0310829252106638</v>
      </c>
      <c r="R1589" s="10">
        <f t="shared" si="343"/>
        <v>0.99748650991017</v>
      </c>
      <c r="S1589" s="10">
        <f t="shared" si="344"/>
        <v>37.2798289650274</v>
      </c>
      <c r="T1589" s="12">
        <f t="shared" si="334"/>
        <v>0.047080767227534</v>
      </c>
      <c r="U1589" s="12">
        <f t="shared" si="335"/>
        <v>0.0308594649678631</v>
      </c>
      <c r="V1589" s="12">
        <f t="shared" si="336"/>
        <v>0.0162213022596709</v>
      </c>
      <c r="Y1589" s="30"/>
      <c r="Z1589" s="30"/>
    </row>
    <row r="1590" spans="1:26">
      <c r="A1590" s="14">
        <v>2002.1</v>
      </c>
      <c r="B1590" s="15">
        <v>854.63</v>
      </c>
      <c r="C1590" s="16">
        <f>C1589*2/3+C1592/3</f>
        <v>15.89</v>
      </c>
      <c r="D1590" s="15">
        <f>(2*D1589+D1592)/3</f>
        <v>29.2233333333333</v>
      </c>
      <c r="E1590" s="15">
        <v>181.3</v>
      </c>
      <c r="F1590" s="16">
        <f t="shared" si="341"/>
        <v>2002.79166666655</v>
      </c>
      <c r="G1590" s="10">
        <v>3.94</v>
      </c>
      <c r="H1590" s="16">
        <f t="shared" si="337"/>
        <v>1488.12625521236</v>
      </c>
      <c r="I1590" s="16">
        <f t="shared" si="338"/>
        <v>27.6684953667954</v>
      </c>
      <c r="J1590" s="19">
        <f t="shared" si="342"/>
        <v>656871.374091047</v>
      </c>
      <c r="K1590" s="16">
        <f t="shared" si="339"/>
        <v>50.885189612061</v>
      </c>
      <c r="L1590" s="19">
        <f t="shared" si="340"/>
        <v>22461.1482421485</v>
      </c>
      <c r="M1590" s="27">
        <f t="shared" si="331"/>
        <v>21.9562338636591</v>
      </c>
      <c r="N1590" s="21"/>
      <c r="O1590" s="22">
        <f t="shared" si="332"/>
        <v>23.6065727519944</v>
      </c>
      <c r="P1590" s="22"/>
      <c r="Q1590" s="31">
        <f t="shared" si="333"/>
        <v>0.0310231200903391</v>
      </c>
      <c r="R1590" s="10">
        <f t="shared" si="343"/>
        <v>0.994311797490239</v>
      </c>
      <c r="S1590" s="10">
        <f t="shared" si="344"/>
        <v>37.1245940081167</v>
      </c>
      <c r="T1590" s="12">
        <f t="shared" si="334"/>
        <v>0.0485119897097155</v>
      </c>
      <c r="U1590" s="12">
        <f t="shared" si="335"/>
        <v>0.0311960844675641</v>
      </c>
      <c r="V1590" s="12">
        <f t="shared" si="336"/>
        <v>0.0173159052421514</v>
      </c>
      <c r="Y1590" s="30"/>
      <c r="Z1590" s="30"/>
    </row>
    <row r="1591" spans="1:26">
      <c r="A1591" s="14">
        <v>2002.11</v>
      </c>
      <c r="B1591" s="15">
        <v>909.93</v>
      </c>
      <c r="C1591" s="16">
        <f>C1589/3+C1592*2/3</f>
        <v>15.98</v>
      </c>
      <c r="D1591" s="15">
        <f>(D1589+2*D1592)/3</f>
        <v>28.4066666666667</v>
      </c>
      <c r="E1591" s="15">
        <v>181.3</v>
      </c>
      <c r="F1591" s="16">
        <f t="shared" si="341"/>
        <v>2002.87499999988</v>
      </c>
      <c r="G1591" s="10">
        <v>4.05</v>
      </c>
      <c r="H1591" s="16">
        <f t="shared" si="337"/>
        <v>1584.41749459459</v>
      </c>
      <c r="I1591" s="16">
        <f t="shared" si="338"/>
        <v>27.8252080529509</v>
      </c>
      <c r="J1591" s="19">
        <f t="shared" si="342"/>
        <v>700398.655722162</v>
      </c>
      <c r="K1591" s="16">
        <f t="shared" si="339"/>
        <v>49.4631670895385</v>
      </c>
      <c r="L1591" s="19">
        <f t="shared" si="340"/>
        <v>21865.4084895331</v>
      </c>
      <c r="M1591" s="27">
        <f t="shared" si="331"/>
        <v>23.3483965027251</v>
      </c>
      <c r="N1591" s="21"/>
      <c r="O1591" s="22">
        <f t="shared" si="332"/>
        <v>25.1143580413003</v>
      </c>
      <c r="P1591" s="22"/>
      <c r="Q1591" s="31">
        <f t="shared" si="333"/>
        <v>0.0270630215656303</v>
      </c>
      <c r="R1591" s="10">
        <f t="shared" si="343"/>
        <v>1.00500770758308</v>
      </c>
      <c r="S1591" s="10">
        <f t="shared" si="344"/>
        <v>36.9134217993059</v>
      </c>
      <c r="T1591" s="12">
        <f t="shared" si="334"/>
        <v>0.0393084778592572</v>
      </c>
      <c r="U1591" s="12">
        <f t="shared" si="335"/>
        <v>0.033363706824878</v>
      </c>
      <c r="V1591" s="12">
        <f t="shared" si="336"/>
        <v>0.00594477103437918</v>
      </c>
      <c r="Y1591" s="30"/>
      <c r="Z1591" s="30"/>
    </row>
    <row r="1592" spans="1:26">
      <c r="A1592" s="14">
        <v>2002.12</v>
      </c>
      <c r="B1592" s="15">
        <v>899.18</v>
      </c>
      <c r="C1592" s="16">
        <v>16.07</v>
      </c>
      <c r="D1592" s="15">
        <v>27.59</v>
      </c>
      <c r="E1592" s="15">
        <v>180.9</v>
      </c>
      <c r="F1592" s="16">
        <f t="shared" si="341"/>
        <v>2002.95833333321</v>
      </c>
      <c r="G1592" s="10">
        <v>4.03</v>
      </c>
      <c r="H1592" s="16">
        <f t="shared" si="337"/>
        <v>1569.16105594251</v>
      </c>
      <c r="I1592" s="16">
        <f t="shared" si="338"/>
        <v>28.04379342178</v>
      </c>
      <c r="J1592" s="19">
        <f t="shared" si="342"/>
        <v>694687.553974842</v>
      </c>
      <c r="K1592" s="16">
        <f t="shared" si="339"/>
        <v>48.1473715312327</v>
      </c>
      <c r="L1592" s="19">
        <f t="shared" si="340"/>
        <v>21315.4536512888</v>
      </c>
      <c r="M1592" s="27">
        <f t="shared" si="331"/>
        <v>23.1014425376856</v>
      </c>
      <c r="N1592" s="21"/>
      <c r="O1592" s="22">
        <f t="shared" si="332"/>
        <v>24.8604325042662</v>
      </c>
      <c r="P1592" s="22"/>
      <c r="Q1592" s="31">
        <f t="shared" si="333"/>
        <v>0.027566733863024</v>
      </c>
      <c r="R1592" s="10">
        <f t="shared" si="343"/>
        <v>1.00172714499823</v>
      </c>
      <c r="S1592" s="10">
        <f t="shared" si="344"/>
        <v>37.1803038768946</v>
      </c>
      <c r="T1592" s="12">
        <f t="shared" si="334"/>
        <v>0.0426853272155421</v>
      </c>
      <c r="U1592" s="12">
        <f t="shared" si="335"/>
        <v>0.0323801512108934</v>
      </c>
      <c r="V1592" s="12">
        <f t="shared" si="336"/>
        <v>0.0103051760046486</v>
      </c>
      <c r="Y1592" s="30"/>
      <c r="Z1592" s="30"/>
    </row>
    <row r="1593" spans="1:26">
      <c r="A1593" s="14">
        <v>2003.01</v>
      </c>
      <c r="B1593" s="15">
        <v>895.84</v>
      </c>
      <c r="C1593" s="16">
        <f>C1592*2/3+C1595/3</f>
        <v>16.12</v>
      </c>
      <c r="D1593" s="15">
        <f>(2*D1592+D1595)/3</f>
        <v>28.5</v>
      </c>
      <c r="E1593" s="15">
        <v>181.7</v>
      </c>
      <c r="F1593" s="16">
        <f t="shared" si="341"/>
        <v>2003.04166666655</v>
      </c>
      <c r="G1593" s="10">
        <v>4.05</v>
      </c>
      <c r="H1593" s="16">
        <f t="shared" si="337"/>
        <v>1556.44927771051</v>
      </c>
      <c r="I1593" s="16">
        <f t="shared" si="338"/>
        <v>28.0071914144194</v>
      </c>
      <c r="J1593" s="19">
        <f t="shared" si="342"/>
        <v>690093.14974979</v>
      </c>
      <c r="K1593" s="16">
        <f t="shared" si="339"/>
        <v>49.5164364336819</v>
      </c>
      <c r="L1593" s="19">
        <f t="shared" si="340"/>
        <v>21954.4279869944</v>
      </c>
      <c r="M1593" s="27">
        <f t="shared" si="331"/>
        <v>22.8983485766132</v>
      </c>
      <c r="N1593" s="21"/>
      <c r="O1593" s="22">
        <f t="shared" si="332"/>
        <v>24.6538670278356</v>
      </c>
      <c r="P1593" s="22"/>
      <c r="Q1593" s="31">
        <f t="shared" si="333"/>
        <v>0.0276985831367295</v>
      </c>
      <c r="R1593" s="10">
        <f t="shared" si="343"/>
        <v>1.0156947309973</v>
      </c>
      <c r="S1593" s="10">
        <f t="shared" si="344"/>
        <v>37.0805371776871</v>
      </c>
      <c r="T1593" s="12">
        <f t="shared" si="334"/>
        <v>0.04744039538584</v>
      </c>
      <c r="U1593" s="12">
        <f t="shared" si="335"/>
        <v>0.0307183318257769</v>
      </c>
      <c r="V1593" s="12">
        <f t="shared" si="336"/>
        <v>0.0167220635600631</v>
      </c>
      <c r="Y1593" s="30"/>
      <c r="Z1593" s="30"/>
    </row>
    <row r="1594" spans="1:26">
      <c r="A1594" s="14">
        <v>2003.02</v>
      </c>
      <c r="B1594" s="15">
        <v>837.03</v>
      </c>
      <c r="C1594" s="16">
        <f>C1592/3+C1595*2/3</f>
        <v>16.17</v>
      </c>
      <c r="D1594" s="15">
        <f>(D1592+2*D1595)/3</f>
        <v>29.41</v>
      </c>
      <c r="E1594" s="15">
        <v>183.1</v>
      </c>
      <c r="F1594" s="16">
        <f t="shared" si="341"/>
        <v>2003.12499999988</v>
      </c>
      <c r="G1594" s="10">
        <v>3.9</v>
      </c>
      <c r="H1594" s="16">
        <f t="shared" si="337"/>
        <v>1443.15217733479</v>
      </c>
      <c r="I1594" s="16">
        <f t="shared" si="338"/>
        <v>27.8792524849809</v>
      </c>
      <c r="J1594" s="19">
        <f t="shared" si="342"/>
        <v>640889.953396069</v>
      </c>
      <c r="K1594" s="16">
        <f t="shared" si="339"/>
        <v>50.7067913162207</v>
      </c>
      <c r="L1594" s="19">
        <f t="shared" si="340"/>
        <v>22518.3966278131</v>
      </c>
      <c r="M1594" s="27">
        <f t="shared" si="331"/>
        <v>21.2141021234153</v>
      </c>
      <c r="N1594" s="21"/>
      <c r="O1594" s="22">
        <f t="shared" si="332"/>
        <v>22.8538261143656</v>
      </c>
      <c r="P1594" s="22"/>
      <c r="Q1594" s="31">
        <f t="shared" si="333"/>
        <v>0.0330936265794521</v>
      </c>
      <c r="R1594" s="10">
        <f t="shared" si="343"/>
        <v>1.01067297435028</v>
      </c>
      <c r="S1594" s="10">
        <f t="shared" si="344"/>
        <v>37.3745351321923</v>
      </c>
      <c r="T1594" s="12">
        <f t="shared" si="334"/>
        <v>0.056792613215519</v>
      </c>
      <c r="U1594" s="12">
        <f t="shared" si="335"/>
        <v>0.0285796026591187</v>
      </c>
      <c r="V1594" s="12">
        <f t="shared" si="336"/>
        <v>0.0282130105564002</v>
      </c>
      <c r="Y1594" s="30"/>
      <c r="Z1594" s="30"/>
    </row>
    <row r="1595" spans="1:26">
      <c r="A1595" s="14">
        <v>2003.03</v>
      </c>
      <c r="B1595" s="15">
        <v>846.63</v>
      </c>
      <c r="C1595" s="16">
        <v>16.22</v>
      </c>
      <c r="D1595" s="15">
        <v>30.32</v>
      </c>
      <c r="E1595" s="15">
        <v>184.2</v>
      </c>
      <c r="F1595" s="16">
        <f t="shared" si="341"/>
        <v>2003.20833333321</v>
      </c>
      <c r="G1595" s="10">
        <v>3.81</v>
      </c>
      <c r="H1595" s="16">
        <f t="shared" si="337"/>
        <v>1450.98685162866</v>
      </c>
      <c r="I1595" s="16">
        <f t="shared" si="338"/>
        <v>27.798455917481</v>
      </c>
      <c r="J1595" s="19">
        <f t="shared" si="342"/>
        <v>645398.008798475</v>
      </c>
      <c r="K1595" s="16">
        <f t="shared" si="339"/>
        <v>51.9635748099892</v>
      </c>
      <c r="L1595" s="19">
        <f t="shared" si="340"/>
        <v>23113.3643111746</v>
      </c>
      <c r="M1595" s="27">
        <f t="shared" si="331"/>
        <v>21.309719026991</v>
      </c>
      <c r="N1595" s="21"/>
      <c r="O1595" s="22">
        <f t="shared" si="332"/>
        <v>22.9696236512013</v>
      </c>
      <c r="P1595" s="22"/>
      <c r="Q1595" s="31">
        <f t="shared" si="333"/>
        <v>0.0340385612272247</v>
      </c>
      <c r="R1595" s="10">
        <f t="shared" si="343"/>
        <v>0.990889696479796</v>
      </c>
      <c r="S1595" s="10">
        <f t="shared" si="344"/>
        <v>37.5478583424639</v>
      </c>
      <c r="T1595" s="12">
        <f t="shared" si="334"/>
        <v>0.0586177246128232</v>
      </c>
      <c r="U1595" s="12">
        <f t="shared" si="335"/>
        <v>0.028189574612294</v>
      </c>
      <c r="V1595" s="12">
        <f t="shared" si="336"/>
        <v>0.0304281500005292</v>
      </c>
      <c r="Y1595" s="30"/>
      <c r="Z1595" s="30"/>
    </row>
    <row r="1596" spans="1:26">
      <c r="A1596" s="14">
        <v>2003.04</v>
      </c>
      <c r="B1596" s="15">
        <v>890.03</v>
      </c>
      <c r="C1596" s="16">
        <f>C1595*2/3+C1598/3</f>
        <v>16.2033333333333</v>
      </c>
      <c r="D1596" s="15">
        <f>(2*D1595+D1598)/3</f>
        <v>31.73</v>
      </c>
      <c r="E1596" s="15">
        <v>183.8</v>
      </c>
      <c r="F1596" s="16">
        <f t="shared" si="341"/>
        <v>2003.29166666655</v>
      </c>
      <c r="G1596" s="10">
        <v>3.96</v>
      </c>
      <c r="H1596" s="16">
        <f t="shared" si="337"/>
        <v>1528.68705478781</v>
      </c>
      <c r="I1596" s="16">
        <f t="shared" si="338"/>
        <v>27.8303269677185</v>
      </c>
      <c r="J1596" s="19">
        <f t="shared" si="342"/>
        <v>680990.584622495</v>
      </c>
      <c r="K1596" s="16">
        <f t="shared" si="339"/>
        <v>54.4984329162133</v>
      </c>
      <c r="L1596" s="19">
        <f t="shared" si="340"/>
        <v>24277.6437311908</v>
      </c>
      <c r="M1596" s="27">
        <f t="shared" si="331"/>
        <v>22.4279395777309</v>
      </c>
      <c r="N1596" s="21"/>
      <c r="O1596" s="22">
        <f t="shared" si="332"/>
        <v>24.1861663024464</v>
      </c>
      <c r="P1596" s="22"/>
      <c r="Q1596" s="31">
        <f t="shared" si="333"/>
        <v>0.0296909366009929</v>
      </c>
      <c r="R1596" s="10">
        <f t="shared" si="343"/>
        <v>1.03582988985098</v>
      </c>
      <c r="S1596" s="10">
        <f t="shared" si="344"/>
        <v>37.2867561108514</v>
      </c>
      <c r="T1596" s="12">
        <f t="shared" si="334"/>
        <v>0.0545828504479284</v>
      </c>
      <c r="U1596" s="12">
        <f t="shared" si="335"/>
        <v>0.0310358943629412</v>
      </c>
      <c r="V1596" s="12">
        <f t="shared" si="336"/>
        <v>0.0235469560849872</v>
      </c>
      <c r="Y1596" s="30"/>
      <c r="Z1596" s="30"/>
    </row>
    <row r="1597" spans="1:26">
      <c r="A1597" s="14">
        <v>2003.05</v>
      </c>
      <c r="B1597" s="15">
        <v>935.96</v>
      </c>
      <c r="C1597" s="16">
        <f>C1595/3+C1598*2/3</f>
        <v>16.1866666666667</v>
      </c>
      <c r="D1597" s="15">
        <f>(D1595+2*D1598)/3</f>
        <v>33.14</v>
      </c>
      <c r="E1597" s="15">
        <v>183.5</v>
      </c>
      <c r="F1597" s="16">
        <f t="shared" si="341"/>
        <v>2003.37499999988</v>
      </c>
      <c r="G1597" s="10">
        <v>3.57</v>
      </c>
      <c r="H1597" s="16">
        <f t="shared" si="337"/>
        <v>1610.2031413624</v>
      </c>
      <c r="I1597" s="16">
        <f t="shared" si="338"/>
        <v>27.8471532061762</v>
      </c>
      <c r="J1597" s="19">
        <f t="shared" si="342"/>
        <v>718337.660578242</v>
      </c>
      <c r="K1597" s="16">
        <f t="shared" si="339"/>
        <v>57.0132613623978</v>
      </c>
      <c r="L1597" s="19">
        <f t="shared" si="340"/>
        <v>25434.5378772201</v>
      </c>
      <c r="M1597" s="27">
        <f t="shared" si="331"/>
        <v>23.5910804534815</v>
      </c>
      <c r="N1597" s="21"/>
      <c r="O1597" s="22">
        <f t="shared" si="332"/>
        <v>25.4500230101764</v>
      </c>
      <c r="P1597" s="22"/>
      <c r="Q1597" s="31">
        <f t="shared" si="333"/>
        <v>0.0310830312091451</v>
      </c>
      <c r="R1597" s="10">
        <f t="shared" si="343"/>
        <v>1.02322070893593</v>
      </c>
      <c r="S1597" s="10">
        <f t="shared" si="344"/>
        <v>38.6858799135826</v>
      </c>
      <c r="T1597" s="12">
        <f t="shared" si="334"/>
        <v>0.0534842190969662</v>
      </c>
      <c r="U1597" s="12">
        <f t="shared" si="335"/>
        <v>0.0256291697116786</v>
      </c>
      <c r="V1597" s="12">
        <f t="shared" si="336"/>
        <v>0.0278550493852876</v>
      </c>
      <c r="Y1597" s="30"/>
      <c r="Z1597" s="30"/>
    </row>
    <row r="1598" spans="1:26">
      <c r="A1598" s="14">
        <v>2003.06</v>
      </c>
      <c r="B1598" s="15">
        <v>988</v>
      </c>
      <c r="C1598" s="16">
        <v>16.17</v>
      </c>
      <c r="D1598" s="15">
        <v>34.55</v>
      </c>
      <c r="E1598" s="15">
        <v>183.7</v>
      </c>
      <c r="F1598" s="16">
        <f t="shared" si="341"/>
        <v>2003.45833333321</v>
      </c>
      <c r="G1598" s="10">
        <v>3.33</v>
      </c>
      <c r="H1598" s="16">
        <f t="shared" si="337"/>
        <v>1697.88095808383</v>
      </c>
      <c r="I1598" s="16">
        <f t="shared" si="338"/>
        <v>27.7881934131737</v>
      </c>
      <c r="J1598" s="19">
        <f t="shared" si="342"/>
        <v>758485.216027423</v>
      </c>
      <c r="K1598" s="16">
        <f t="shared" si="339"/>
        <v>59.3742784431138</v>
      </c>
      <c r="L1598" s="19">
        <f t="shared" si="340"/>
        <v>26523.9516333476</v>
      </c>
      <c r="M1598" s="27">
        <f t="shared" si="331"/>
        <v>24.8322232595311</v>
      </c>
      <c r="N1598" s="21"/>
      <c r="O1598" s="22">
        <f t="shared" si="332"/>
        <v>26.7965705169099</v>
      </c>
      <c r="P1598" s="22"/>
      <c r="Q1598" s="31">
        <f t="shared" si="333"/>
        <v>0.0313339946398063</v>
      </c>
      <c r="R1598" s="10">
        <f t="shared" si="343"/>
        <v>0.949588284598299</v>
      </c>
      <c r="S1598" s="10">
        <f t="shared" si="344"/>
        <v>39.5410969075993</v>
      </c>
      <c r="T1598" s="12">
        <f t="shared" si="334"/>
        <v>0.0463446999384221</v>
      </c>
      <c r="U1598" s="12">
        <f t="shared" si="335"/>
        <v>0.0199087683241408</v>
      </c>
      <c r="V1598" s="12">
        <f t="shared" si="336"/>
        <v>0.0264359316142813</v>
      </c>
      <c r="Y1598" s="30"/>
      <c r="Z1598" s="30"/>
    </row>
    <row r="1599" spans="1:26">
      <c r="A1599" s="14">
        <v>2003.07</v>
      </c>
      <c r="B1599" s="15">
        <v>992.54</v>
      </c>
      <c r="C1599" s="16">
        <f>C1598*2/3+C1601/3</f>
        <v>16.31</v>
      </c>
      <c r="D1599" s="15">
        <f>(2*D1598+D1601)/3</f>
        <v>35.8933333333333</v>
      </c>
      <c r="E1599" s="15">
        <v>183.9</v>
      </c>
      <c r="F1599" s="16">
        <f t="shared" si="341"/>
        <v>2003.54166666655</v>
      </c>
      <c r="G1599" s="10">
        <v>3.98</v>
      </c>
      <c r="H1599" s="16">
        <f t="shared" si="337"/>
        <v>1703.82795029908</v>
      </c>
      <c r="I1599" s="16">
        <f t="shared" si="338"/>
        <v>27.9983011963024</v>
      </c>
      <c r="J1599" s="19">
        <f t="shared" si="342"/>
        <v>762184.17802245</v>
      </c>
      <c r="K1599" s="16">
        <f t="shared" si="339"/>
        <v>61.6157178176545</v>
      </c>
      <c r="L1599" s="19">
        <f t="shared" si="340"/>
        <v>27562.9503729345</v>
      </c>
      <c r="M1599" s="27">
        <f t="shared" si="331"/>
        <v>24.8673291012688</v>
      </c>
      <c r="N1599" s="21"/>
      <c r="O1599" s="22">
        <f t="shared" si="332"/>
        <v>26.8419109075211</v>
      </c>
      <c r="P1599" s="22"/>
      <c r="Q1599" s="31">
        <f t="shared" si="333"/>
        <v>0.0248886152111616</v>
      </c>
      <c r="R1599" s="10">
        <f t="shared" si="343"/>
        <v>0.965688179717709</v>
      </c>
      <c r="S1599" s="10">
        <f t="shared" si="344"/>
        <v>37.5069274054999</v>
      </c>
      <c r="T1599" s="12">
        <f t="shared" si="334"/>
        <v>0.0491512320244629</v>
      </c>
      <c r="U1599" s="12">
        <f t="shared" si="335"/>
        <v>0.0229325045359527</v>
      </c>
      <c r="V1599" s="12">
        <f t="shared" si="336"/>
        <v>0.0262187274885102</v>
      </c>
      <c r="Y1599" s="30"/>
      <c r="Z1599" s="30"/>
    </row>
    <row r="1600" spans="1:26">
      <c r="A1600" s="14">
        <v>2003.08</v>
      </c>
      <c r="B1600" s="15">
        <v>989.53</v>
      </c>
      <c r="C1600" s="16">
        <f>C1598/3+C1601*2/3</f>
        <v>16.45</v>
      </c>
      <c r="D1600" s="15">
        <f>(D1598+2*D1601)/3</f>
        <v>37.2366666666667</v>
      </c>
      <c r="E1600" s="15">
        <v>184.6</v>
      </c>
      <c r="F1600" s="16">
        <f t="shared" si="341"/>
        <v>2003.62499999988</v>
      </c>
      <c r="G1600" s="10">
        <v>4.45</v>
      </c>
      <c r="H1600" s="16">
        <f t="shared" si="337"/>
        <v>1692.21958921994</v>
      </c>
      <c r="I1600" s="16">
        <f t="shared" si="338"/>
        <v>28.1315495666306</v>
      </c>
      <c r="J1600" s="19">
        <f t="shared" si="342"/>
        <v>758040.024863788</v>
      </c>
      <c r="K1600" s="16">
        <f t="shared" si="339"/>
        <v>63.6793394546768</v>
      </c>
      <c r="L1600" s="19">
        <f t="shared" si="340"/>
        <v>28525.546194501</v>
      </c>
      <c r="M1600" s="27">
        <f t="shared" si="331"/>
        <v>24.6422514099322</v>
      </c>
      <c r="N1600" s="21"/>
      <c r="O1600" s="22">
        <f t="shared" si="332"/>
        <v>26.6061088837636</v>
      </c>
      <c r="P1600" s="22"/>
      <c r="Q1600" s="31">
        <f t="shared" si="333"/>
        <v>0.0206617441974362</v>
      </c>
      <c r="R1600" s="10">
        <f t="shared" si="343"/>
        <v>1.01823978436945</v>
      </c>
      <c r="S1600" s="10">
        <f t="shared" si="344"/>
        <v>36.0826508543371</v>
      </c>
      <c r="T1600" s="12">
        <f t="shared" si="334"/>
        <v>0.0498639207379499</v>
      </c>
      <c r="U1600" s="12">
        <f t="shared" si="335"/>
        <v>0.0255660535965934</v>
      </c>
      <c r="V1600" s="12">
        <f t="shared" si="336"/>
        <v>0.0242978671413565</v>
      </c>
      <c r="Y1600" s="30"/>
      <c r="Z1600" s="30"/>
    </row>
    <row r="1601" spans="1:26">
      <c r="A1601" s="14">
        <v>2003.09</v>
      </c>
      <c r="B1601" s="15">
        <v>1019.44</v>
      </c>
      <c r="C1601" s="16">
        <v>16.59</v>
      </c>
      <c r="D1601" s="15">
        <v>38.58</v>
      </c>
      <c r="E1601" s="15">
        <v>185.2</v>
      </c>
      <c r="F1601" s="16">
        <f t="shared" si="341"/>
        <v>2003.70833333321</v>
      </c>
      <c r="G1601" s="10">
        <v>4.27</v>
      </c>
      <c r="H1601" s="16">
        <f t="shared" si="337"/>
        <v>1737.72135075594</v>
      </c>
      <c r="I1601" s="16">
        <f t="shared" si="338"/>
        <v>28.2790524298056</v>
      </c>
      <c r="J1601" s="19">
        <f t="shared" si="342"/>
        <v>779478.462568795</v>
      </c>
      <c r="K1601" s="16">
        <f t="shared" si="339"/>
        <v>65.7628597192225</v>
      </c>
      <c r="L1601" s="19">
        <f t="shared" si="340"/>
        <v>29498.8219864868</v>
      </c>
      <c r="M1601" s="27">
        <f t="shared" ref="M1601:M1664" si="345">H1601/AVERAGE(K1481:K1600)</f>
        <v>25.2436867526062</v>
      </c>
      <c r="N1601" s="21"/>
      <c r="O1601" s="22">
        <f t="shared" ref="O1601:O1664" si="346">J1601/AVERAGE(L1481:L1600)</f>
        <v>27.2614105495571</v>
      </c>
      <c r="P1601" s="22"/>
      <c r="Q1601" s="31">
        <f t="shared" ref="Q1601:Q1664" si="347">1/M1601-(G1601/100-(((E1601/E1481)^(1/10))-1))</f>
        <v>0.0216153297509582</v>
      </c>
      <c r="R1601" s="10">
        <f t="shared" si="343"/>
        <v>1.00194522351997</v>
      </c>
      <c r="S1601" s="10">
        <f t="shared" si="344"/>
        <v>36.6217599862231</v>
      </c>
      <c r="T1601" s="12">
        <f t="shared" si="334"/>
        <v>0.0480619610559223</v>
      </c>
      <c r="U1601" s="12">
        <f t="shared" si="335"/>
        <v>0.0235406341931477</v>
      </c>
      <c r="V1601" s="12">
        <f t="shared" si="336"/>
        <v>0.0245213268627746</v>
      </c>
      <c r="Y1601" s="30"/>
      <c r="Z1601" s="30"/>
    </row>
    <row r="1602" spans="1:26">
      <c r="A1602" s="14">
        <v>2003.1</v>
      </c>
      <c r="B1602" s="15">
        <v>1038.73</v>
      </c>
      <c r="C1602" s="16">
        <f>C1601*2/3+C1604/3</f>
        <v>16.8566666666667</v>
      </c>
      <c r="D1602" s="15">
        <f>(2*D1601+D1604)/3</f>
        <v>41.9666666666667</v>
      </c>
      <c r="E1602" s="15">
        <v>185</v>
      </c>
      <c r="F1602" s="16">
        <f t="shared" si="341"/>
        <v>2003.79166666655</v>
      </c>
      <c r="G1602" s="10">
        <v>4.29</v>
      </c>
      <c r="H1602" s="16">
        <f t="shared" si="337"/>
        <v>1772.51694578378</v>
      </c>
      <c r="I1602" s="16">
        <f t="shared" si="338"/>
        <v>28.7646715855856</v>
      </c>
      <c r="J1602" s="19">
        <f t="shared" si="342"/>
        <v>796161.730229925</v>
      </c>
      <c r="K1602" s="16">
        <f t="shared" si="339"/>
        <v>71.6130542342343</v>
      </c>
      <c r="L1602" s="19">
        <f t="shared" si="340"/>
        <v>32166.4474361151</v>
      </c>
      <c r="M1602" s="27">
        <f t="shared" si="345"/>
        <v>25.6827560705797</v>
      </c>
      <c r="N1602" s="21"/>
      <c r="O1602" s="22">
        <f t="shared" si="346"/>
        <v>27.7409054179726</v>
      </c>
      <c r="P1602" s="22"/>
      <c r="Q1602" s="31">
        <f t="shared" si="347"/>
        <v>0.0202046675344166</v>
      </c>
      <c r="R1602" s="10">
        <f t="shared" si="343"/>
        <v>1.0027688186956</v>
      </c>
      <c r="S1602" s="10">
        <f t="shared" si="344"/>
        <v>36.732665600491</v>
      </c>
      <c r="T1602" s="12">
        <f t="shared" ref="T1602:T1665" si="348">(($J1722/$J1602)^(1/10)-1)</f>
        <v>0.0483098827621542</v>
      </c>
      <c r="U1602" s="12">
        <f t="shared" ref="U1602:U1665" si="349">(($S1722/$S1602)^(1/10)-1)</f>
        <v>0.0254150944678906</v>
      </c>
      <c r="V1602" s="12">
        <f t="shared" ref="V1602:V1665" si="350">T1602-U1602</f>
        <v>0.0228947882942636</v>
      </c>
      <c r="Y1602" s="30"/>
      <c r="Z1602" s="30"/>
    </row>
    <row r="1603" spans="1:26">
      <c r="A1603" s="14">
        <v>2003.11</v>
      </c>
      <c r="B1603" s="15">
        <v>1049.9</v>
      </c>
      <c r="C1603" s="16">
        <f>C1601/3+C1604*2/3</f>
        <v>17.1233333333333</v>
      </c>
      <c r="D1603" s="15">
        <f>(D1601+2*D1604)/3</f>
        <v>45.3533333333333</v>
      </c>
      <c r="E1603" s="15">
        <v>184.5</v>
      </c>
      <c r="F1603" s="16">
        <f t="shared" si="341"/>
        <v>2003.87499999988</v>
      </c>
      <c r="G1603" s="10">
        <v>4.3</v>
      </c>
      <c r="H1603" s="16">
        <f t="shared" si="337"/>
        <v>1796.4329598916</v>
      </c>
      <c r="I1603" s="16">
        <f t="shared" si="338"/>
        <v>29.2989050225836</v>
      </c>
      <c r="J1603" s="19">
        <f t="shared" si="342"/>
        <v>808000.773084729</v>
      </c>
      <c r="K1603" s="16">
        <f t="shared" si="339"/>
        <v>77.6018885998193</v>
      </c>
      <c r="L1603" s="19">
        <f t="shared" si="340"/>
        <v>34903.8274076605</v>
      </c>
      <c r="M1603" s="27">
        <f t="shared" si="345"/>
        <v>25.9467982184201</v>
      </c>
      <c r="N1603" s="21"/>
      <c r="O1603" s="22">
        <f t="shared" si="346"/>
        <v>28.030020810958</v>
      </c>
      <c r="P1603" s="22"/>
      <c r="Q1603" s="31">
        <f t="shared" si="347"/>
        <v>0.0193610502795354</v>
      </c>
      <c r="R1603" s="10">
        <f t="shared" si="343"/>
        <v>1.00600524183935</v>
      </c>
      <c r="S1603" s="10">
        <f t="shared" si="344"/>
        <v>36.9341938372509</v>
      </c>
      <c r="T1603" s="12">
        <f t="shared" si="348"/>
        <v>0.0509514459818428</v>
      </c>
      <c r="U1603" s="12">
        <f t="shared" si="349"/>
        <v>0.0243955236332938</v>
      </c>
      <c r="V1603" s="12">
        <f t="shared" si="350"/>
        <v>0.026555922348549</v>
      </c>
      <c r="Y1603" s="30"/>
      <c r="Z1603" s="30"/>
    </row>
    <row r="1604" spans="1:26">
      <c r="A1604" s="14">
        <v>2003.12</v>
      </c>
      <c r="B1604" s="15">
        <v>1080.64</v>
      </c>
      <c r="C1604" s="16">
        <v>17.39</v>
      </c>
      <c r="D1604" s="15">
        <v>48.74</v>
      </c>
      <c r="E1604" s="15">
        <v>184.3</v>
      </c>
      <c r="F1604" s="16">
        <f t="shared" si="341"/>
        <v>2003.95833333321</v>
      </c>
      <c r="G1604" s="10">
        <v>4.27</v>
      </c>
      <c r="H1604" s="16">
        <f t="shared" si="337"/>
        <v>1851.03722712968</v>
      </c>
      <c r="I1604" s="16">
        <f t="shared" si="338"/>
        <v>29.7874753662507</v>
      </c>
      <c r="J1604" s="19">
        <f t="shared" si="342"/>
        <v>833677.20137287</v>
      </c>
      <c r="K1604" s="16">
        <f t="shared" si="339"/>
        <v>83.4871506239827</v>
      </c>
      <c r="L1604" s="19">
        <f t="shared" si="340"/>
        <v>37601.2610998239</v>
      </c>
      <c r="M1604" s="27">
        <f t="shared" si="345"/>
        <v>26.6351705110815</v>
      </c>
      <c r="N1604" s="21"/>
      <c r="O1604" s="22">
        <f t="shared" si="346"/>
        <v>28.7754021206173</v>
      </c>
      <c r="P1604" s="22"/>
      <c r="Q1604" s="31">
        <f t="shared" si="347"/>
        <v>0.0185539559879516</v>
      </c>
      <c r="R1604" s="10">
        <f t="shared" si="343"/>
        <v>1.01330006242356</v>
      </c>
      <c r="S1604" s="10">
        <f t="shared" si="344"/>
        <v>37.196313810768</v>
      </c>
      <c r="T1604" s="12">
        <f t="shared" si="348"/>
        <v>0.0492622033538779</v>
      </c>
      <c r="U1604" s="12">
        <f t="shared" si="349"/>
        <v>0.0223176824093818</v>
      </c>
      <c r="V1604" s="12">
        <f t="shared" si="350"/>
        <v>0.0269445209444961</v>
      </c>
      <c r="Y1604" s="30"/>
      <c r="Z1604" s="30"/>
    </row>
    <row r="1605" spans="1:26">
      <c r="A1605" s="14">
        <v>2004.01</v>
      </c>
      <c r="B1605" s="15">
        <v>1132.52</v>
      </c>
      <c r="C1605" s="16">
        <f>C1604*2/3+C1607/3</f>
        <v>17.6</v>
      </c>
      <c r="D1605" s="15">
        <f>(2*D1604+D1607)/3</f>
        <v>49.8266666666667</v>
      </c>
      <c r="E1605" s="15">
        <v>185.2</v>
      </c>
      <c r="F1605" s="16">
        <f t="shared" si="341"/>
        <v>2004.04166666655</v>
      </c>
      <c r="G1605" s="10">
        <v>4.15</v>
      </c>
      <c r="H1605" s="16">
        <f t="shared" si="337"/>
        <v>1930.47573585313</v>
      </c>
      <c r="I1605" s="16">
        <f t="shared" si="338"/>
        <v>30.0006825053996</v>
      </c>
      <c r="J1605" s="19">
        <f t="shared" si="342"/>
        <v>870581.004846842</v>
      </c>
      <c r="K1605" s="16">
        <f t="shared" si="339"/>
        <v>84.9337503959684</v>
      </c>
      <c r="L1605" s="19">
        <f t="shared" si="340"/>
        <v>38302.3253760069</v>
      </c>
      <c r="M1605" s="27">
        <f t="shared" si="345"/>
        <v>27.6585403557366</v>
      </c>
      <c r="N1605" s="21"/>
      <c r="O1605" s="22">
        <f t="shared" si="346"/>
        <v>29.879678114425</v>
      </c>
      <c r="P1605" s="22"/>
      <c r="Q1605" s="31">
        <f t="shared" si="347"/>
        <v>0.0185830605275434</v>
      </c>
      <c r="R1605" s="10">
        <f t="shared" si="343"/>
        <v>1.00915952934786</v>
      </c>
      <c r="S1605" s="10">
        <f t="shared" si="344"/>
        <v>37.5078633677396</v>
      </c>
      <c r="T1605" s="12">
        <f t="shared" si="348"/>
        <v>0.0453476479357469</v>
      </c>
      <c r="U1605" s="12">
        <f t="shared" si="349"/>
        <v>0.0216835781820344</v>
      </c>
      <c r="V1605" s="12">
        <f t="shared" si="350"/>
        <v>0.0236640697537125</v>
      </c>
      <c r="Y1605" s="30"/>
      <c r="Z1605" s="30"/>
    </row>
    <row r="1606" spans="1:26">
      <c r="A1606" s="14">
        <v>2004.02</v>
      </c>
      <c r="B1606" s="15">
        <v>1143.36</v>
      </c>
      <c r="C1606" s="16">
        <f>C1604/3+C1607*2/3</f>
        <v>17.81</v>
      </c>
      <c r="D1606" s="15">
        <f>(D1604+2*D1607)/3</f>
        <v>50.9133333333333</v>
      </c>
      <c r="E1606" s="15">
        <v>186.2</v>
      </c>
      <c r="F1606" s="16">
        <f t="shared" si="341"/>
        <v>2004.12499999988</v>
      </c>
      <c r="G1606" s="10">
        <v>4.08</v>
      </c>
      <c r="H1606" s="16">
        <f t="shared" si="337"/>
        <v>1938.48643952739</v>
      </c>
      <c r="I1606" s="16">
        <f t="shared" si="338"/>
        <v>30.1956019871106</v>
      </c>
      <c r="J1606" s="19">
        <f t="shared" si="342"/>
        <v>875328.337025494</v>
      </c>
      <c r="K1606" s="16">
        <f t="shared" si="339"/>
        <v>86.3199746867168</v>
      </c>
      <c r="L1606" s="19">
        <f t="shared" si="340"/>
        <v>38977.9976552366</v>
      </c>
      <c r="M1606" s="27">
        <f t="shared" si="345"/>
        <v>27.6508620367402</v>
      </c>
      <c r="N1606" s="21"/>
      <c r="O1606" s="22">
        <f t="shared" si="346"/>
        <v>29.8699121015432</v>
      </c>
      <c r="P1606" s="22"/>
      <c r="Q1606" s="31">
        <f t="shared" si="347"/>
        <v>0.0194949267225887</v>
      </c>
      <c r="R1606" s="10">
        <f t="shared" si="343"/>
        <v>1.02400010995023</v>
      </c>
      <c r="S1606" s="10">
        <f t="shared" si="344"/>
        <v>37.6481340816836</v>
      </c>
      <c r="T1606" s="12">
        <f t="shared" si="348"/>
        <v>0.0442598385157043</v>
      </c>
      <c r="U1606" s="12">
        <f t="shared" si="349"/>
        <v>0.0224882572357878</v>
      </c>
      <c r="V1606" s="12">
        <f t="shared" si="350"/>
        <v>0.0217715812799164</v>
      </c>
      <c r="Y1606" s="30"/>
      <c r="Z1606" s="30"/>
    </row>
    <row r="1607" spans="1:26">
      <c r="A1607" s="14">
        <v>2004.03</v>
      </c>
      <c r="B1607" s="15">
        <v>1123.98</v>
      </c>
      <c r="C1607" s="16">
        <v>18.02</v>
      </c>
      <c r="D1607" s="15">
        <v>52</v>
      </c>
      <c r="E1607" s="15">
        <v>187.4</v>
      </c>
      <c r="F1607" s="16">
        <f t="shared" si="341"/>
        <v>2004.20833333321</v>
      </c>
      <c r="G1607" s="10">
        <v>3.83</v>
      </c>
      <c r="H1607" s="16">
        <f t="shared" si="337"/>
        <v>1893.42647929562</v>
      </c>
      <c r="I1607" s="16">
        <f t="shared" si="338"/>
        <v>30.3560073639274</v>
      </c>
      <c r="J1607" s="19">
        <f t="shared" si="342"/>
        <v>856123.678254982</v>
      </c>
      <c r="K1607" s="16">
        <f t="shared" si="339"/>
        <v>87.5978014941302</v>
      </c>
      <c r="L1607" s="19">
        <f t="shared" si="340"/>
        <v>39607.8500233626</v>
      </c>
      <c r="M1607" s="27">
        <f t="shared" si="345"/>
        <v>26.8865303840358</v>
      </c>
      <c r="N1607" s="21"/>
      <c r="O1607" s="22">
        <f t="shared" si="346"/>
        <v>29.0437145573543</v>
      </c>
      <c r="P1607" s="22"/>
      <c r="Q1607" s="31">
        <f t="shared" si="347"/>
        <v>0.0233325198214875</v>
      </c>
      <c r="R1607" s="10">
        <f t="shared" si="343"/>
        <v>0.961367187538358</v>
      </c>
      <c r="S1607" s="10">
        <f t="shared" si="344"/>
        <v>38.3048309410559</v>
      </c>
      <c r="T1607" s="12">
        <f t="shared" si="348"/>
        <v>0.0487222802562943</v>
      </c>
      <c r="U1607" s="12">
        <f t="shared" si="349"/>
        <v>0.0202083045281056</v>
      </c>
      <c r="V1607" s="12">
        <f t="shared" si="350"/>
        <v>0.0285139757281887</v>
      </c>
      <c r="Y1607" s="30"/>
      <c r="Z1607" s="30"/>
    </row>
    <row r="1608" spans="1:26">
      <c r="A1608" s="14">
        <v>2004.04</v>
      </c>
      <c r="B1608" s="15">
        <v>1133.36</v>
      </c>
      <c r="C1608" s="16">
        <f>C1607*2/3+C1610/3</f>
        <v>18.2133333333333</v>
      </c>
      <c r="D1608" s="15">
        <f>(2*D1607+D1610)/3</f>
        <v>53.3833333333333</v>
      </c>
      <c r="E1608" s="15">
        <v>188</v>
      </c>
      <c r="F1608" s="16">
        <f t="shared" si="341"/>
        <v>2004.29166666655</v>
      </c>
      <c r="G1608" s="10">
        <v>4.35</v>
      </c>
      <c r="H1608" s="16">
        <f t="shared" si="337"/>
        <v>1903.13449489362</v>
      </c>
      <c r="I1608" s="16">
        <f t="shared" si="338"/>
        <v>30.5837712056738</v>
      </c>
      <c r="J1608" s="19">
        <f t="shared" si="342"/>
        <v>861665.59905061</v>
      </c>
      <c r="K1608" s="16">
        <f t="shared" si="339"/>
        <v>89.6411229609929</v>
      </c>
      <c r="L1608" s="19">
        <f t="shared" si="340"/>
        <v>40586.0290604795</v>
      </c>
      <c r="M1608" s="27">
        <f t="shared" si="345"/>
        <v>26.9005775084449</v>
      </c>
      <c r="N1608" s="21"/>
      <c r="O1608" s="22">
        <f t="shared" si="346"/>
        <v>29.058291817757</v>
      </c>
      <c r="P1608" s="22"/>
      <c r="Q1608" s="31">
        <f t="shared" si="347"/>
        <v>0.0183014911508881</v>
      </c>
      <c r="R1608" s="10">
        <f t="shared" si="343"/>
        <v>0.974368894549756</v>
      </c>
      <c r="S1608" s="10">
        <f t="shared" si="344"/>
        <v>36.7074809709641</v>
      </c>
      <c r="T1608" s="12">
        <f t="shared" si="348"/>
        <v>0.0479138775180508</v>
      </c>
      <c r="U1608" s="12">
        <f t="shared" si="349"/>
        <v>0.0245467174527876</v>
      </c>
      <c r="V1608" s="12">
        <f t="shared" si="350"/>
        <v>0.0233671600652632</v>
      </c>
      <c r="Y1608" s="30"/>
      <c r="Z1608" s="30"/>
    </row>
    <row r="1609" spans="1:26">
      <c r="A1609" s="14">
        <v>2004.05</v>
      </c>
      <c r="B1609" s="15">
        <v>1102.78</v>
      </c>
      <c r="C1609" s="16">
        <f>C1607/3+C1610*2/3</f>
        <v>18.4066666666667</v>
      </c>
      <c r="D1609" s="15">
        <f>(D1607+2*D1610)/3</f>
        <v>54.7666666666667</v>
      </c>
      <c r="E1609" s="15">
        <v>189.1</v>
      </c>
      <c r="F1609" s="16">
        <f t="shared" si="341"/>
        <v>2004.37499999988</v>
      </c>
      <c r="G1609" s="10">
        <v>4.72</v>
      </c>
      <c r="H1609" s="16">
        <f t="shared" si="337"/>
        <v>1841.01277324167</v>
      </c>
      <c r="I1609" s="16">
        <f t="shared" si="338"/>
        <v>30.728620800282</v>
      </c>
      <c r="J1609" s="19">
        <f t="shared" si="342"/>
        <v>834698.683320363</v>
      </c>
      <c r="K1609" s="16">
        <f t="shared" si="339"/>
        <v>91.4290546448088</v>
      </c>
      <c r="L1609" s="19">
        <f t="shared" si="340"/>
        <v>41453.1135462303</v>
      </c>
      <c r="M1609" s="27">
        <f t="shared" si="345"/>
        <v>25.9028142929437</v>
      </c>
      <c r="N1609" s="21"/>
      <c r="O1609" s="22">
        <f t="shared" si="346"/>
        <v>27.9806448432374</v>
      </c>
      <c r="P1609" s="22"/>
      <c r="Q1609" s="31">
        <f t="shared" si="347"/>
        <v>0.0165618271511678</v>
      </c>
      <c r="R1609" s="10">
        <f t="shared" si="343"/>
        <v>1.00314299117446</v>
      </c>
      <c r="S1609" s="10">
        <f t="shared" si="344"/>
        <v>35.558572179864</v>
      </c>
      <c r="T1609" s="12">
        <f t="shared" si="348"/>
        <v>0.0524854930284027</v>
      </c>
      <c r="U1609" s="12">
        <f t="shared" si="349"/>
        <v>0.0290213028057782</v>
      </c>
      <c r="V1609" s="12">
        <f t="shared" si="350"/>
        <v>0.0234641902226245</v>
      </c>
      <c r="Y1609" s="30"/>
      <c r="Z1609" s="30"/>
    </row>
    <row r="1610" spans="1:26">
      <c r="A1610" s="14">
        <v>2004.06</v>
      </c>
      <c r="B1610" s="15">
        <v>1132.76</v>
      </c>
      <c r="C1610" s="16">
        <v>18.6</v>
      </c>
      <c r="D1610" s="15">
        <v>56.15</v>
      </c>
      <c r="E1610" s="15">
        <v>189.7</v>
      </c>
      <c r="F1610" s="16">
        <f t="shared" si="341"/>
        <v>2004.45833333321</v>
      </c>
      <c r="G1610" s="10">
        <v>4.73</v>
      </c>
      <c r="H1610" s="16">
        <f t="shared" ref="H1610:H1673" si="351">B1610*$E$1858/E1610</f>
        <v>1885.0810313126</v>
      </c>
      <c r="I1610" s="16">
        <f t="shared" ref="I1610:I1673" si="352">C1610*$E$1858/E1610</f>
        <v>30.9531649973643</v>
      </c>
      <c r="J1610" s="19">
        <f t="shared" si="342"/>
        <v>855848.326998169</v>
      </c>
      <c r="K1610" s="16">
        <f t="shared" ref="K1610:K1673" si="353">D1610*$E$1858/E1610</f>
        <v>93.4419470216131</v>
      </c>
      <c r="L1610" s="19">
        <f t="shared" ref="L1610:L1673" si="354">K1610*(J1610/H1610)</f>
        <v>42423.7116078844</v>
      </c>
      <c r="M1610" s="27">
        <f t="shared" si="345"/>
        <v>26.4012853664749</v>
      </c>
      <c r="N1610" s="21"/>
      <c r="O1610" s="22">
        <f t="shared" si="346"/>
        <v>28.5179333952882</v>
      </c>
      <c r="P1610" s="22"/>
      <c r="Q1610" s="31">
        <f t="shared" si="347"/>
        <v>0.0157107638767185</v>
      </c>
      <c r="R1610" s="10">
        <f t="shared" si="343"/>
        <v>1.02231313879903</v>
      </c>
      <c r="S1610" s="10">
        <f t="shared" si="344"/>
        <v>35.5575111643847</v>
      </c>
      <c r="T1610" s="12">
        <f t="shared" si="348"/>
        <v>0.0529693897626047</v>
      </c>
      <c r="U1610" s="12">
        <f t="shared" si="349"/>
        <v>0.0286929547840531</v>
      </c>
      <c r="V1610" s="12">
        <f t="shared" si="350"/>
        <v>0.0242764349785516</v>
      </c>
      <c r="Y1610" s="30"/>
      <c r="Z1610" s="30"/>
    </row>
    <row r="1611" spans="1:26">
      <c r="A1611" s="14">
        <v>2004.07</v>
      </c>
      <c r="B1611" s="15">
        <v>1105.85</v>
      </c>
      <c r="C1611" s="16">
        <f>C1610*2/3+C1613/3</f>
        <v>18.7866666666667</v>
      </c>
      <c r="D1611" s="15">
        <f>(2*D1610+D1613)/3</f>
        <v>56.69</v>
      </c>
      <c r="E1611" s="15">
        <v>189.4</v>
      </c>
      <c r="F1611" s="16">
        <f t="shared" ref="F1611:F1674" si="355">F1610+1/12</f>
        <v>2004.54166666655</v>
      </c>
      <c r="G1611" s="10">
        <v>4.5</v>
      </c>
      <c r="H1611" s="16">
        <f t="shared" si="351"/>
        <v>1843.21373099261</v>
      </c>
      <c r="I1611" s="16">
        <f t="shared" si="352"/>
        <v>31.3133263639564</v>
      </c>
      <c r="J1611" s="19">
        <f t="shared" ref="J1611:J1674" si="356">J1610*((H1611+(I1611/12))/H1610)</f>
        <v>838024.811609927</v>
      </c>
      <c r="K1611" s="16">
        <f t="shared" si="353"/>
        <v>94.4900180042239</v>
      </c>
      <c r="L1611" s="19">
        <f t="shared" si="354"/>
        <v>42960.2808429414</v>
      </c>
      <c r="M1611" s="27">
        <f t="shared" si="345"/>
        <v>25.6958886462685</v>
      </c>
      <c r="N1611" s="21"/>
      <c r="O1611" s="22">
        <f t="shared" si="346"/>
        <v>27.7555145363308</v>
      </c>
      <c r="P1611" s="22"/>
      <c r="Q1611" s="31">
        <f t="shared" si="347"/>
        <v>0.0186117086506468</v>
      </c>
      <c r="R1611" s="10">
        <f t="shared" ref="R1611:R1674" si="357">((G1611/G1612+G1611/1200+((1+G1612/1200)^(-119))*(1-G1611/G1612)))</f>
        <v>1.02150243250591</v>
      </c>
      <c r="S1611" s="10">
        <f t="shared" ref="S1611:S1674" si="358">S1610*R1610*E1610/E1611</f>
        <v>36.4084888466281</v>
      </c>
      <c r="T1611" s="12">
        <f t="shared" si="348"/>
        <v>0.0567984861036628</v>
      </c>
      <c r="U1611" s="12">
        <f t="shared" si="349"/>
        <v>0.0270621141274734</v>
      </c>
      <c r="V1611" s="12">
        <f t="shared" si="350"/>
        <v>0.0297363719761894</v>
      </c>
      <c r="Y1611" s="30"/>
      <c r="Z1611" s="30"/>
    </row>
    <row r="1612" spans="1:26">
      <c r="A1612" s="14">
        <v>2004.08</v>
      </c>
      <c r="B1612" s="15">
        <v>1088.94</v>
      </c>
      <c r="C1612" s="16">
        <f>C1610/3+C1613*2/3</f>
        <v>18.9733333333333</v>
      </c>
      <c r="D1612" s="15">
        <f>(D1610+2*D1613)/3</f>
        <v>57.23</v>
      </c>
      <c r="E1612" s="15">
        <v>189.5</v>
      </c>
      <c r="F1612" s="16">
        <f t="shared" si="355"/>
        <v>2004.62499999988</v>
      </c>
      <c r="G1612" s="10">
        <v>4.28</v>
      </c>
      <c r="H1612" s="16">
        <f t="shared" si="351"/>
        <v>1814.07060506596</v>
      </c>
      <c r="I1612" s="16">
        <f t="shared" si="352"/>
        <v>31.6077711169745</v>
      </c>
      <c r="J1612" s="19">
        <f t="shared" si="356"/>
        <v>825972.318254859</v>
      </c>
      <c r="K1612" s="16">
        <f t="shared" si="353"/>
        <v>95.3397439050132</v>
      </c>
      <c r="L1612" s="19">
        <f t="shared" si="354"/>
        <v>43409.5503643227</v>
      </c>
      <c r="M1612" s="27">
        <f t="shared" si="345"/>
        <v>25.1744622264778</v>
      </c>
      <c r="N1612" s="21"/>
      <c r="O1612" s="22">
        <f t="shared" si="346"/>
        <v>27.1925000702597</v>
      </c>
      <c r="P1612" s="22"/>
      <c r="Q1612" s="31">
        <f t="shared" si="347"/>
        <v>0.02125846103996</v>
      </c>
      <c r="R1612" s="10">
        <f t="shared" si="357"/>
        <v>1.01575514891265</v>
      </c>
      <c r="S1612" s="10">
        <f t="shared" si="358"/>
        <v>37.1717338732435</v>
      </c>
      <c r="T1612" s="12">
        <f t="shared" si="348"/>
        <v>0.058056338623077</v>
      </c>
      <c r="U1612" s="12">
        <f t="shared" si="349"/>
        <v>0.0263980721397994</v>
      </c>
      <c r="V1612" s="12">
        <f t="shared" si="350"/>
        <v>0.0316582664832776</v>
      </c>
      <c r="Y1612" s="30"/>
      <c r="Z1612" s="30"/>
    </row>
    <row r="1613" spans="1:26">
      <c r="A1613" s="14">
        <v>2004.09</v>
      </c>
      <c r="B1613" s="15">
        <v>1117.66</v>
      </c>
      <c r="C1613" s="16">
        <v>19.16</v>
      </c>
      <c r="D1613" s="15">
        <v>57.77</v>
      </c>
      <c r="E1613" s="15">
        <v>189.9</v>
      </c>
      <c r="F1613" s="16">
        <f t="shared" si="355"/>
        <v>2004.70833333321</v>
      </c>
      <c r="G1613" s="10">
        <v>4.13</v>
      </c>
      <c r="H1613" s="16">
        <f t="shared" si="351"/>
        <v>1857.99351100579</v>
      </c>
      <c r="I1613" s="16">
        <f t="shared" si="352"/>
        <v>31.8515073196419</v>
      </c>
      <c r="J1613" s="19">
        <f t="shared" si="356"/>
        <v>847179.583441361</v>
      </c>
      <c r="K1613" s="16">
        <f t="shared" si="353"/>
        <v>96.0366167983149</v>
      </c>
      <c r="L1613" s="19">
        <f t="shared" si="354"/>
        <v>43789.3138659408</v>
      </c>
      <c r="M1613" s="27">
        <f t="shared" si="345"/>
        <v>25.6684067763577</v>
      </c>
      <c r="N1613" s="21"/>
      <c r="O1613" s="22">
        <f t="shared" si="346"/>
        <v>27.7253405613542</v>
      </c>
      <c r="P1613" s="22"/>
      <c r="Q1613" s="31">
        <f t="shared" si="347"/>
        <v>0.0219354352715907</v>
      </c>
      <c r="R1613" s="10">
        <f t="shared" si="357"/>
        <v>1.00588276487654</v>
      </c>
      <c r="S1613" s="10">
        <f t="shared" si="358"/>
        <v>37.6778489960828</v>
      </c>
      <c r="T1613" s="12">
        <f t="shared" si="348"/>
        <v>0.0571611617416787</v>
      </c>
      <c r="U1613" s="12">
        <f t="shared" si="349"/>
        <v>0.0241499397215286</v>
      </c>
      <c r="V1613" s="12">
        <f t="shared" si="350"/>
        <v>0.0330112220201502</v>
      </c>
      <c r="Y1613" s="30"/>
      <c r="Z1613" s="30"/>
    </row>
    <row r="1614" spans="1:26">
      <c r="A1614" s="14">
        <v>2004.1</v>
      </c>
      <c r="B1614" s="15">
        <v>1117.21</v>
      </c>
      <c r="C1614" s="16">
        <f>C1613*2/3+C1616/3</f>
        <v>19.2533333333333</v>
      </c>
      <c r="D1614" s="15">
        <f>(2*D1613+D1616)/3</f>
        <v>58.03</v>
      </c>
      <c r="E1614" s="15">
        <v>190.9</v>
      </c>
      <c r="F1614" s="16">
        <f t="shared" si="355"/>
        <v>2004.79166666655</v>
      </c>
      <c r="G1614" s="10">
        <v>4.1</v>
      </c>
      <c r="H1614" s="16">
        <f t="shared" si="351"/>
        <v>1847.51654106862</v>
      </c>
      <c r="I1614" s="16">
        <f t="shared" si="352"/>
        <v>31.839002339794</v>
      </c>
      <c r="J1614" s="19">
        <f t="shared" si="356"/>
        <v>843612.242870531</v>
      </c>
      <c r="K1614" s="16">
        <f t="shared" si="353"/>
        <v>95.9635027239393</v>
      </c>
      <c r="L1614" s="19">
        <f t="shared" si="354"/>
        <v>43818.8151321389</v>
      </c>
      <c r="M1614" s="27">
        <f t="shared" si="345"/>
        <v>25.4116556654893</v>
      </c>
      <c r="N1614" s="21"/>
      <c r="O1614" s="22">
        <f t="shared" si="346"/>
        <v>27.4473022252428</v>
      </c>
      <c r="P1614" s="22"/>
      <c r="Q1614" s="31">
        <f t="shared" si="347"/>
        <v>0.0230985912739388</v>
      </c>
      <c r="R1614" s="10">
        <f t="shared" si="357"/>
        <v>0.996123928588194</v>
      </c>
      <c r="S1614" s="10">
        <f t="shared" si="358"/>
        <v>37.7009682841071</v>
      </c>
      <c r="T1614" s="12">
        <f t="shared" si="348"/>
        <v>0.0550411882830355</v>
      </c>
      <c r="U1614" s="12">
        <f t="shared" si="349"/>
        <v>0.0266250311044318</v>
      </c>
      <c r="V1614" s="12">
        <f t="shared" si="350"/>
        <v>0.0284161571786037</v>
      </c>
      <c r="Y1614" s="30"/>
      <c r="Z1614" s="30"/>
    </row>
    <row r="1615" spans="1:26">
      <c r="A1615" s="14">
        <v>2004.11</v>
      </c>
      <c r="B1615" s="15">
        <v>1168.94</v>
      </c>
      <c r="C1615" s="16">
        <f>C1613/3+C1616*2/3</f>
        <v>19.3466666666667</v>
      </c>
      <c r="D1615" s="15">
        <f>(D1613+2*D1616)/3</f>
        <v>58.29</v>
      </c>
      <c r="E1615" s="15">
        <v>191</v>
      </c>
      <c r="F1615" s="16">
        <f t="shared" si="355"/>
        <v>2004.87499999988</v>
      </c>
      <c r="G1615" s="10">
        <v>4.19</v>
      </c>
      <c r="H1615" s="16">
        <f t="shared" si="351"/>
        <v>1932.04973643979</v>
      </c>
      <c r="I1615" s="16">
        <f t="shared" si="352"/>
        <v>31.9765960907504</v>
      </c>
      <c r="J1615" s="19">
        <f t="shared" si="356"/>
        <v>883428.5174412</v>
      </c>
      <c r="K1615" s="16">
        <f t="shared" si="353"/>
        <v>96.3429937696335</v>
      </c>
      <c r="L1615" s="19">
        <f t="shared" si="354"/>
        <v>44052.7728383386</v>
      </c>
      <c r="M1615" s="27">
        <f t="shared" si="345"/>
        <v>26.465310814818</v>
      </c>
      <c r="N1615" s="21"/>
      <c r="O1615" s="22">
        <f t="shared" si="346"/>
        <v>28.5827052580995</v>
      </c>
      <c r="P1615" s="22"/>
      <c r="Q1615" s="31">
        <f t="shared" si="347"/>
        <v>0.0205485524364935</v>
      </c>
      <c r="R1615" s="10">
        <f t="shared" si="357"/>
        <v>1.0002564602904</v>
      </c>
      <c r="S1615" s="10">
        <f t="shared" si="358"/>
        <v>37.5351744206083</v>
      </c>
      <c r="T1615" s="12">
        <f t="shared" si="348"/>
        <v>0.0566035617007723</v>
      </c>
      <c r="U1615" s="12">
        <f t="shared" si="349"/>
        <v>0.0275580123044152</v>
      </c>
      <c r="V1615" s="12">
        <f t="shared" si="350"/>
        <v>0.0290455493963571</v>
      </c>
      <c r="Y1615" s="30"/>
      <c r="Z1615" s="30"/>
    </row>
    <row r="1616" spans="1:26">
      <c r="A1616" s="14">
        <v>2004.12</v>
      </c>
      <c r="B1616" s="15">
        <v>1199.21</v>
      </c>
      <c r="C1616" s="16">
        <v>19.44</v>
      </c>
      <c r="D1616" s="15">
        <v>58.55</v>
      </c>
      <c r="E1616" s="15">
        <v>190.3</v>
      </c>
      <c r="F1616" s="16">
        <f t="shared" si="355"/>
        <v>2004.95833333321</v>
      </c>
      <c r="G1616" s="10">
        <v>4.23</v>
      </c>
      <c r="H1616" s="16">
        <f t="shared" si="351"/>
        <v>1989.37154855491</v>
      </c>
      <c r="I1616" s="16">
        <f t="shared" si="352"/>
        <v>32.2490497109827</v>
      </c>
      <c r="J1616" s="19">
        <f t="shared" si="356"/>
        <v>910867.701161621</v>
      </c>
      <c r="K1616" s="16">
        <f t="shared" si="353"/>
        <v>97.1286965317919</v>
      </c>
      <c r="L1616" s="19">
        <f t="shared" si="354"/>
        <v>44472.0306727036</v>
      </c>
      <c r="M1616" s="27">
        <f t="shared" si="345"/>
        <v>27.1448086947412</v>
      </c>
      <c r="N1616" s="21"/>
      <c r="O1616" s="22">
        <f t="shared" si="346"/>
        <v>29.3126391848572</v>
      </c>
      <c r="P1616" s="22"/>
      <c r="Q1616" s="31">
        <f t="shared" si="347"/>
        <v>0.018826546160026</v>
      </c>
      <c r="R1616" s="10">
        <f t="shared" si="357"/>
        <v>1.00433417688926</v>
      </c>
      <c r="S1616" s="10">
        <f t="shared" si="358"/>
        <v>37.6829055919445</v>
      </c>
      <c r="T1616" s="12">
        <f t="shared" si="348"/>
        <v>0.0546433381714257</v>
      </c>
      <c r="U1616" s="12">
        <f t="shared" si="349"/>
        <v>0.0290283008535701</v>
      </c>
      <c r="V1616" s="12">
        <f t="shared" si="350"/>
        <v>0.0256150373178556</v>
      </c>
      <c r="Y1616" s="30"/>
      <c r="Z1616" s="30"/>
    </row>
    <row r="1617" spans="1:26">
      <c r="A1617" s="14">
        <v>2005.01</v>
      </c>
      <c r="B1617" s="15">
        <v>1181.41</v>
      </c>
      <c r="C1617" s="16">
        <f>C1616*2/3+C1619/3</f>
        <v>19.7033333333333</v>
      </c>
      <c r="D1617" s="15">
        <f>(2*D1616+D1619)/3</f>
        <v>59.1066666666667</v>
      </c>
      <c r="E1617" s="15">
        <v>190.7</v>
      </c>
      <c r="F1617" s="16">
        <f t="shared" si="355"/>
        <v>2005.04166666654</v>
      </c>
      <c r="G1617" s="10">
        <v>4.22</v>
      </c>
      <c r="H1617" s="16">
        <f t="shared" si="351"/>
        <v>1955.73225742003</v>
      </c>
      <c r="I1617" s="16">
        <f t="shared" si="352"/>
        <v>32.6173340150323</v>
      </c>
      <c r="J1617" s="19">
        <f t="shared" si="356"/>
        <v>896709.911414316</v>
      </c>
      <c r="K1617" s="16">
        <f t="shared" si="353"/>
        <v>97.8464839713337</v>
      </c>
      <c r="L1617" s="19">
        <f t="shared" si="354"/>
        <v>44862.9466744501</v>
      </c>
      <c r="M1617" s="27">
        <f t="shared" si="345"/>
        <v>26.5872506979704</v>
      </c>
      <c r="N1617" s="21"/>
      <c r="O1617" s="22">
        <f t="shared" si="346"/>
        <v>28.7073565240656</v>
      </c>
      <c r="P1617" s="22"/>
      <c r="Q1617" s="31">
        <f t="shared" si="347"/>
        <v>0.0195044785108485</v>
      </c>
      <c r="R1617" s="10">
        <f t="shared" si="357"/>
        <v>1.00757195170314</v>
      </c>
      <c r="S1617" s="10">
        <f t="shared" si="358"/>
        <v>37.7668461635164</v>
      </c>
      <c r="T1617" s="12">
        <f t="shared" si="348"/>
        <v>0.0556181163034624</v>
      </c>
      <c r="U1617" s="12">
        <f t="shared" si="349"/>
        <v>0.0324995544917981</v>
      </c>
      <c r="V1617" s="12">
        <f t="shared" si="350"/>
        <v>0.0231185618116643</v>
      </c>
      <c r="Y1617" s="30"/>
      <c r="Z1617" s="30"/>
    </row>
    <row r="1618" spans="1:26">
      <c r="A1618" s="14">
        <v>2005.02</v>
      </c>
      <c r="B1618" s="15">
        <v>1199.63</v>
      </c>
      <c r="C1618" s="16">
        <f>C1616/3+C1619*2/3</f>
        <v>19.9666666666667</v>
      </c>
      <c r="D1618" s="15">
        <f>(D1616+2*D1619)/3</f>
        <v>59.6633333333333</v>
      </c>
      <c r="E1618" s="15">
        <v>191.8</v>
      </c>
      <c r="F1618" s="16">
        <f t="shared" si="355"/>
        <v>2005.12499999988</v>
      </c>
      <c r="G1618" s="10">
        <v>4.17</v>
      </c>
      <c r="H1618" s="16">
        <f t="shared" si="351"/>
        <v>1974.50466668405</v>
      </c>
      <c r="I1618" s="16">
        <f t="shared" si="352"/>
        <v>32.8636967327077</v>
      </c>
      <c r="J1618" s="19">
        <f t="shared" si="356"/>
        <v>906572.801519618</v>
      </c>
      <c r="K1618" s="16">
        <f t="shared" si="353"/>
        <v>98.2015538929441</v>
      </c>
      <c r="L1618" s="19">
        <f t="shared" si="354"/>
        <v>45088.1982344546</v>
      </c>
      <c r="M1618" s="27">
        <f t="shared" si="345"/>
        <v>26.7448631281012</v>
      </c>
      <c r="N1618" s="21"/>
      <c r="O1618" s="22">
        <f t="shared" si="346"/>
        <v>28.8741100812095</v>
      </c>
      <c r="P1618" s="22"/>
      <c r="Q1618" s="31">
        <f t="shared" si="347"/>
        <v>0.0199638565786609</v>
      </c>
      <c r="R1618" s="10">
        <f t="shared" si="357"/>
        <v>0.977115931288354</v>
      </c>
      <c r="S1618" s="10">
        <f t="shared" si="358"/>
        <v>37.8345766484455</v>
      </c>
      <c r="T1618" s="12">
        <f t="shared" si="348"/>
        <v>0.0569519220246995</v>
      </c>
      <c r="U1618" s="12">
        <f t="shared" si="349"/>
        <v>0.0310980016253806</v>
      </c>
      <c r="V1618" s="12">
        <f t="shared" si="350"/>
        <v>0.0258539203993189</v>
      </c>
      <c r="Y1618" s="30"/>
      <c r="Z1618" s="30"/>
    </row>
    <row r="1619" spans="1:26">
      <c r="A1619" s="14">
        <v>2005.03</v>
      </c>
      <c r="B1619" s="15">
        <v>1194.9</v>
      </c>
      <c r="C1619" s="16">
        <v>20.23</v>
      </c>
      <c r="D1619" s="15">
        <v>60.22</v>
      </c>
      <c r="E1619" s="15">
        <v>193.3</v>
      </c>
      <c r="F1619" s="16">
        <f t="shared" si="355"/>
        <v>2005.20833333321</v>
      </c>
      <c r="G1619" s="10">
        <v>4.5</v>
      </c>
      <c r="H1619" s="16">
        <f t="shared" si="351"/>
        <v>1951.45776564925</v>
      </c>
      <c r="I1619" s="16">
        <f t="shared" si="352"/>
        <v>33.0387401448526</v>
      </c>
      <c r="J1619" s="19">
        <f t="shared" si="356"/>
        <v>897255.177705621</v>
      </c>
      <c r="K1619" s="16">
        <f t="shared" si="353"/>
        <v>98.3486372478014</v>
      </c>
      <c r="L1619" s="19">
        <f t="shared" si="354"/>
        <v>45219.4382805527</v>
      </c>
      <c r="M1619" s="27">
        <f t="shared" si="345"/>
        <v>26.3391421310579</v>
      </c>
      <c r="N1619" s="21"/>
      <c r="O1619" s="22">
        <f t="shared" si="346"/>
        <v>28.4333465499335</v>
      </c>
      <c r="P1619" s="22"/>
      <c r="Q1619" s="31">
        <f t="shared" si="347"/>
        <v>0.017699015247125</v>
      </c>
      <c r="R1619" s="10">
        <f t="shared" si="357"/>
        <v>1.01662502887604</v>
      </c>
      <c r="S1619" s="10">
        <f t="shared" si="358"/>
        <v>36.6818914902016</v>
      </c>
      <c r="T1619" s="12">
        <f t="shared" si="348"/>
        <v>0.0574772206871643</v>
      </c>
      <c r="U1619" s="12">
        <f t="shared" si="349"/>
        <v>0.0332931185429259</v>
      </c>
      <c r="V1619" s="12">
        <f t="shared" si="350"/>
        <v>0.0241841021442384</v>
      </c>
      <c r="Y1619" s="30"/>
      <c r="Z1619" s="30"/>
    </row>
    <row r="1620" spans="1:26">
      <c r="A1620" s="14">
        <v>2005.04</v>
      </c>
      <c r="B1620" s="15">
        <v>1164.43</v>
      </c>
      <c r="C1620" s="16">
        <f>C1619*2/3+C1622/3</f>
        <v>20.4633333333333</v>
      </c>
      <c r="D1620" s="15">
        <f>(2*D1619+D1622)/3</f>
        <v>61.2333333333333</v>
      </c>
      <c r="E1620" s="15">
        <v>194.6</v>
      </c>
      <c r="F1620" s="16">
        <f t="shared" si="355"/>
        <v>2005.29166666654</v>
      </c>
      <c r="G1620" s="10">
        <v>4.34</v>
      </c>
      <c r="H1620" s="16">
        <f t="shared" si="351"/>
        <v>1888.99148134635</v>
      </c>
      <c r="I1620" s="16">
        <f t="shared" si="352"/>
        <v>33.196553117506</v>
      </c>
      <c r="J1620" s="19">
        <f t="shared" si="356"/>
        <v>869805.929404263</v>
      </c>
      <c r="K1620" s="16">
        <f t="shared" si="353"/>
        <v>99.3355075368277</v>
      </c>
      <c r="L1620" s="19">
        <f t="shared" si="354"/>
        <v>45740.0757542498</v>
      </c>
      <c r="M1620" s="27">
        <f t="shared" si="345"/>
        <v>25.4089225691144</v>
      </c>
      <c r="N1620" s="21"/>
      <c r="O1620" s="22">
        <f t="shared" si="346"/>
        <v>27.4279716442846</v>
      </c>
      <c r="P1620" s="22"/>
      <c r="Q1620" s="31">
        <f t="shared" si="347"/>
        <v>0.0210380143578796</v>
      </c>
      <c r="R1620" s="10">
        <f t="shared" si="357"/>
        <v>1.01986042663239</v>
      </c>
      <c r="S1620" s="10">
        <f t="shared" si="358"/>
        <v>37.0426064482079</v>
      </c>
      <c r="T1620" s="12">
        <f t="shared" si="348"/>
        <v>0.0614817757626527</v>
      </c>
      <c r="U1620" s="12">
        <f t="shared" si="349"/>
        <v>0.0331733805463259</v>
      </c>
      <c r="V1620" s="12">
        <f t="shared" si="350"/>
        <v>0.0283083952163268</v>
      </c>
      <c r="Y1620" s="30"/>
      <c r="Z1620" s="30"/>
    </row>
    <row r="1621" spans="1:26">
      <c r="A1621" s="14">
        <v>2005.05</v>
      </c>
      <c r="B1621" s="15">
        <v>1178.28</v>
      </c>
      <c r="C1621" s="16">
        <f>C1619/3+C1622*2/3</f>
        <v>20.6966666666667</v>
      </c>
      <c r="D1621" s="15">
        <f>(D1619+2*D1622)/3</f>
        <v>62.2466666666667</v>
      </c>
      <c r="E1621" s="15">
        <v>194.4</v>
      </c>
      <c r="F1621" s="16">
        <f t="shared" si="355"/>
        <v>2005.37499999988</v>
      </c>
      <c r="G1621" s="10">
        <v>4.14</v>
      </c>
      <c r="H1621" s="16">
        <f t="shared" si="351"/>
        <v>1913.42610555556</v>
      </c>
      <c r="I1621" s="16">
        <f t="shared" si="352"/>
        <v>33.6096193587106</v>
      </c>
      <c r="J1621" s="19">
        <f t="shared" si="356"/>
        <v>882346.766726258</v>
      </c>
      <c r="K1621" s="16">
        <f t="shared" si="353"/>
        <v>101.083271364883</v>
      </c>
      <c r="L1621" s="19">
        <f t="shared" si="354"/>
        <v>46612.9825447436</v>
      </c>
      <c r="M1621" s="27">
        <f t="shared" si="345"/>
        <v>25.6502301871829</v>
      </c>
      <c r="N1621" s="21"/>
      <c r="O1621" s="22">
        <f t="shared" si="346"/>
        <v>27.6869953919991</v>
      </c>
      <c r="P1621" s="22"/>
      <c r="Q1621" s="31">
        <f t="shared" si="347"/>
        <v>0.0223601526666657</v>
      </c>
      <c r="R1621" s="10">
        <f t="shared" si="357"/>
        <v>1.01489493102358</v>
      </c>
      <c r="S1621" s="10">
        <f t="shared" si="358"/>
        <v>37.8171549677132</v>
      </c>
      <c r="T1621" s="12">
        <f t="shared" si="348"/>
        <v>0.0604584004668793</v>
      </c>
      <c r="U1621" s="12">
        <f t="shared" si="349"/>
        <v>0.0282730764002224</v>
      </c>
      <c r="V1621" s="12">
        <f t="shared" si="350"/>
        <v>0.032185324066657</v>
      </c>
      <c r="Y1621" s="30"/>
      <c r="Z1621" s="30"/>
    </row>
    <row r="1622" spans="1:26">
      <c r="A1622" s="14">
        <v>2005.06</v>
      </c>
      <c r="B1622" s="15">
        <v>1202.25</v>
      </c>
      <c r="C1622" s="16">
        <v>20.93</v>
      </c>
      <c r="D1622" s="15">
        <v>63.26</v>
      </c>
      <c r="E1622" s="15">
        <v>194.5</v>
      </c>
      <c r="F1622" s="16">
        <f t="shared" si="355"/>
        <v>2005.45833333321</v>
      </c>
      <c r="G1622" s="10">
        <v>4</v>
      </c>
      <c r="H1622" s="16">
        <f t="shared" si="351"/>
        <v>1951.34755912596</v>
      </c>
      <c r="I1622" s="16">
        <f t="shared" si="352"/>
        <v>33.9710579434447</v>
      </c>
      <c r="J1622" s="19">
        <f t="shared" si="356"/>
        <v>901139.092320244</v>
      </c>
      <c r="K1622" s="16">
        <f t="shared" si="353"/>
        <v>102.676021285347</v>
      </c>
      <c r="L1622" s="19">
        <f t="shared" si="354"/>
        <v>47416.1438803732</v>
      </c>
      <c r="M1622" s="27">
        <f t="shared" si="345"/>
        <v>26.068394871884</v>
      </c>
      <c r="N1622" s="21"/>
      <c r="O1622" s="22">
        <f t="shared" si="346"/>
        <v>28.1360678407682</v>
      </c>
      <c r="P1622" s="22"/>
      <c r="Q1622" s="31">
        <f t="shared" si="347"/>
        <v>0.0229856943711454</v>
      </c>
      <c r="R1622" s="10">
        <f t="shared" si="357"/>
        <v>0.9887410843788</v>
      </c>
      <c r="S1622" s="10">
        <f t="shared" si="358"/>
        <v>38.3607060090038</v>
      </c>
      <c r="T1622" s="12">
        <f t="shared" si="348"/>
        <v>0.0573956195207783</v>
      </c>
      <c r="U1622" s="12">
        <f t="shared" si="349"/>
        <v>0.0251780208917503</v>
      </c>
      <c r="V1622" s="12">
        <f t="shared" si="350"/>
        <v>0.0322175986290281</v>
      </c>
      <c r="Y1622" s="30"/>
      <c r="Z1622" s="30"/>
    </row>
    <row r="1623" spans="1:26">
      <c r="A1623" s="14">
        <v>2005.07</v>
      </c>
      <c r="B1623" s="15">
        <v>1222.24</v>
      </c>
      <c r="C1623" s="16">
        <f>C1622*2/3+C1625/3</f>
        <v>21.11</v>
      </c>
      <c r="D1623" s="15">
        <f>(2*D1622+D1625)/3</f>
        <v>64.33</v>
      </c>
      <c r="E1623" s="15">
        <v>195.4</v>
      </c>
      <c r="F1623" s="16">
        <f t="shared" si="355"/>
        <v>2005.54166666654</v>
      </c>
      <c r="G1623" s="10">
        <v>4.18</v>
      </c>
      <c r="H1623" s="16">
        <f t="shared" si="351"/>
        <v>1974.65569785056</v>
      </c>
      <c r="I1623" s="16">
        <f t="shared" si="352"/>
        <v>34.1053981064483</v>
      </c>
      <c r="J1623" s="19">
        <f t="shared" si="356"/>
        <v>913215.371174221</v>
      </c>
      <c r="K1623" s="16">
        <f t="shared" si="353"/>
        <v>103.931798208802</v>
      </c>
      <c r="L1623" s="19">
        <f t="shared" si="354"/>
        <v>48065.1466386615</v>
      </c>
      <c r="M1623" s="27">
        <f t="shared" si="345"/>
        <v>26.2878710912547</v>
      </c>
      <c r="N1623" s="21"/>
      <c r="O1623" s="22">
        <f t="shared" si="346"/>
        <v>28.3699050626393</v>
      </c>
      <c r="P1623" s="22"/>
      <c r="Q1623" s="31">
        <f t="shared" si="347"/>
        <v>0.0213385584726246</v>
      </c>
      <c r="R1623" s="10">
        <f t="shared" si="357"/>
        <v>0.997021916036733</v>
      </c>
      <c r="S1623" s="10">
        <f t="shared" si="358"/>
        <v>37.7541083831265</v>
      </c>
      <c r="T1623" s="12">
        <f t="shared" si="348"/>
        <v>0.0558988164398453</v>
      </c>
      <c r="U1623" s="12">
        <f t="shared" si="349"/>
        <v>0.0273705792996741</v>
      </c>
      <c r="V1623" s="12">
        <f t="shared" si="350"/>
        <v>0.0285282371401712</v>
      </c>
      <c r="Y1623" s="30"/>
      <c r="Z1623" s="30"/>
    </row>
    <row r="1624" spans="1:26">
      <c r="A1624" s="14">
        <v>2005.08</v>
      </c>
      <c r="B1624" s="15">
        <v>1224.27</v>
      </c>
      <c r="C1624" s="16">
        <f>C1622/3+C1625*2/3</f>
        <v>21.29</v>
      </c>
      <c r="D1624" s="15">
        <f>(D1622+2*D1625)/3</f>
        <v>65.4</v>
      </c>
      <c r="E1624" s="15">
        <v>196.4</v>
      </c>
      <c r="F1624" s="16">
        <f t="shared" si="355"/>
        <v>2005.62499999988</v>
      </c>
      <c r="G1624" s="10">
        <v>4.26</v>
      </c>
      <c r="H1624" s="16">
        <f t="shared" si="351"/>
        <v>1967.86441970468</v>
      </c>
      <c r="I1624" s="16">
        <f t="shared" si="352"/>
        <v>34.2210733706721</v>
      </c>
      <c r="J1624" s="19">
        <f t="shared" si="356"/>
        <v>911393.46770097</v>
      </c>
      <c r="K1624" s="16">
        <f t="shared" si="353"/>
        <v>105.12250814664</v>
      </c>
      <c r="L1624" s="19">
        <f t="shared" si="354"/>
        <v>48686.2642943497</v>
      </c>
      <c r="M1624" s="27">
        <f t="shared" si="345"/>
        <v>26.1043814109361</v>
      </c>
      <c r="N1624" s="21"/>
      <c r="O1624" s="22">
        <f t="shared" si="346"/>
        <v>28.1689807423174</v>
      </c>
      <c r="P1624" s="22"/>
      <c r="Q1624" s="31">
        <f t="shared" si="347"/>
        <v>0.0210607298846047</v>
      </c>
      <c r="R1624" s="10">
        <f t="shared" si="357"/>
        <v>1.00840956924509</v>
      </c>
      <c r="S1624" s="10">
        <f t="shared" si="358"/>
        <v>37.4500152631365</v>
      </c>
      <c r="T1624" s="12">
        <f t="shared" si="348"/>
        <v>0.0536713310733488</v>
      </c>
      <c r="U1624" s="12">
        <f t="shared" si="349"/>
        <v>0.0299107450518405</v>
      </c>
      <c r="V1624" s="12">
        <f t="shared" si="350"/>
        <v>0.0237605860215082</v>
      </c>
      <c r="Y1624" s="30"/>
      <c r="Z1624" s="30"/>
    </row>
    <row r="1625" spans="1:26">
      <c r="A1625" s="14">
        <v>2005.09</v>
      </c>
      <c r="B1625" s="15">
        <v>1225.92</v>
      </c>
      <c r="C1625" s="16">
        <v>21.47</v>
      </c>
      <c r="D1625" s="15">
        <v>66.47</v>
      </c>
      <c r="E1625" s="15">
        <v>198.8</v>
      </c>
      <c r="F1625" s="16">
        <f t="shared" si="355"/>
        <v>2005.70833333321</v>
      </c>
      <c r="G1625" s="10">
        <v>4.2</v>
      </c>
      <c r="H1625" s="16">
        <f t="shared" si="351"/>
        <v>1946.72766036217</v>
      </c>
      <c r="I1625" s="16">
        <f t="shared" si="352"/>
        <v>34.0937768108652</v>
      </c>
      <c r="J1625" s="19">
        <f t="shared" si="356"/>
        <v>902920.0686006</v>
      </c>
      <c r="K1625" s="16">
        <f t="shared" si="353"/>
        <v>105.552554476861</v>
      </c>
      <c r="L1625" s="19">
        <f t="shared" si="354"/>
        <v>48956.7809970324</v>
      </c>
      <c r="M1625" s="27">
        <f t="shared" si="345"/>
        <v>25.7301229901645</v>
      </c>
      <c r="N1625" s="21"/>
      <c r="O1625" s="22">
        <f t="shared" si="346"/>
        <v>27.7624634084656</v>
      </c>
      <c r="P1625" s="22"/>
      <c r="Q1625" s="31">
        <f t="shared" si="347"/>
        <v>0.0232628679614674</v>
      </c>
      <c r="R1625" s="10">
        <f t="shared" si="357"/>
        <v>0.982693855169831</v>
      </c>
      <c r="S1625" s="10">
        <f t="shared" si="358"/>
        <v>37.3090388249965</v>
      </c>
      <c r="T1625" s="12">
        <f t="shared" si="348"/>
        <v>0.0499680239934071</v>
      </c>
      <c r="U1625" s="12">
        <f t="shared" si="349"/>
        <v>0.0306459683804439</v>
      </c>
      <c r="V1625" s="12">
        <f t="shared" si="350"/>
        <v>0.0193220556129632</v>
      </c>
      <c r="Y1625" s="30"/>
      <c r="Z1625" s="30"/>
    </row>
    <row r="1626" spans="1:26">
      <c r="A1626" s="14">
        <v>2005.1</v>
      </c>
      <c r="B1626" s="15">
        <v>1191.96</v>
      </c>
      <c r="C1626" s="16">
        <f>C1625*2/3+C1628/3</f>
        <v>21.72</v>
      </c>
      <c r="D1626" s="15">
        <f>(2*D1625+D1628)/3</f>
        <v>67.59</v>
      </c>
      <c r="E1626" s="15">
        <v>199.2</v>
      </c>
      <c r="F1626" s="16">
        <f t="shared" si="355"/>
        <v>2005.79166666654</v>
      </c>
      <c r="G1626" s="10">
        <v>4.46</v>
      </c>
      <c r="H1626" s="16">
        <f t="shared" si="351"/>
        <v>1888.99929939759</v>
      </c>
      <c r="I1626" s="16">
        <f t="shared" si="352"/>
        <v>34.4215114457831</v>
      </c>
      <c r="J1626" s="19">
        <f t="shared" si="356"/>
        <v>877475.263354038</v>
      </c>
      <c r="K1626" s="16">
        <f t="shared" si="353"/>
        <v>107.115559789157</v>
      </c>
      <c r="L1626" s="19">
        <f t="shared" si="354"/>
        <v>49757.1672288495</v>
      </c>
      <c r="M1626" s="27">
        <f t="shared" si="345"/>
        <v>24.8765387236479</v>
      </c>
      <c r="N1626" s="21"/>
      <c r="O1626" s="22">
        <f t="shared" si="346"/>
        <v>26.8405427018634</v>
      </c>
      <c r="P1626" s="22"/>
      <c r="Q1626" s="31">
        <f t="shared" si="347"/>
        <v>0.0218683125841247</v>
      </c>
      <c r="R1626" s="10">
        <f t="shared" si="357"/>
        <v>0.997338372447674</v>
      </c>
      <c r="S1626" s="10">
        <f t="shared" si="358"/>
        <v>36.5897419843805</v>
      </c>
      <c r="T1626" s="12">
        <f t="shared" si="348"/>
        <v>0.0574823595004224</v>
      </c>
      <c r="U1626" s="12">
        <f t="shared" si="349"/>
        <v>0.0338073012900928</v>
      </c>
      <c r="V1626" s="12">
        <f t="shared" si="350"/>
        <v>0.0236750582103296</v>
      </c>
      <c r="Y1626" s="30"/>
      <c r="Z1626" s="30"/>
    </row>
    <row r="1627" spans="1:26">
      <c r="A1627" s="14">
        <v>2005.11</v>
      </c>
      <c r="B1627" s="15">
        <v>1237.37</v>
      </c>
      <c r="C1627" s="16">
        <f>C1625/3+C1628*2/3</f>
        <v>21.97</v>
      </c>
      <c r="D1627" s="15">
        <f>(D1625+2*D1628)/3</f>
        <v>68.71</v>
      </c>
      <c r="E1627" s="15">
        <v>197.6</v>
      </c>
      <c r="F1627" s="16">
        <f t="shared" si="355"/>
        <v>2005.87499999988</v>
      </c>
      <c r="G1627" s="10">
        <v>4.54</v>
      </c>
      <c r="H1627" s="16">
        <f t="shared" si="351"/>
        <v>1976.84260086032</v>
      </c>
      <c r="I1627" s="16">
        <f t="shared" si="352"/>
        <v>35.0996322368421</v>
      </c>
      <c r="J1627" s="19">
        <f t="shared" si="356"/>
        <v>919638.811198491</v>
      </c>
      <c r="K1627" s="16">
        <f t="shared" si="353"/>
        <v>109.772222621458</v>
      </c>
      <c r="L1627" s="19">
        <f t="shared" si="354"/>
        <v>51066.683948575</v>
      </c>
      <c r="M1627" s="27">
        <f t="shared" si="345"/>
        <v>25.931783309069</v>
      </c>
      <c r="N1627" s="21"/>
      <c r="O1627" s="22">
        <f t="shared" si="346"/>
        <v>27.9772054723672</v>
      </c>
      <c r="P1627" s="22"/>
      <c r="Q1627" s="31">
        <f t="shared" si="347"/>
        <v>0.018671943606584</v>
      </c>
      <c r="R1627" s="10">
        <f t="shared" si="357"/>
        <v>1.0093824010189</v>
      </c>
      <c r="S1627" s="10">
        <f t="shared" si="358"/>
        <v>36.7878383644802</v>
      </c>
      <c r="T1627" s="12">
        <f t="shared" si="348"/>
        <v>0.0558018090351664</v>
      </c>
      <c r="U1627" s="12">
        <f t="shared" si="349"/>
        <v>0.0318921225949349</v>
      </c>
      <c r="V1627" s="12">
        <f t="shared" si="350"/>
        <v>0.0239096864402315</v>
      </c>
      <c r="Y1627" s="30"/>
      <c r="Z1627" s="30"/>
    </row>
    <row r="1628" spans="1:26">
      <c r="A1628" s="14">
        <v>2005.12</v>
      </c>
      <c r="B1628" s="15">
        <v>1262.07</v>
      </c>
      <c r="C1628" s="16">
        <v>22.22</v>
      </c>
      <c r="D1628" s="15">
        <v>69.83</v>
      </c>
      <c r="E1628" s="15">
        <v>196.8</v>
      </c>
      <c r="F1628" s="16">
        <f t="shared" si="355"/>
        <v>2005.95833333321</v>
      </c>
      <c r="G1628" s="10">
        <v>4.47</v>
      </c>
      <c r="H1628" s="16">
        <f t="shared" si="351"/>
        <v>2024.50008246951</v>
      </c>
      <c r="I1628" s="16">
        <f t="shared" si="352"/>
        <v>35.6433413617886</v>
      </c>
      <c r="J1628" s="19">
        <f t="shared" si="356"/>
        <v>943191.143109632</v>
      </c>
      <c r="K1628" s="16">
        <f t="shared" si="353"/>
        <v>112.01505523374</v>
      </c>
      <c r="L1628" s="19">
        <f t="shared" si="354"/>
        <v>52186.5170104238</v>
      </c>
      <c r="M1628" s="27">
        <f t="shared" si="345"/>
        <v>26.4438031142924</v>
      </c>
      <c r="N1628" s="21"/>
      <c r="O1628" s="22">
        <f t="shared" si="346"/>
        <v>28.5271590439076</v>
      </c>
      <c r="P1628" s="22"/>
      <c r="Q1628" s="31">
        <f t="shared" si="347"/>
        <v>0.0182760880558126</v>
      </c>
      <c r="R1628" s="10">
        <f t="shared" si="357"/>
        <v>1.00773358416879</v>
      </c>
      <c r="S1628" s="10">
        <f t="shared" si="358"/>
        <v>37.2839437573524</v>
      </c>
      <c r="T1628" s="12">
        <f t="shared" si="348"/>
        <v>0.0523292868934853</v>
      </c>
      <c r="U1628" s="12">
        <f t="shared" si="349"/>
        <v>0.0312402916445305</v>
      </c>
      <c r="V1628" s="12">
        <f t="shared" si="350"/>
        <v>0.0210889952489548</v>
      </c>
      <c r="Y1628" s="30"/>
      <c r="Z1628" s="30"/>
    </row>
    <row r="1629" spans="1:26">
      <c r="A1629" s="14">
        <v>2006.01</v>
      </c>
      <c r="B1629" s="15">
        <v>1278.73</v>
      </c>
      <c r="C1629" s="16">
        <f>C1628*2/3+C1631/3</f>
        <v>22.4066666666667</v>
      </c>
      <c r="D1629" s="15">
        <f>(2*D1628+D1631)/3</f>
        <v>70.7766666666667</v>
      </c>
      <c r="E1629" s="15">
        <v>198.3</v>
      </c>
      <c r="F1629" s="16">
        <f t="shared" si="355"/>
        <v>2006.04166666654</v>
      </c>
      <c r="G1629" s="10">
        <v>4.42</v>
      </c>
      <c r="H1629" s="16">
        <f t="shared" si="351"/>
        <v>2035.70849707514</v>
      </c>
      <c r="I1629" s="16">
        <f t="shared" si="352"/>
        <v>35.6708935619432</v>
      </c>
      <c r="J1629" s="19">
        <f t="shared" si="356"/>
        <v>949797.901689861</v>
      </c>
      <c r="K1629" s="16">
        <f t="shared" si="353"/>
        <v>112.67481151454</v>
      </c>
      <c r="L1629" s="19">
        <f t="shared" si="354"/>
        <v>52570.5422478574</v>
      </c>
      <c r="M1629" s="27">
        <f t="shared" si="345"/>
        <v>26.4687026266857</v>
      </c>
      <c r="N1629" s="21"/>
      <c r="O1629" s="22">
        <f t="shared" si="346"/>
        <v>28.5513118913445</v>
      </c>
      <c r="P1629" s="22"/>
      <c r="Q1629" s="31">
        <f t="shared" si="347"/>
        <v>0.0189196230164024</v>
      </c>
      <c r="R1629" s="10">
        <f t="shared" si="357"/>
        <v>0.991740564263194</v>
      </c>
      <c r="S1629" s="10">
        <f t="shared" si="358"/>
        <v>37.2880743904705</v>
      </c>
      <c r="T1629" s="12">
        <f t="shared" si="348"/>
        <v>0.0444690157548457</v>
      </c>
      <c r="U1629" s="12">
        <f t="shared" si="349"/>
        <v>0.0326243827214958</v>
      </c>
      <c r="V1629" s="12">
        <f t="shared" si="350"/>
        <v>0.0118446330333499</v>
      </c>
      <c r="Y1629" s="30"/>
      <c r="Z1629" s="30"/>
    </row>
    <row r="1630" spans="1:26">
      <c r="A1630" s="14">
        <v>2006.02</v>
      </c>
      <c r="B1630" s="15">
        <v>1276.65</v>
      </c>
      <c r="C1630" s="16">
        <f>C1628/3+C1631*2/3</f>
        <v>22.5933333333333</v>
      </c>
      <c r="D1630" s="15">
        <f>(D1628+2*D1631)/3</f>
        <v>71.7233333333333</v>
      </c>
      <c r="E1630" s="15">
        <v>198.7</v>
      </c>
      <c r="F1630" s="16">
        <f t="shared" si="355"/>
        <v>2006.12499999988</v>
      </c>
      <c r="G1630" s="10">
        <v>4.57</v>
      </c>
      <c r="H1630" s="16">
        <f t="shared" si="351"/>
        <v>2028.30579693005</v>
      </c>
      <c r="I1630" s="16">
        <f t="shared" si="352"/>
        <v>35.8956557960074</v>
      </c>
      <c r="J1630" s="19">
        <f t="shared" si="356"/>
        <v>947739.68255333</v>
      </c>
      <c r="K1630" s="16">
        <f t="shared" si="353"/>
        <v>113.952025046133</v>
      </c>
      <c r="L1630" s="19">
        <f t="shared" si="354"/>
        <v>53244.8589394117</v>
      </c>
      <c r="M1630" s="27">
        <f t="shared" si="345"/>
        <v>26.2496247635833</v>
      </c>
      <c r="N1630" s="21"/>
      <c r="O1630" s="22">
        <f t="shared" si="346"/>
        <v>28.3129532206714</v>
      </c>
      <c r="P1630" s="22"/>
      <c r="Q1630" s="31">
        <f t="shared" si="347"/>
        <v>0.0176100583715008</v>
      </c>
      <c r="R1630" s="10">
        <f t="shared" si="357"/>
        <v>0.991947750042694</v>
      </c>
      <c r="S1630" s="10">
        <f t="shared" si="358"/>
        <v>36.9056518579111</v>
      </c>
      <c r="T1630" s="12">
        <f t="shared" si="348"/>
        <v>0.0440345535412996</v>
      </c>
      <c r="U1630" s="12">
        <f t="shared" si="349"/>
        <v>0.036654461497917</v>
      </c>
      <c r="V1630" s="12">
        <f t="shared" si="350"/>
        <v>0.00738009204338264</v>
      </c>
      <c r="Y1630" s="30"/>
      <c r="Z1630" s="30"/>
    </row>
    <row r="1631" spans="1:26">
      <c r="A1631" s="14">
        <v>2006.03</v>
      </c>
      <c r="B1631" s="15">
        <v>1293.74</v>
      </c>
      <c r="C1631" s="16">
        <v>22.78</v>
      </c>
      <c r="D1631" s="15">
        <v>72.67</v>
      </c>
      <c r="E1631" s="15">
        <v>199.8</v>
      </c>
      <c r="F1631" s="16">
        <f t="shared" si="355"/>
        <v>2006.20833333321</v>
      </c>
      <c r="G1631" s="10">
        <v>4.72</v>
      </c>
      <c r="H1631" s="16">
        <f t="shared" si="351"/>
        <v>2044.14157587588</v>
      </c>
      <c r="I1631" s="16">
        <f t="shared" si="352"/>
        <v>35.9929700700701</v>
      </c>
      <c r="J1631" s="19">
        <f t="shared" si="356"/>
        <v>956540.554677159</v>
      </c>
      <c r="K1631" s="16">
        <f t="shared" si="353"/>
        <v>114.820418568569</v>
      </c>
      <c r="L1631" s="19">
        <f t="shared" si="354"/>
        <v>53729.3444651855</v>
      </c>
      <c r="M1631" s="27">
        <f t="shared" si="345"/>
        <v>26.3278377786677</v>
      </c>
      <c r="N1631" s="21"/>
      <c r="O1631" s="22">
        <f t="shared" si="346"/>
        <v>28.3950737339766</v>
      </c>
      <c r="P1631" s="22"/>
      <c r="Q1631" s="31">
        <f t="shared" si="347"/>
        <v>0.0160347565184813</v>
      </c>
      <c r="R1631" s="10">
        <f t="shared" si="357"/>
        <v>0.982846997740772</v>
      </c>
      <c r="S1631" s="10">
        <f t="shared" si="358"/>
        <v>36.4069301453512</v>
      </c>
      <c r="T1631" s="12">
        <f t="shared" si="348"/>
        <v>0.0490738770319783</v>
      </c>
      <c r="U1631" s="12">
        <f t="shared" si="349"/>
        <v>0.0367390794200164</v>
      </c>
      <c r="V1631" s="12">
        <f t="shared" si="350"/>
        <v>0.0123347976119619</v>
      </c>
      <c r="Y1631" s="30"/>
      <c r="Z1631" s="30"/>
    </row>
    <row r="1632" spans="1:26">
      <c r="A1632" s="14">
        <v>2006.04</v>
      </c>
      <c r="B1632" s="15">
        <v>1302.17</v>
      </c>
      <c r="C1632" s="16">
        <f>C1631*2/3+C1634/3</f>
        <v>23</v>
      </c>
      <c r="D1632" s="15">
        <f>(2*D1631+D1634)/3</f>
        <v>73.2766666666667</v>
      </c>
      <c r="E1632" s="15">
        <v>201.5</v>
      </c>
      <c r="F1632" s="16">
        <f t="shared" si="355"/>
        <v>2006.29166666654</v>
      </c>
      <c r="G1632" s="10">
        <v>4.99</v>
      </c>
      <c r="H1632" s="16">
        <f t="shared" si="351"/>
        <v>2040.10295349876</v>
      </c>
      <c r="I1632" s="16">
        <f t="shared" si="352"/>
        <v>36.0339801488834</v>
      </c>
      <c r="J1632" s="19">
        <f t="shared" si="356"/>
        <v>956055.864271891</v>
      </c>
      <c r="K1632" s="16">
        <f t="shared" si="353"/>
        <v>114.802171827957</v>
      </c>
      <c r="L1632" s="19">
        <f t="shared" si="354"/>
        <v>53799.8778047131</v>
      </c>
      <c r="M1632" s="27">
        <f t="shared" si="345"/>
        <v>26.1472809438745</v>
      </c>
      <c r="N1632" s="21"/>
      <c r="O1632" s="22">
        <f t="shared" si="346"/>
        <v>28.1984038566074</v>
      </c>
      <c r="P1632" s="22"/>
      <c r="Q1632" s="31">
        <f t="shared" si="347"/>
        <v>0.0140714687018303</v>
      </c>
      <c r="R1632" s="10">
        <f t="shared" si="357"/>
        <v>0.994837877108101</v>
      </c>
      <c r="S1632" s="10">
        <f t="shared" si="358"/>
        <v>35.480555382954</v>
      </c>
      <c r="T1632" s="12">
        <f t="shared" si="348"/>
        <v>0.0515635443303439</v>
      </c>
      <c r="U1632" s="12">
        <f t="shared" si="349"/>
        <v>0.0398371006541243</v>
      </c>
      <c r="V1632" s="12">
        <f t="shared" si="350"/>
        <v>0.0117264436762197</v>
      </c>
      <c r="Y1632" s="30"/>
      <c r="Z1632" s="30"/>
    </row>
    <row r="1633" spans="1:26">
      <c r="A1633" s="14">
        <v>2006.05</v>
      </c>
      <c r="B1633" s="15">
        <v>1290.01</v>
      </c>
      <c r="C1633" s="16">
        <f>C1631/3+C1634*2/3</f>
        <v>23.22</v>
      </c>
      <c r="D1633" s="15">
        <f>(D1631+2*D1634)/3</f>
        <v>73.8833333333333</v>
      </c>
      <c r="E1633" s="15">
        <v>202.5</v>
      </c>
      <c r="F1633" s="16">
        <f t="shared" si="355"/>
        <v>2006.37499999988</v>
      </c>
      <c r="G1633" s="34">
        <v>5.11</v>
      </c>
      <c r="H1633" s="16">
        <f t="shared" si="351"/>
        <v>2011.0714414321</v>
      </c>
      <c r="I1633" s="16">
        <f t="shared" si="352"/>
        <v>36.1990053333333</v>
      </c>
      <c r="J1633" s="19">
        <f t="shared" si="356"/>
        <v>943864.457604623</v>
      </c>
      <c r="K1633" s="16">
        <f t="shared" si="353"/>
        <v>115.181015390947</v>
      </c>
      <c r="L1633" s="19">
        <f t="shared" si="354"/>
        <v>54058.3812084311</v>
      </c>
      <c r="M1633" s="27">
        <f t="shared" si="345"/>
        <v>25.6506407087573</v>
      </c>
      <c r="N1633" s="21"/>
      <c r="O1633" s="22">
        <f t="shared" si="346"/>
        <v>27.6618952848572</v>
      </c>
      <c r="P1633" s="22"/>
      <c r="Q1633" s="31">
        <f t="shared" si="347"/>
        <v>0.0139231010600182</v>
      </c>
      <c r="R1633" s="10">
        <f t="shared" si="357"/>
        <v>1.00425833333333</v>
      </c>
      <c r="S1633" s="10">
        <f t="shared" si="358"/>
        <v>35.1230922456917</v>
      </c>
      <c r="T1633" s="12">
        <f t="shared" si="348"/>
        <v>0.0521689604023683</v>
      </c>
      <c r="U1633" s="12">
        <f t="shared" si="349"/>
        <v>0.0406272158160825</v>
      </c>
      <c r="V1633" s="12">
        <f t="shared" si="350"/>
        <v>0.0115417445862858</v>
      </c>
      <c r="Y1633" s="30"/>
      <c r="Z1633" s="30"/>
    </row>
    <row r="1634" spans="1:26">
      <c r="A1634" s="14">
        <v>2006.06</v>
      </c>
      <c r="B1634" s="15">
        <v>1253.17</v>
      </c>
      <c r="C1634" s="16">
        <v>23.44</v>
      </c>
      <c r="D1634" s="15">
        <v>74.49</v>
      </c>
      <c r="E1634" s="15">
        <v>202.9</v>
      </c>
      <c r="F1634" s="16">
        <f t="shared" si="355"/>
        <v>2006.45833333321</v>
      </c>
      <c r="G1634" s="34">
        <v>5.11</v>
      </c>
      <c r="H1634" s="16">
        <f t="shared" si="351"/>
        <v>1949.78799472647</v>
      </c>
      <c r="I1634" s="16">
        <f t="shared" si="352"/>
        <v>36.4699367175949</v>
      </c>
      <c r="J1634" s="19">
        <f t="shared" si="356"/>
        <v>916528.426853819</v>
      </c>
      <c r="K1634" s="16">
        <f t="shared" si="353"/>
        <v>115.897849236077</v>
      </c>
      <c r="L1634" s="19">
        <f t="shared" si="354"/>
        <v>54479.6017430524</v>
      </c>
      <c r="M1634" s="27">
        <f t="shared" si="345"/>
        <v>24.7495822416464</v>
      </c>
      <c r="N1634" s="21"/>
      <c r="O1634" s="22">
        <f t="shared" si="346"/>
        <v>26.6909439977516</v>
      </c>
      <c r="P1634" s="22"/>
      <c r="Q1634" s="31">
        <f t="shared" si="347"/>
        <v>0.0154794271092282</v>
      </c>
      <c r="R1634" s="10">
        <f t="shared" si="357"/>
        <v>1.00581316171598</v>
      </c>
      <c r="S1634" s="10">
        <f t="shared" si="358"/>
        <v>35.2031210509348</v>
      </c>
      <c r="T1634" s="12">
        <f t="shared" si="348"/>
        <v>0.0560403298919809</v>
      </c>
      <c r="U1634" s="12">
        <f t="shared" si="349"/>
        <v>0.0418098994397353</v>
      </c>
      <c r="V1634" s="12">
        <f t="shared" si="350"/>
        <v>0.0142304304522456</v>
      </c>
      <c r="Y1634" s="30"/>
      <c r="Z1634" s="30"/>
    </row>
    <row r="1635" spans="1:26">
      <c r="A1635" s="14">
        <v>2006.07</v>
      </c>
      <c r="B1635" s="15">
        <v>1260.24</v>
      </c>
      <c r="C1635" s="16">
        <f>C1634*2/3+C1637/3</f>
        <v>23.66</v>
      </c>
      <c r="D1635" s="15">
        <f>(2*D1634+D1637)/3</f>
        <v>75.85</v>
      </c>
      <c r="E1635" s="15">
        <v>203.5</v>
      </c>
      <c r="F1635" s="16">
        <f t="shared" si="355"/>
        <v>2006.54166666654</v>
      </c>
      <c r="G1635" s="34">
        <v>5.09</v>
      </c>
      <c r="H1635" s="16">
        <f t="shared" si="351"/>
        <v>1955.00690594595</v>
      </c>
      <c r="I1635" s="16">
        <f t="shared" si="352"/>
        <v>36.7036940540541</v>
      </c>
      <c r="J1635" s="19">
        <f t="shared" si="356"/>
        <v>920419.420177874</v>
      </c>
      <c r="K1635" s="16">
        <f t="shared" si="353"/>
        <v>117.6659</v>
      </c>
      <c r="L1635" s="19">
        <f t="shared" si="354"/>
        <v>55397.2362569762</v>
      </c>
      <c r="M1635" s="27">
        <f t="shared" si="345"/>
        <v>24.6967867668533</v>
      </c>
      <c r="N1635" s="21"/>
      <c r="O1635" s="22">
        <f t="shared" si="346"/>
        <v>26.634874022227</v>
      </c>
      <c r="P1635" s="22"/>
      <c r="Q1635" s="31">
        <f t="shared" si="347"/>
        <v>0.0158725403655585</v>
      </c>
      <c r="R1635" s="10">
        <f t="shared" si="357"/>
        <v>1.02072496946672</v>
      </c>
      <c r="S1635" s="10">
        <f t="shared" si="358"/>
        <v>35.3033661351995</v>
      </c>
      <c r="T1635" s="12">
        <f t="shared" si="348"/>
        <v>0.0591955006262614</v>
      </c>
      <c r="U1635" s="12">
        <f t="shared" si="349"/>
        <v>0.0431582973704334</v>
      </c>
      <c r="V1635" s="12">
        <f t="shared" si="350"/>
        <v>0.016037203255828</v>
      </c>
      <c r="Y1635" s="30"/>
      <c r="Z1635" s="30"/>
    </row>
    <row r="1636" spans="1:26">
      <c r="A1636" s="14">
        <v>2006.08</v>
      </c>
      <c r="B1636" s="15">
        <v>1287.15</v>
      </c>
      <c r="C1636" s="16">
        <f>C1634/3+C1637*2/3</f>
        <v>23.88</v>
      </c>
      <c r="D1636" s="15">
        <f>(D1634+2*D1637)/3</f>
        <v>77.21</v>
      </c>
      <c r="E1636" s="15">
        <v>203.9</v>
      </c>
      <c r="F1636" s="16">
        <f t="shared" si="355"/>
        <v>2006.62499999988</v>
      </c>
      <c r="G1636" s="34">
        <v>4.88</v>
      </c>
      <c r="H1636" s="16">
        <f t="shared" si="351"/>
        <v>1992.83519543894</v>
      </c>
      <c r="I1636" s="16">
        <f t="shared" si="352"/>
        <v>36.9723066208926</v>
      </c>
      <c r="J1636" s="19">
        <f t="shared" si="356"/>
        <v>939679.571085182</v>
      </c>
      <c r="K1636" s="16">
        <f t="shared" si="353"/>
        <v>119.540694899461</v>
      </c>
      <c r="L1636" s="19">
        <f t="shared" si="354"/>
        <v>56366.903378384</v>
      </c>
      <c r="M1636" s="27">
        <f t="shared" si="345"/>
        <v>25.0513935620109</v>
      </c>
      <c r="N1636" s="21"/>
      <c r="O1636" s="22">
        <f t="shared" si="346"/>
        <v>27.0174189099733</v>
      </c>
      <c r="P1636" s="22"/>
      <c r="Q1636" s="31">
        <f t="shared" si="347"/>
        <v>0.0174049923884774</v>
      </c>
      <c r="R1636" s="10">
        <f t="shared" si="357"/>
        <v>1.01671795551002</v>
      </c>
      <c r="S1636" s="10">
        <f t="shared" si="358"/>
        <v>35.9643357513794</v>
      </c>
      <c r="T1636" s="12">
        <f t="shared" si="348"/>
        <v>0.0581686874075553</v>
      </c>
      <c r="U1636" s="12">
        <f t="shared" si="349"/>
        <v>0.0406852075138482</v>
      </c>
      <c r="V1636" s="12">
        <f t="shared" si="350"/>
        <v>0.0174834798937071</v>
      </c>
      <c r="Y1636" s="30"/>
      <c r="Z1636" s="30"/>
    </row>
    <row r="1637" spans="1:26">
      <c r="A1637" s="14">
        <v>2006.09</v>
      </c>
      <c r="B1637" s="15">
        <v>1317.74</v>
      </c>
      <c r="C1637" s="16">
        <v>24.1</v>
      </c>
      <c r="D1637" s="15">
        <v>78.57</v>
      </c>
      <c r="E1637" s="15">
        <v>202.9</v>
      </c>
      <c r="F1637" s="16">
        <f t="shared" si="355"/>
        <v>2006.70833333321</v>
      </c>
      <c r="G1637" s="34">
        <v>4.72</v>
      </c>
      <c r="H1637" s="16">
        <f t="shared" si="351"/>
        <v>2050.2514680138</v>
      </c>
      <c r="I1637" s="16">
        <f t="shared" si="352"/>
        <v>37.4968206012814</v>
      </c>
      <c r="J1637" s="19">
        <f t="shared" si="356"/>
        <v>968226.411390039</v>
      </c>
      <c r="K1637" s="16">
        <f t="shared" si="353"/>
        <v>122.245858698866</v>
      </c>
      <c r="L1637" s="19">
        <f t="shared" si="354"/>
        <v>57730.3179253232</v>
      </c>
      <c r="M1637" s="27">
        <f t="shared" si="345"/>
        <v>25.6441564407974</v>
      </c>
      <c r="N1637" s="21"/>
      <c r="O1637" s="22">
        <f t="shared" si="346"/>
        <v>27.655917575274</v>
      </c>
      <c r="P1637" s="22"/>
      <c r="Q1637" s="31">
        <f t="shared" si="347"/>
        <v>0.0172523585685797</v>
      </c>
      <c r="R1637" s="10">
        <f t="shared" si="357"/>
        <v>1.00314299117446</v>
      </c>
      <c r="S1637" s="10">
        <f t="shared" si="358"/>
        <v>36.7458007311862</v>
      </c>
      <c r="T1637" s="12">
        <f t="shared" si="348"/>
        <v>0.0542905157443441</v>
      </c>
      <c r="U1637" s="12">
        <f t="shared" si="349"/>
        <v>0.0376699276007921</v>
      </c>
      <c r="V1637" s="12">
        <f t="shared" si="350"/>
        <v>0.0166205881435519</v>
      </c>
      <c r="Y1637" s="30"/>
      <c r="Z1637" s="30"/>
    </row>
    <row r="1638" spans="1:26">
      <c r="A1638" s="14">
        <v>2006.1</v>
      </c>
      <c r="B1638" s="15">
        <v>1363.38</v>
      </c>
      <c r="C1638" s="16">
        <f>C1637*2/3+C1640/3</f>
        <v>24.36</v>
      </c>
      <c r="D1638" s="15">
        <f>D1637*2/3+D1640/3</f>
        <v>79.55</v>
      </c>
      <c r="E1638" s="15">
        <v>201.8</v>
      </c>
      <c r="F1638" s="16">
        <f t="shared" si="355"/>
        <v>2006.79166666654</v>
      </c>
      <c r="G1638" s="34">
        <v>4.73</v>
      </c>
      <c r="H1638" s="16">
        <f t="shared" si="351"/>
        <v>2132.82491982161</v>
      </c>
      <c r="I1638" s="16">
        <f t="shared" si="352"/>
        <v>38.1079486620416</v>
      </c>
      <c r="J1638" s="19">
        <f t="shared" si="356"/>
        <v>1008721.22795934</v>
      </c>
      <c r="K1638" s="16">
        <f t="shared" si="353"/>
        <v>124.445292120912</v>
      </c>
      <c r="L1638" s="19">
        <f t="shared" si="354"/>
        <v>58856.4990568776</v>
      </c>
      <c r="M1638" s="27">
        <f t="shared" si="345"/>
        <v>26.5380402821017</v>
      </c>
      <c r="N1638" s="21"/>
      <c r="O1638" s="22">
        <f t="shared" si="346"/>
        <v>28.6176602020083</v>
      </c>
      <c r="P1638" s="22"/>
      <c r="Q1638" s="31">
        <f t="shared" si="347"/>
        <v>0.0149573944797807</v>
      </c>
      <c r="R1638" s="10">
        <f t="shared" si="357"/>
        <v>1.01427776593418</v>
      </c>
      <c r="S1638" s="10">
        <f t="shared" si="358"/>
        <v>37.0622212083571</v>
      </c>
      <c r="T1638" s="12">
        <f t="shared" si="348"/>
        <v>0.0493173124438535</v>
      </c>
      <c r="U1638" s="12">
        <f t="shared" si="349"/>
        <v>0.0355616202131592</v>
      </c>
      <c r="V1638" s="12">
        <f t="shared" si="350"/>
        <v>0.0137556922306943</v>
      </c>
      <c r="Y1638" s="30"/>
      <c r="Z1638" s="30"/>
    </row>
    <row r="1639" spans="1:26">
      <c r="A1639" s="14">
        <v>2006.11</v>
      </c>
      <c r="B1639" s="15">
        <v>1388.64</v>
      </c>
      <c r="C1639" s="16">
        <f>C1637/3+C1640*2/3</f>
        <v>24.62</v>
      </c>
      <c r="D1639" s="15">
        <f>D1637/3+D1640*2/3</f>
        <v>80.53</v>
      </c>
      <c r="E1639" s="15">
        <v>201.5</v>
      </c>
      <c r="F1639" s="16">
        <f t="shared" si="355"/>
        <v>2006.87499999988</v>
      </c>
      <c r="G1639" s="34">
        <v>4.6</v>
      </c>
      <c r="H1639" s="16">
        <f t="shared" si="351"/>
        <v>2175.57505191067</v>
      </c>
      <c r="I1639" s="16">
        <f t="shared" si="352"/>
        <v>38.572025707196</v>
      </c>
      <c r="J1639" s="19">
        <f t="shared" si="356"/>
        <v>1030460.1591456</v>
      </c>
      <c r="K1639" s="16">
        <f t="shared" si="353"/>
        <v>126.165931364764</v>
      </c>
      <c r="L1639" s="19">
        <f t="shared" si="354"/>
        <v>59758.4374755119</v>
      </c>
      <c r="M1639" s="27">
        <f t="shared" si="345"/>
        <v>26.9280202708565</v>
      </c>
      <c r="N1639" s="21"/>
      <c r="O1639" s="22">
        <f t="shared" si="346"/>
        <v>29.0349954885669</v>
      </c>
      <c r="P1639" s="22"/>
      <c r="Q1639" s="31">
        <f t="shared" si="347"/>
        <v>0.0153653179929299</v>
      </c>
      <c r="R1639" s="10">
        <f t="shared" si="357"/>
        <v>1.00701954036934</v>
      </c>
      <c r="S1639" s="10">
        <f t="shared" si="358"/>
        <v>37.6473542532216</v>
      </c>
      <c r="T1639" s="12">
        <f t="shared" si="348"/>
        <v>0.0484974079173683</v>
      </c>
      <c r="U1639" s="12">
        <f t="shared" si="349"/>
        <v>0.030694994606735</v>
      </c>
      <c r="V1639" s="12">
        <f t="shared" si="350"/>
        <v>0.0178024133106334</v>
      </c>
      <c r="Y1639" s="30"/>
      <c r="Z1639" s="30"/>
    </row>
    <row r="1640" spans="1:26">
      <c r="A1640" s="14">
        <v>2006.12</v>
      </c>
      <c r="B1640" s="15">
        <v>1416.42</v>
      </c>
      <c r="C1640" s="16">
        <v>24.88</v>
      </c>
      <c r="D1640" s="15">
        <v>81.51</v>
      </c>
      <c r="E1640" s="15">
        <v>201.8</v>
      </c>
      <c r="F1640" s="16">
        <f t="shared" si="355"/>
        <v>2006.95833333321</v>
      </c>
      <c r="G1640" s="34">
        <v>4.56</v>
      </c>
      <c r="H1640" s="16">
        <f t="shared" si="351"/>
        <v>2215.79887700694</v>
      </c>
      <c r="I1640" s="16">
        <f t="shared" si="352"/>
        <v>38.9214188305253</v>
      </c>
      <c r="J1640" s="19">
        <f t="shared" si="356"/>
        <v>1051048.41547396</v>
      </c>
      <c r="K1640" s="16">
        <f t="shared" si="353"/>
        <v>127.511448909812</v>
      </c>
      <c r="L1640" s="19">
        <f t="shared" si="354"/>
        <v>60484.1476011935</v>
      </c>
      <c r="M1640" s="27">
        <f t="shared" si="345"/>
        <v>27.2826897875717</v>
      </c>
      <c r="N1640" s="21"/>
      <c r="O1640" s="22">
        <f t="shared" si="346"/>
        <v>29.4132824716606</v>
      </c>
      <c r="P1640" s="22"/>
      <c r="Q1640" s="31">
        <f t="shared" si="347"/>
        <v>0.015434945553058</v>
      </c>
      <c r="R1640" s="10">
        <f t="shared" si="357"/>
        <v>0.988014932440402</v>
      </c>
      <c r="S1640" s="10">
        <f t="shared" si="358"/>
        <v>37.8552611858497</v>
      </c>
      <c r="T1640" s="12">
        <f t="shared" si="348"/>
        <v>0.0504493547699509</v>
      </c>
      <c r="U1640" s="12">
        <f t="shared" si="349"/>
        <v>0.0270727733116269</v>
      </c>
      <c r="V1640" s="12">
        <f t="shared" si="350"/>
        <v>0.023376581458324</v>
      </c>
      <c r="Y1640" s="30"/>
      <c r="Z1640" s="30"/>
    </row>
    <row r="1641" spans="1:26">
      <c r="A1641" s="14">
        <v>2007.01</v>
      </c>
      <c r="B1641" s="15">
        <v>1424.16</v>
      </c>
      <c r="C1641" s="16">
        <f>C1640*2/3+C1643/3</f>
        <v>25.0833333333333</v>
      </c>
      <c r="D1641" s="15">
        <f>D1640*2/3+D1643/3</f>
        <v>82.0566666666667</v>
      </c>
      <c r="E1641" s="15">
        <v>202.416</v>
      </c>
      <c r="F1641" s="16">
        <f t="shared" si="355"/>
        <v>2007.04166666654</v>
      </c>
      <c r="G1641" s="34">
        <v>4.76</v>
      </c>
      <c r="H1641" s="16">
        <f t="shared" si="351"/>
        <v>2221.12701683661</v>
      </c>
      <c r="I1641" s="16">
        <f t="shared" si="352"/>
        <v>39.1200913794694</v>
      </c>
      <c r="J1641" s="19">
        <f t="shared" si="356"/>
        <v>1055122.14204599</v>
      </c>
      <c r="K1641" s="16">
        <f t="shared" si="353"/>
        <v>127.975985314073</v>
      </c>
      <c r="L1641" s="19">
        <f t="shared" si="354"/>
        <v>60793.5947523363</v>
      </c>
      <c r="M1641" s="27">
        <f t="shared" si="345"/>
        <v>27.2075366568071</v>
      </c>
      <c r="N1641" s="21"/>
      <c r="O1641" s="22">
        <f t="shared" si="346"/>
        <v>29.3278385127927</v>
      </c>
      <c r="P1641" s="22"/>
      <c r="Q1641" s="31">
        <f t="shared" si="347"/>
        <v>0.0135259718821528</v>
      </c>
      <c r="R1641" s="10">
        <f t="shared" si="357"/>
        <v>1.0071294888775</v>
      </c>
      <c r="S1641" s="10">
        <f t="shared" si="358"/>
        <v>37.2877414759293</v>
      </c>
      <c r="T1641" s="12">
        <f t="shared" si="348"/>
        <v>0.05093299693814</v>
      </c>
      <c r="U1641" s="12">
        <f t="shared" si="349"/>
        <v>0.0287817271497375</v>
      </c>
      <c r="V1641" s="12">
        <f t="shared" si="350"/>
        <v>0.0221512697884025</v>
      </c>
      <c r="Y1641" s="30"/>
      <c r="Z1641" s="30"/>
    </row>
    <row r="1642" spans="1:26">
      <c r="A1642" s="14">
        <v>2007.02</v>
      </c>
      <c r="B1642" s="15">
        <v>1444.8</v>
      </c>
      <c r="C1642" s="16">
        <f>C1640/3+C1643*2/3</f>
        <v>25.2866666666667</v>
      </c>
      <c r="D1642" s="15">
        <f>D1640/3+D1643*2/3</f>
        <v>82.6033333333333</v>
      </c>
      <c r="E1642" s="15">
        <v>203.499</v>
      </c>
      <c r="F1642" s="16">
        <f t="shared" si="355"/>
        <v>2007.12499999988</v>
      </c>
      <c r="G1642" s="34">
        <v>4.72</v>
      </c>
      <c r="H1642" s="16">
        <f t="shared" si="351"/>
        <v>2241.32534901891</v>
      </c>
      <c r="I1642" s="16">
        <f t="shared" si="352"/>
        <v>39.2273304209521</v>
      </c>
      <c r="J1642" s="19">
        <f t="shared" si="356"/>
        <v>1066270.01550781</v>
      </c>
      <c r="K1642" s="16">
        <f t="shared" si="353"/>
        <v>128.14295744287</v>
      </c>
      <c r="L1642" s="19">
        <f t="shared" si="354"/>
        <v>60961.6954002838</v>
      </c>
      <c r="M1642" s="27">
        <f t="shared" si="345"/>
        <v>27.3151814135166</v>
      </c>
      <c r="N1642" s="21"/>
      <c r="O1642" s="22">
        <f t="shared" si="346"/>
        <v>29.4391866294403</v>
      </c>
      <c r="P1642" s="22"/>
      <c r="Q1642" s="31">
        <f t="shared" si="347"/>
        <v>0.0140063462140005</v>
      </c>
      <c r="R1642" s="10">
        <f t="shared" si="357"/>
        <v>1.01667816147735</v>
      </c>
      <c r="S1642" s="10">
        <f t="shared" si="358"/>
        <v>37.3537278403716</v>
      </c>
      <c r="T1642" s="12">
        <f t="shared" si="348"/>
        <v>0.0521733038014485</v>
      </c>
      <c r="U1642" s="12">
        <f t="shared" si="349"/>
        <v>0.0285752077732218</v>
      </c>
      <c r="V1642" s="12">
        <f t="shared" si="350"/>
        <v>0.0235980960282267</v>
      </c>
      <c r="Y1642" s="30"/>
      <c r="Z1642" s="30"/>
    </row>
    <row r="1643" spans="1:26">
      <c r="A1643" s="14">
        <v>2007.03</v>
      </c>
      <c r="B1643" s="15">
        <v>1406.95</v>
      </c>
      <c r="C1643" s="16">
        <v>25.49</v>
      </c>
      <c r="D1643" s="15">
        <v>83.15</v>
      </c>
      <c r="E1643" s="15">
        <v>205.352</v>
      </c>
      <c r="F1643" s="16">
        <f t="shared" si="355"/>
        <v>2007.20833333321</v>
      </c>
      <c r="G1643" s="34">
        <v>4.56</v>
      </c>
      <c r="H1643" s="16">
        <f t="shared" si="351"/>
        <v>2162.91362416728</v>
      </c>
      <c r="I1643" s="16">
        <f t="shared" si="352"/>
        <v>39.1859471054579</v>
      </c>
      <c r="J1643" s="19">
        <f t="shared" si="356"/>
        <v>1030520.55545152</v>
      </c>
      <c r="K1643" s="16">
        <f t="shared" si="353"/>
        <v>127.827049894815</v>
      </c>
      <c r="L1643" s="19">
        <f t="shared" si="354"/>
        <v>60903.2191519203</v>
      </c>
      <c r="M1643" s="27">
        <f t="shared" si="345"/>
        <v>26.2276055546509</v>
      </c>
      <c r="N1643" s="21"/>
      <c r="O1643" s="22">
        <f t="shared" si="346"/>
        <v>28.2640702216881</v>
      </c>
      <c r="P1643" s="22"/>
      <c r="Q1643" s="31">
        <f t="shared" si="347"/>
        <v>0.0177969290207276</v>
      </c>
      <c r="R1643" s="10">
        <f t="shared" si="357"/>
        <v>0.993506637215472</v>
      </c>
      <c r="S1643" s="10">
        <f t="shared" si="358"/>
        <v>37.6340352662906</v>
      </c>
      <c r="T1643" s="12">
        <f t="shared" si="348"/>
        <v>0.0575149553665644</v>
      </c>
      <c r="U1643" s="12">
        <f t="shared" si="349"/>
        <v>0.0273881731702672</v>
      </c>
      <c r="V1643" s="12">
        <f t="shared" si="350"/>
        <v>0.0301267821962972</v>
      </c>
      <c r="Y1643" s="30"/>
      <c r="Z1643" s="30"/>
    </row>
    <row r="1644" spans="1:26">
      <c r="A1644" s="14">
        <v>2007.04</v>
      </c>
      <c r="B1644" s="15">
        <v>1463.64</v>
      </c>
      <c r="C1644" s="16">
        <f>C1643*2/3+C1646/3</f>
        <v>25.7166666666667</v>
      </c>
      <c r="D1644" s="15">
        <f>D1643*2/3+D1646/3</f>
        <v>83.74</v>
      </c>
      <c r="E1644" s="15">
        <v>206.686</v>
      </c>
      <c r="F1644" s="16">
        <f t="shared" si="355"/>
        <v>2007.29166666654</v>
      </c>
      <c r="G1644" s="34">
        <v>4.69</v>
      </c>
      <c r="H1644" s="16">
        <f t="shared" si="351"/>
        <v>2235.54110080025</v>
      </c>
      <c r="I1644" s="16">
        <f t="shared" si="352"/>
        <v>39.279238958291</v>
      </c>
      <c r="J1644" s="19">
        <f t="shared" si="356"/>
        <v>1066683.47874905</v>
      </c>
      <c r="K1644" s="16">
        <f t="shared" si="353"/>
        <v>127.903180960491</v>
      </c>
      <c r="L1644" s="19">
        <f t="shared" si="354"/>
        <v>61028.719159387</v>
      </c>
      <c r="M1644" s="27">
        <f t="shared" si="345"/>
        <v>26.9762683141891</v>
      </c>
      <c r="N1644" s="21"/>
      <c r="O1644" s="22">
        <f t="shared" si="346"/>
        <v>29.0666424430299</v>
      </c>
      <c r="P1644" s="22"/>
      <c r="Q1644" s="31">
        <f t="shared" si="347"/>
        <v>0.0159747216693736</v>
      </c>
      <c r="R1644" s="10">
        <f t="shared" si="357"/>
        <v>0.999170636903257</v>
      </c>
      <c r="S1644" s="10">
        <f t="shared" si="358"/>
        <v>37.1483421481325</v>
      </c>
      <c r="T1644" s="12">
        <f t="shared" si="348"/>
        <v>0.0534004999617184</v>
      </c>
      <c r="U1644" s="12">
        <f t="shared" si="349"/>
        <v>0.0302567309456307</v>
      </c>
      <c r="V1644" s="12">
        <f t="shared" si="350"/>
        <v>0.0231437690160876</v>
      </c>
      <c r="Y1644" s="30"/>
      <c r="Z1644" s="30"/>
    </row>
    <row r="1645" spans="1:26">
      <c r="A1645" s="14">
        <v>2007.05</v>
      </c>
      <c r="B1645" s="15">
        <v>1511.14</v>
      </c>
      <c r="C1645" s="16">
        <f>C1643/3+C1646*2/3</f>
        <v>25.9433333333333</v>
      </c>
      <c r="D1645" s="15">
        <f>D1643/3+D1646*2/3</f>
        <v>84.33</v>
      </c>
      <c r="E1645" s="15">
        <v>207.949</v>
      </c>
      <c r="F1645" s="16">
        <f t="shared" si="355"/>
        <v>2007.37499999988</v>
      </c>
      <c r="G1645" s="34">
        <v>4.75</v>
      </c>
      <c r="H1645" s="16">
        <f t="shared" si="351"/>
        <v>2294.07342886958</v>
      </c>
      <c r="I1645" s="16">
        <f t="shared" si="352"/>
        <v>39.3847768282928</v>
      </c>
      <c r="J1645" s="19">
        <f t="shared" si="356"/>
        <v>1096178.07919742</v>
      </c>
      <c r="K1645" s="16">
        <f t="shared" si="353"/>
        <v>128.022031219193</v>
      </c>
      <c r="L1645" s="19">
        <f t="shared" si="354"/>
        <v>61172.8214584476</v>
      </c>
      <c r="M1645" s="27">
        <f t="shared" si="345"/>
        <v>27.5484904518512</v>
      </c>
      <c r="N1645" s="21"/>
      <c r="O1645" s="22">
        <f t="shared" si="346"/>
        <v>29.6781593055391</v>
      </c>
      <c r="P1645" s="22"/>
      <c r="Q1645" s="31">
        <f t="shared" si="347"/>
        <v>0.0152939492475641</v>
      </c>
      <c r="R1645" s="10">
        <f t="shared" si="357"/>
        <v>0.97676125696679</v>
      </c>
      <c r="S1645" s="10">
        <f t="shared" si="358"/>
        <v>36.8920954673285</v>
      </c>
      <c r="T1645" s="12">
        <f t="shared" si="348"/>
        <v>0.052206843600241</v>
      </c>
      <c r="U1645" s="12">
        <f t="shared" si="349"/>
        <v>0.0310794417687084</v>
      </c>
      <c r="V1645" s="12">
        <f t="shared" si="350"/>
        <v>0.0211274018315326</v>
      </c>
      <c r="Y1645" s="30"/>
      <c r="Z1645" s="30"/>
    </row>
    <row r="1646" spans="1:26">
      <c r="A1646" s="14">
        <v>2007.06</v>
      </c>
      <c r="B1646" s="15">
        <v>1514.19</v>
      </c>
      <c r="C1646" s="16">
        <v>26.17</v>
      </c>
      <c r="D1646" s="15">
        <v>84.92</v>
      </c>
      <c r="E1646" s="15">
        <v>208.352</v>
      </c>
      <c r="F1646" s="16">
        <f t="shared" si="355"/>
        <v>2007.45833333321</v>
      </c>
      <c r="G1646" s="34">
        <v>5.1</v>
      </c>
      <c r="H1646" s="16">
        <f t="shared" si="351"/>
        <v>2294.25744370104</v>
      </c>
      <c r="I1646" s="16">
        <f t="shared" si="352"/>
        <v>39.6520366015205</v>
      </c>
      <c r="J1646" s="19">
        <f t="shared" si="356"/>
        <v>1097844.9195375</v>
      </c>
      <c r="K1646" s="16">
        <f t="shared" si="353"/>
        <v>128.668358739057</v>
      </c>
      <c r="L1646" s="19">
        <f t="shared" si="354"/>
        <v>61570.206227174</v>
      </c>
      <c r="M1646" s="27">
        <f t="shared" si="345"/>
        <v>27.4182627404106</v>
      </c>
      <c r="N1646" s="21"/>
      <c r="O1646" s="22">
        <f t="shared" si="346"/>
        <v>29.5333181529446</v>
      </c>
      <c r="P1646" s="22"/>
      <c r="Q1646" s="31">
        <f t="shared" si="347"/>
        <v>0.0120369508715579</v>
      </c>
      <c r="R1646" s="10">
        <f t="shared" si="357"/>
        <v>1.01205618244066</v>
      </c>
      <c r="S1646" s="10">
        <f t="shared" si="358"/>
        <v>35.9650701276743</v>
      </c>
      <c r="T1646" s="12">
        <f t="shared" si="348"/>
        <v>0.0538065470688236</v>
      </c>
      <c r="U1646" s="12">
        <f t="shared" si="349"/>
        <v>0.0348174842395019</v>
      </c>
      <c r="V1646" s="12">
        <f t="shared" si="350"/>
        <v>0.0189890628293217</v>
      </c>
      <c r="Y1646" s="30"/>
      <c r="Z1646" s="30"/>
    </row>
    <row r="1647" spans="1:26">
      <c r="A1647" s="14">
        <v>2007.07</v>
      </c>
      <c r="B1647" s="33">
        <v>1520.71</v>
      </c>
      <c r="C1647" s="16">
        <f>C1646*2/3+C1649/3</f>
        <v>26.44</v>
      </c>
      <c r="D1647" s="15">
        <f>D1646*2/3+D1649/3</f>
        <v>82.8133333333333</v>
      </c>
      <c r="E1647" s="15">
        <v>208.299</v>
      </c>
      <c r="F1647" s="16">
        <f t="shared" si="355"/>
        <v>2007.54166666654</v>
      </c>
      <c r="G1647" s="34">
        <v>5</v>
      </c>
      <c r="H1647" s="16">
        <f t="shared" si="351"/>
        <v>2304.72263040149</v>
      </c>
      <c r="I1647" s="16">
        <f t="shared" si="352"/>
        <v>40.071326122545</v>
      </c>
      <c r="J1647" s="19">
        <f t="shared" si="356"/>
        <v>1104450.61262407</v>
      </c>
      <c r="K1647" s="16">
        <f t="shared" si="353"/>
        <v>125.5083240278</v>
      </c>
      <c r="L1647" s="19">
        <f t="shared" si="354"/>
        <v>60145.0879743285</v>
      </c>
      <c r="M1647" s="27">
        <f t="shared" si="345"/>
        <v>27.4100881672043</v>
      </c>
      <c r="N1647" s="21"/>
      <c r="O1647" s="22">
        <f t="shared" si="346"/>
        <v>29.5203107089906</v>
      </c>
      <c r="P1647" s="22"/>
      <c r="Q1647" s="31">
        <f t="shared" si="347"/>
        <v>0.0128937221575726</v>
      </c>
      <c r="R1647" s="10">
        <f t="shared" si="357"/>
        <v>1.03032002569805</v>
      </c>
      <c r="S1647" s="10">
        <f t="shared" si="358"/>
        <v>36.4079329229435</v>
      </c>
      <c r="T1647" s="12">
        <f t="shared" si="348"/>
        <v>0.0542842748564365</v>
      </c>
      <c r="U1647" s="12">
        <f t="shared" si="349"/>
        <v>0.0326180659996105</v>
      </c>
      <c r="V1647" s="12">
        <f t="shared" si="350"/>
        <v>0.021666208856826</v>
      </c>
      <c r="Y1647" s="30"/>
      <c r="Z1647" s="30"/>
    </row>
    <row r="1648" spans="1:26">
      <c r="A1648" s="14">
        <v>2007.08</v>
      </c>
      <c r="B1648" s="15">
        <v>1454.62</v>
      </c>
      <c r="C1648" s="16">
        <f>C1646/3+C1649*2/3</f>
        <v>26.71</v>
      </c>
      <c r="D1648" s="15">
        <f>D1646/3+D1649*2/3</f>
        <v>80.7066666666667</v>
      </c>
      <c r="E1648" s="15">
        <v>207.917</v>
      </c>
      <c r="F1648" s="16">
        <f t="shared" si="355"/>
        <v>2007.62499999988</v>
      </c>
      <c r="G1648" s="34">
        <v>4.67</v>
      </c>
      <c r="H1648" s="16">
        <f t="shared" si="351"/>
        <v>2208.60984517861</v>
      </c>
      <c r="I1648" s="16">
        <f t="shared" si="352"/>
        <v>40.5549002246089</v>
      </c>
      <c r="J1648" s="19">
        <f t="shared" si="356"/>
        <v>1060011.7506675</v>
      </c>
      <c r="K1648" s="16">
        <f t="shared" si="353"/>
        <v>122.540277578713</v>
      </c>
      <c r="L1648" s="19">
        <f t="shared" si="354"/>
        <v>58812.6211820761</v>
      </c>
      <c r="M1648" s="27">
        <f t="shared" si="345"/>
        <v>26.1486071893123</v>
      </c>
      <c r="N1648" s="21"/>
      <c r="O1648" s="22">
        <f t="shared" si="346"/>
        <v>28.1608843390069</v>
      </c>
      <c r="P1648" s="22"/>
      <c r="Q1648" s="31">
        <f t="shared" si="347"/>
        <v>0.0175737492485138</v>
      </c>
      <c r="R1648" s="10">
        <f t="shared" si="357"/>
        <v>1.01586200781488</v>
      </c>
      <c r="S1648" s="10">
        <f t="shared" si="358"/>
        <v>37.5807417908457</v>
      </c>
      <c r="T1648" s="12">
        <f t="shared" si="348"/>
        <v>0.0585695348184871</v>
      </c>
      <c r="U1648" s="12">
        <f t="shared" si="349"/>
        <v>0.0302414301472078</v>
      </c>
      <c r="V1648" s="12">
        <f t="shared" si="350"/>
        <v>0.0283281046712793</v>
      </c>
      <c r="Y1648" s="30"/>
      <c r="Z1648" s="30"/>
    </row>
    <row r="1649" spans="1:26">
      <c r="A1649" s="14">
        <v>2007.09</v>
      </c>
      <c r="B1649" s="15">
        <v>1497.12</v>
      </c>
      <c r="C1649" s="16">
        <v>26.98</v>
      </c>
      <c r="D1649" s="15">
        <v>78.6</v>
      </c>
      <c r="E1649" s="15">
        <v>208.49</v>
      </c>
      <c r="F1649" s="16">
        <f t="shared" si="355"/>
        <v>2007.70833333321</v>
      </c>
      <c r="G1649" s="34">
        <v>4.52</v>
      </c>
      <c r="H1649" s="16">
        <f t="shared" si="351"/>
        <v>2266.89201247062</v>
      </c>
      <c r="I1649" s="16">
        <f t="shared" si="352"/>
        <v>40.8522673509521</v>
      </c>
      <c r="J1649" s="19">
        <f t="shared" si="356"/>
        <v>1089617.90282671</v>
      </c>
      <c r="K1649" s="16">
        <f t="shared" si="353"/>
        <v>119.013647656962</v>
      </c>
      <c r="L1649" s="19">
        <f t="shared" si="354"/>
        <v>57205.8132695973</v>
      </c>
      <c r="M1649" s="27">
        <f t="shared" si="345"/>
        <v>26.7257430476969</v>
      </c>
      <c r="N1649" s="21"/>
      <c r="O1649" s="22">
        <f t="shared" si="346"/>
        <v>28.781596977212</v>
      </c>
      <c r="P1649" s="22"/>
      <c r="Q1649" s="31">
        <f t="shared" si="347"/>
        <v>0.0182753634504339</v>
      </c>
      <c r="R1649" s="10">
        <f t="shared" si="357"/>
        <v>1.00296901202489</v>
      </c>
      <c r="S1649" s="10">
        <f t="shared" si="358"/>
        <v>38.0719251104728</v>
      </c>
      <c r="T1649" s="12">
        <f t="shared" si="348"/>
        <v>0.0568327891462388</v>
      </c>
      <c r="U1649" s="12">
        <f t="shared" si="349"/>
        <v>0.0286418653723786</v>
      </c>
      <c r="V1649" s="12">
        <f t="shared" si="350"/>
        <v>0.0281909237738602</v>
      </c>
      <c r="Y1649" s="30"/>
      <c r="Z1649" s="30"/>
    </row>
    <row r="1650" spans="1:26">
      <c r="A1650" s="14">
        <v>2007.1</v>
      </c>
      <c r="B1650" s="15">
        <v>1539.66</v>
      </c>
      <c r="C1650" s="16">
        <f>C1649*2/3+C1652/3</f>
        <v>27.23</v>
      </c>
      <c r="D1650" s="15">
        <f>D1649*2/3+D1652/3</f>
        <v>74.46</v>
      </c>
      <c r="E1650" s="15">
        <v>208.936</v>
      </c>
      <c r="F1650" s="16">
        <f t="shared" si="355"/>
        <v>2007.79166666654</v>
      </c>
      <c r="G1650" s="34">
        <v>4.53</v>
      </c>
      <c r="H1650" s="16">
        <f t="shared" si="351"/>
        <v>2326.32828110043</v>
      </c>
      <c r="I1650" s="16">
        <f t="shared" si="352"/>
        <v>41.1427971723399</v>
      </c>
      <c r="J1650" s="19">
        <f t="shared" si="356"/>
        <v>1119834.89126891</v>
      </c>
      <c r="K1650" s="16">
        <f t="shared" si="353"/>
        <v>112.504321610445</v>
      </c>
      <c r="L1650" s="19">
        <f t="shared" si="354"/>
        <v>54156.7008325754</v>
      </c>
      <c r="M1650" s="27">
        <f t="shared" si="345"/>
        <v>27.320648130462</v>
      </c>
      <c r="N1650" s="21"/>
      <c r="O1650" s="22">
        <f t="shared" si="346"/>
        <v>29.421547626363</v>
      </c>
      <c r="P1650" s="22"/>
      <c r="Q1650" s="31">
        <f t="shared" si="347"/>
        <v>0.0173255787102559</v>
      </c>
      <c r="R1650" s="10">
        <f t="shared" si="357"/>
        <v>1.03462380878571</v>
      </c>
      <c r="S1650" s="10">
        <f t="shared" si="358"/>
        <v>38.1034505429636</v>
      </c>
      <c r="T1650" s="12">
        <f t="shared" si="348"/>
        <v>0.0568610103679492</v>
      </c>
      <c r="U1650" s="12">
        <f t="shared" si="349"/>
        <v>0.0273493836918399</v>
      </c>
      <c r="V1650" s="12">
        <f t="shared" si="350"/>
        <v>0.0295116266761093</v>
      </c>
      <c r="Y1650" s="30"/>
      <c r="Z1650" s="30"/>
    </row>
    <row r="1651" spans="1:26">
      <c r="A1651" s="14">
        <v>2007.11</v>
      </c>
      <c r="B1651" s="15">
        <v>1463.39</v>
      </c>
      <c r="C1651" s="16">
        <f>C1649/3+C1652*2/3</f>
        <v>27.48</v>
      </c>
      <c r="D1651" s="15">
        <f>D1649/3+D1652*2/3</f>
        <v>70.32</v>
      </c>
      <c r="E1651" s="15">
        <v>210.177</v>
      </c>
      <c r="F1651" s="16">
        <f t="shared" si="355"/>
        <v>2007.87499999988</v>
      </c>
      <c r="G1651" s="34">
        <v>4.15</v>
      </c>
      <c r="H1651" s="16">
        <f t="shared" si="351"/>
        <v>2198.03368451353</v>
      </c>
      <c r="I1651" s="16">
        <f t="shared" si="352"/>
        <v>41.2753713298791</v>
      </c>
      <c r="J1651" s="19">
        <f t="shared" si="356"/>
        <v>1059732.89849569</v>
      </c>
      <c r="K1651" s="16">
        <f t="shared" si="353"/>
        <v>105.621692573402</v>
      </c>
      <c r="L1651" s="19">
        <f t="shared" si="354"/>
        <v>50923.1424447459</v>
      </c>
      <c r="M1651" s="27">
        <f t="shared" si="345"/>
        <v>25.7290535794984</v>
      </c>
      <c r="N1651" s="21"/>
      <c r="O1651" s="22">
        <f t="shared" si="346"/>
        <v>27.7110391433795</v>
      </c>
      <c r="P1651" s="22"/>
      <c r="Q1651" s="31">
        <f t="shared" si="347"/>
        <v>0.0240611401575591</v>
      </c>
      <c r="R1651" s="10">
        <f t="shared" si="357"/>
        <v>1.0075268303498</v>
      </c>
      <c r="S1651" s="10">
        <f t="shared" si="358"/>
        <v>39.189963719671</v>
      </c>
      <c r="T1651" s="12">
        <f t="shared" si="348"/>
        <v>0.0643827863847304</v>
      </c>
      <c r="U1651" s="12">
        <f t="shared" si="349"/>
        <v>0.0247541174220869</v>
      </c>
      <c r="V1651" s="12">
        <f t="shared" si="350"/>
        <v>0.0396286689626435</v>
      </c>
      <c r="Y1651" s="30"/>
      <c r="Z1651" s="30"/>
    </row>
    <row r="1652" spans="1:26">
      <c r="A1652" s="14">
        <v>2007.12</v>
      </c>
      <c r="B1652" s="15">
        <v>1479.22</v>
      </c>
      <c r="C1652" s="16">
        <v>27.73</v>
      </c>
      <c r="D1652" s="15">
        <v>66.18</v>
      </c>
      <c r="E1652" s="15">
        <v>210.036</v>
      </c>
      <c r="F1652" s="16">
        <f t="shared" si="355"/>
        <v>2007.95833333321</v>
      </c>
      <c r="G1652" s="34">
        <v>4.1</v>
      </c>
      <c r="H1652" s="16">
        <f t="shared" si="351"/>
        <v>2223.30211287589</v>
      </c>
      <c r="I1652" s="16">
        <f t="shared" si="352"/>
        <v>41.6788358662325</v>
      </c>
      <c r="J1652" s="19">
        <f t="shared" si="356"/>
        <v>1073590.05083978</v>
      </c>
      <c r="K1652" s="16">
        <f t="shared" si="353"/>
        <v>99.4700814146147</v>
      </c>
      <c r="L1652" s="19">
        <f t="shared" si="354"/>
        <v>48032.1991080275</v>
      </c>
      <c r="M1652" s="27">
        <f t="shared" si="345"/>
        <v>25.9555101052402</v>
      </c>
      <c r="N1652" s="21"/>
      <c r="O1652" s="22">
        <f t="shared" si="346"/>
        <v>27.9599815457638</v>
      </c>
      <c r="P1652" s="22"/>
      <c r="Q1652" s="31">
        <f t="shared" si="347"/>
        <v>0.0242803623121104</v>
      </c>
      <c r="R1652" s="10">
        <f t="shared" si="357"/>
        <v>1.03320593476902</v>
      </c>
      <c r="S1652" s="10">
        <f t="shared" si="358"/>
        <v>39.5114467007943</v>
      </c>
      <c r="T1652" s="12">
        <f t="shared" si="348"/>
        <v>0.066090525626558</v>
      </c>
      <c r="U1652" s="12">
        <f t="shared" si="349"/>
        <v>0.0237262983916386</v>
      </c>
      <c r="V1652" s="12">
        <f t="shared" si="350"/>
        <v>0.0423642272349194</v>
      </c>
      <c r="Y1652" s="30"/>
      <c r="Z1652" s="30"/>
    </row>
    <row r="1653" spans="1:26">
      <c r="A1653" s="14">
        <v>2008.01</v>
      </c>
      <c r="B1653" s="15">
        <v>1378.76</v>
      </c>
      <c r="C1653" s="16">
        <f>C1652*2/3+C1655/3</f>
        <v>27.92</v>
      </c>
      <c r="D1653" s="15">
        <f>D1652*2/3+D1655/3</f>
        <v>64.25</v>
      </c>
      <c r="E1653" s="15">
        <v>211.08</v>
      </c>
      <c r="F1653" s="16">
        <f t="shared" si="355"/>
        <v>2008.04166666654</v>
      </c>
      <c r="G1653" s="10">
        <v>3.74</v>
      </c>
      <c r="H1653" s="16">
        <f t="shared" si="351"/>
        <v>2062.05877221906</v>
      </c>
      <c r="I1653" s="16">
        <f t="shared" si="352"/>
        <v>41.7568546522646</v>
      </c>
      <c r="J1653" s="19">
        <f t="shared" si="356"/>
        <v>997409.025626565</v>
      </c>
      <c r="K1653" s="16">
        <f t="shared" si="353"/>
        <v>96.0916157381088</v>
      </c>
      <c r="L1653" s="19">
        <f t="shared" si="354"/>
        <v>46479.1043375981</v>
      </c>
      <c r="M1653" s="27">
        <f t="shared" si="345"/>
        <v>24.0223177608368</v>
      </c>
      <c r="N1653" s="21"/>
      <c r="O1653" s="22">
        <f t="shared" si="346"/>
        <v>25.8867059431372</v>
      </c>
      <c r="P1653" s="22"/>
      <c r="Q1653" s="31">
        <f t="shared" si="347"/>
        <v>0.0312992074540856</v>
      </c>
      <c r="R1653" s="10">
        <f t="shared" si="357"/>
        <v>1.00311666666667</v>
      </c>
      <c r="S1653" s="10">
        <f t="shared" si="358"/>
        <v>40.6215487082804</v>
      </c>
      <c r="T1653" s="12">
        <f t="shared" si="348"/>
        <v>0.0784918940401909</v>
      </c>
      <c r="U1653" s="12">
        <f t="shared" si="349"/>
        <v>0.0189290278343095</v>
      </c>
      <c r="V1653" s="12">
        <f t="shared" si="350"/>
        <v>0.0595628662058814</v>
      </c>
      <c r="Y1653" s="30"/>
      <c r="Z1653" s="30"/>
    </row>
    <row r="1654" spans="1:26">
      <c r="A1654" s="14">
        <v>2008.02</v>
      </c>
      <c r="B1654" s="15">
        <v>1354.87</v>
      </c>
      <c r="C1654" s="16">
        <f>C1652/3+C1655*2/3</f>
        <v>28.11</v>
      </c>
      <c r="D1654" s="15">
        <f>D1652/3+D1655*2/3</f>
        <v>62.32</v>
      </c>
      <c r="E1654" s="15">
        <v>211.693</v>
      </c>
      <c r="F1654" s="16">
        <f t="shared" si="355"/>
        <v>2008.12499999988</v>
      </c>
      <c r="G1654" s="34">
        <v>3.74</v>
      </c>
      <c r="H1654" s="16">
        <f t="shared" si="351"/>
        <v>2020.46149579816</v>
      </c>
      <c r="I1654" s="16">
        <f t="shared" si="352"/>
        <v>41.9192783417496</v>
      </c>
      <c r="J1654" s="19">
        <f t="shared" si="356"/>
        <v>978978.281924253</v>
      </c>
      <c r="K1654" s="16">
        <f t="shared" si="353"/>
        <v>92.9352339472727</v>
      </c>
      <c r="L1654" s="19">
        <f t="shared" si="354"/>
        <v>45030.0962671839</v>
      </c>
      <c r="M1654" s="27">
        <f t="shared" si="345"/>
        <v>23.4952634018118</v>
      </c>
      <c r="N1654" s="21"/>
      <c r="O1654" s="22">
        <f t="shared" si="346"/>
        <v>25.3294694319053</v>
      </c>
      <c r="P1654" s="22"/>
      <c r="Q1654" s="31">
        <f t="shared" si="347"/>
        <v>0.0323403749780854</v>
      </c>
      <c r="R1654" s="10">
        <f t="shared" si="357"/>
        <v>1.0223551030242</v>
      </c>
      <c r="S1654" s="10">
        <f t="shared" si="358"/>
        <v>40.6301579981688</v>
      </c>
      <c r="T1654" s="12">
        <f t="shared" si="348"/>
        <v>0.0768588182131238</v>
      </c>
      <c r="U1654" s="12">
        <f t="shared" si="349"/>
        <v>0.0161833042884156</v>
      </c>
      <c r="V1654" s="12">
        <f t="shared" si="350"/>
        <v>0.0606755139247082</v>
      </c>
      <c r="Y1654" s="30"/>
      <c r="Z1654" s="30"/>
    </row>
    <row r="1655" spans="1:26">
      <c r="A1655" s="14">
        <v>2008.03</v>
      </c>
      <c r="B1655" s="15">
        <v>1316.94</v>
      </c>
      <c r="C1655" s="16">
        <v>28.3</v>
      </c>
      <c r="D1655" s="15">
        <v>60.39</v>
      </c>
      <c r="E1655" s="15">
        <v>213.528</v>
      </c>
      <c r="F1655" s="16">
        <f t="shared" si="355"/>
        <v>2008.20833333321</v>
      </c>
      <c r="G1655" s="34">
        <v>3.51</v>
      </c>
      <c r="H1655" s="16">
        <f t="shared" si="351"/>
        <v>1947.02086686524</v>
      </c>
      <c r="I1655" s="16">
        <f t="shared" si="352"/>
        <v>41.8399399610356</v>
      </c>
      <c r="J1655" s="19">
        <f t="shared" si="356"/>
        <v>945083.345131987</v>
      </c>
      <c r="K1655" s="16">
        <f t="shared" si="353"/>
        <v>89.2831793020119</v>
      </c>
      <c r="L1655" s="19">
        <f t="shared" si="354"/>
        <v>43338.0284694221</v>
      </c>
      <c r="M1655" s="27">
        <f t="shared" si="345"/>
        <v>22.6068108422493</v>
      </c>
      <c r="N1655" s="21"/>
      <c r="O1655" s="22">
        <f t="shared" si="346"/>
        <v>24.3840517988303</v>
      </c>
      <c r="P1655" s="22"/>
      <c r="Q1655" s="31">
        <f t="shared" si="347"/>
        <v>0.0370096816865718</v>
      </c>
      <c r="R1655" s="10">
        <f t="shared" si="357"/>
        <v>0.988818267036564</v>
      </c>
      <c r="S1655" s="10">
        <f t="shared" si="358"/>
        <v>41.1814795327046</v>
      </c>
      <c r="T1655" s="12">
        <f t="shared" si="348"/>
        <v>0.0804868574665016</v>
      </c>
      <c r="U1655" s="12">
        <f t="shared" si="349"/>
        <v>0.0150016683046796</v>
      </c>
      <c r="V1655" s="12">
        <f t="shared" si="350"/>
        <v>0.065485189161822</v>
      </c>
      <c r="Y1655" s="30"/>
      <c r="Z1655" s="30"/>
    </row>
    <row r="1656" spans="1:26">
      <c r="A1656" s="14">
        <v>2008.04</v>
      </c>
      <c r="B1656" s="15">
        <v>1370.47</v>
      </c>
      <c r="C1656" s="16">
        <f>C1655*2/3+C1658/3</f>
        <v>28.4366666666667</v>
      </c>
      <c r="D1656" s="15">
        <f>D1655*2/3+D1658/3</f>
        <v>57.3833333333333</v>
      </c>
      <c r="E1656" s="15">
        <v>214.823</v>
      </c>
      <c r="F1656" s="16">
        <f t="shared" si="355"/>
        <v>2008.29166666654</v>
      </c>
      <c r="G1656" s="34">
        <v>3.68</v>
      </c>
      <c r="H1656" s="16">
        <f t="shared" si="351"/>
        <v>2013.94777947427</v>
      </c>
      <c r="I1656" s="16">
        <f t="shared" si="352"/>
        <v>41.788555524005</v>
      </c>
      <c r="J1656" s="19">
        <f t="shared" si="356"/>
        <v>979259.99447727</v>
      </c>
      <c r="K1656" s="16">
        <f t="shared" si="353"/>
        <v>84.3265717202845</v>
      </c>
      <c r="L1656" s="19">
        <f t="shared" si="354"/>
        <v>41002.8695871397</v>
      </c>
      <c r="M1656" s="27">
        <f t="shared" si="345"/>
        <v>23.3560406432016</v>
      </c>
      <c r="N1656" s="21"/>
      <c r="O1656" s="22">
        <f t="shared" si="346"/>
        <v>25.2040924412522</v>
      </c>
      <c r="P1656" s="22"/>
      <c r="Q1656" s="31">
        <f t="shared" si="347"/>
        <v>0.0343223553444703</v>
      </c>
      <c r="R1656" s="10">
        <f t="shared" si="357"/>
        <v>0.98662501786302</v>
      </c>
      <c r="S1656" s="10">
        <f t="shared" si="358"/>
        <v>40.4755241414054</v>
      </c>
      <c r="T1656" s="12">
        <f t="shared" si="348"/>
        <v>0.0744250375074966</v>
      </c>
      <c r="U1656" s="12">
        <f t="shared" si="349"/>
        <v>0.0163326163577562</v>
      </c>
      <c r="V1656" s="12">
        <f t="shared" si="350"/>
        <v>0.0580924211497404</v>
      </c>
      <c r="Y1656" s="30"/>
      <c r="Z1656" s="30"/>
    </row>
    <row r="1657" spans="1:26">
      <c r="A1657" s="14">
        <v>2008.05</v>
      </c>
      <c r="B1657" s="15">
        <v>1403.22</v>
      </c>
      <c r="C1657" s="16">
        <f>C1655/3+C1658*2/3</f>
        <v>28.5733333333333</v>
      </c>
      <c r="D1657" s="15">
        <f>D1655/3+D1658*2/3</f>
        <v>54.3766666666667</v>
      </c>
      <c r="E1657" s="15">
        <v>216.632</v>
      </c>
      <c r="F1657" s="16">
        <f t="shared" si="355"/>
        <v>2008.37499999988</v>
      </c>
      <c r="G1657" s="34">
        <v>3.88</v>
      </c>
      <c r="H1657" s="16">
        <f t="shared" si="351"/>
        <v>2044.85541646664</v>
      </c>
      <c r="I1657" s="16">
        <f t="shared" si="352"/>
        <v>41.638756170218</v>
      </c>
      <c r="J1657" s="19">
        <f t="shared" si="356"/>
        <v>995975.692595991</v>
      </c>
      <c r="K1657" s="16">
        <f t="shared" si="353"/>
        <v>79.2409040369536</v>
      </c>
      <c r="L1657" s="19">
        <f t="shared" si="354"/>
        <v>38595.4007528361</v>
      </c>
      <c r="M1657" s="27">
        <f t="shared" si="345"/>
        <v>23.6964321166232</v>
      </c>
      <c r="N1657" s="21"/>
      <c r="O1657" s="22">
        <f t="shared" si="346"/>
        <v>25.5836478780518</v>
      </c>
      <c r="P1657" s="22"/>
      <c r="Q1657" s="31">
        <f t="shared" si="347"/>
        <v>0.032380178781063</v>
      </c>
      <c r="R1657" s="10">
        <f t="shared" si="357"/>
        <v>0.985331946460898</v>
      </c>
      <c r="S1657" s="10">
        <f t="shared" si="358"/>
        <v>39.600691816464</v>
      </c>
      <c r="T1657" s="12">
        <f t="shared" si="348"/>
        <v>0.0742488989632351</v>
      </c>
      <c r="U1657" s="12">
        <f t="shared" si="349"/>
        <v>0.0174488412567495</v>
      </c>
      <c r="V1657" s="12">
        <f t="shared" si="350"/>
        <v>0.0568000577064856</v>
      </c>
      <c r="Y1657" s="30"/>
      <c r="Z1657" s="30"/>
    </row>
    <row r="1658" spans="1:26">
      <c r="A1658" s="14">
        <v>2008.06</v>
      </c>
      <c r="B1658" s="15">
        <v>1341.25</v>
      </c>
      <c r="C1658" s="16">
        <v>28.71</v>
      </c>
      <c r="D1658" s="15">
        <v>51.37</v>
      </c>
      <c r="E1658" s="15">
        <v>218.815</v>
      </c>
      <c r="F1658" s="16">
        <f t="shared" si="355"/>
        <v>2008.45833333321</v>
      </c>
      <c r="G1658" s="34">
        <v>4.1</v>
      </c>
      <c r="H1658" s="16">
        <f t="shared" si="351"/>
        <v>1935.04956812833</v>
      </c>
      <c r="I1658" s="16">
        <f t="shared" si="352"/>
        <v>41.4205204853415</v>
      </c>
      <c r="J1658" s="19">
        <f t="shared" si="356"/>
        <v>944174.408408038</v>
      </c>
      <c r="K1658" s="16">
        <f t="shared" si="353"/>
        <v>74.1125787994425</v>
      </c>
      <c r="L1658" s="19">
        <f t="shared" si="354"/>
        <v>36161.967835915</v>
      </c>
      <c r="M1658" s="27">
        <f t="shared" si="345"/>
        <v>22.4168128022819</v>
      </c>
      <c r="N1658" s="21"/>
      <c r="O1658" s="22">
        <f t="shared" si="346"/>
        <v>24.2167355156543</v>
      </c>
      <c r="P1658" s="22"/>
      <c r="Q1658" s="31">
        <f t="shared" si="347"/>
        <v>0.0334948862553059</v>
      </c>
      <c r="R1658" s="10">
        <f t="shared" si="357"/>
        <v>1.01077069626306</v>
      </c>
      <c r="S1658" s="10">
        <f t="shared" si="358"/>
        <v>38.6305468465487</v>
      </c>
      <c r="T1658" s="12">
        <f t="shared" si="348"/>
        <v>0.0820913522187174</v>
      </c>
      <c r="U1658" s="12">
        <f t="shared" si="349"/>
        <v>0.0206422102553274</v>
      </c>
      <c r="V1658" s="12">
        <f t="shared" si="350"/>
        <v>0.06144914196339</v>
      </c>
      <c r="Y1658" s="30"/>
      <c r="Z1658" s="30"/>
    </row>
    <row r="1659" spans="1:26">
      <c r="A1659" s="14">
        <v>2008.07</v>
      </c>
      <c r="B1659" s="15">
        <v>1257.33</v>
      </c>
      <c r="C1659" s="16">
        <f>C1658*2/3+C1661/3</f>
        <v>28.7566666666667</v>
      </c>
      <c r="D1659" s="15">
        <f>D1658*2/3+D1661/3</f>
        <v>49.5633333333333</v>
      </c>
      <c r="E1659" s="15">
        <v>219.964</v>
      </c>
      <c r="F1659" s="16">
        <f t="shared" si="355"/>
        <v>2008.54166666654</v>
      </c>
      <c r="G1659" s="34">
        <v>4.01</v>
      </c>
      <c r="H1659" s="16">
        <f t="shared" si="351"/>
        <v>1804.50096547617</v>
      </c>
      <c r="I1659" s="16">
        <f t="shared" si="352"/>
        <v>41.2711322913447</v>
      </c>
      <c r="J1659" s="19">
        <f t="shared" si="356"/>
        <v>882153.57472432</v>
      </c>
      <c r="K1659" s="16">
        <f t="shared" si="353"/>
        <v>71.1325450376728</v>
      </c>
      <c r="L1659" s="19">
        <f t="shared" si="354"/>
        <v>34774.0622392316</v>
      </c>
      <c r="M1659" s="27">
        <f t="shared" si="345"/>
        <v>20.9072064626616</v>
      </c>
      <c r="N1659" s="21"/>
      <c r="O1659" s="22">
        <f t="shared" si="346"/>
        <v>22.6031773856422</v>
      </c>
      <c r="P1659" s="22"/>
      <c r="Q1659" s="31">
        <f t="shared" si="347"/>
        <v>0.0380290824635468</v>
      </c>
      <c r="R1659" s="10">
        <f t="shared" si="357"/>
        <v>1.0132020522151</v>
      </c>
      <c r="S1659" s="10">
        <f t="shared" si="358"/>
        <v>38.8426614854031</v>
      </c>
      <c r="T1659" s="12">
        <f t="shared" si="348"/>
        <v>0.0911727689439634</v>
      </c>
      <c r="U1659" s="12">
        <f t="shared" si="349"/>
        <v>0.0204988995926481</v>
      </c>
      <c r="V1659" s="12">
        <f t="shared" si="350"/>
        <v>0.0706738693513154</v>
      </c>
      <c r="Y1659" s="30"/>
      <c r="Z1659" s="30"/>
    </row>
    <row r="1660" spans="1:26">
      <c r="A1660" s="14">
        <v>2008.08</v>
      </c>
      <c r="B1660" s="15">
        <v>1281.47</v>
      </c>
      <c r="C1660" s="16">
        <f>C1658/3+C1661*2/3</f>
        <v>28.8033333333333</v>
      </c>
      <c r="D1660" s="15">
        <f>D1658/3+D1661*2/3</f>
        <v>47.7566666666667</v>
      </c>
      <c r="E1660" s="15">
        <v>219.086</v>
      </c>
      <c r="F1660" s="16">
        <f t="shared" si="355"/>
        <v>2008.62499999987</v>
      </c>
      <c r="G1660" s="34">
        <v>3.89</v>
      </c>
      <c r="H1660" s="16">
        <f t="shared" si="351"/>
        <v>1846.51681453858</v>
      </c>
      <c r="I1660" s="16">
        <f t="shared" si="352"/>
        <v>41.5037724759531</v>
      </c>
      <c r="J1660" s="19">
        <f t="shared" si="356"/>
        <v>904384.369082887</v>
      </c>
      <c r="K1660" s="16">
        <f t="shared" si="353"/>
        <v>68.8143210580929</v>
      </c>
      <c r="L1660" s="19">
        <f t="shared" si="354"/>
        <v>33703.7799190266</v>
      </c>
      <c r="M1660" s="27">
        <f t="shared" si="345"/>
        <v>21.4016173600479</v>
      </c>
      <c r="N1660" s="21"/>
      <c r="O1660" s="22">
        <f t="shared" si="346"/>
        <v>23.1551266077592</v>
      </c>
      <c r="P1660" s="22"/>
      <c r="Q1660" s="31">
        <f t="shared" si="347"/>
        <v>0.0375860080220244</v>
      </c>
      <c r="R1660" s="10">
        <f t="shared" si="357"/>
        <v>1.01983004998402</v>
      </c>
      <c r="S1660" s="10">
        <f t="shared" si="358"/>
        <v>39.5131836630165</v>
      </c>
      <c r="T1660" s="12">
        <f t="shared" si="348"/>
        <v>0.0910398682969187</v>
      </c>
      <c r="U1660" s="12">
        <f t="shared" si="349"/>
        <v>0.0189422796353642</v>
      </c>
      <c r="V1660" s="12">
        <f t="shared" si="350"/>
        <v>0.0720975886615545</v>
      </c>
      <c r="Y1660" s="30"/>
      <c r="Z1660" s="30"/>
    </row>
    <row r="1661" spans="1:26">
      <c r="A1661" s="14">
        <v>2008.09</v>
      </c>
      <c r="B1661" s="15">
        <v>1216.95</v>
      </c>
      <c r="C1661" s="16">
        <v>28.85</v>
      </c>
      <c r="D1661" s="15">
        <f>45.95</f>
        <v>45.95</v>
      </c>
      <c r="E1661" s="15">
        <v>218.783</v>
      </c>
      <c r="F1661" s="16">
        <f t="shared" si="355"/>
        <v>2008.70833333321</v>
      </c>
      <c r="G1661" s="34">
        <v>3.69</v>
      </c>
      <c r="H1661" s="16">
        <f t="shared" si="351"/>
        <v>1755.9761432561</v>
      </c>
      <c r="I1661" s="16">
        <f t="shared" si="352"/>
        <v>41.6285892871018</v>
      </c>
      <c r="J1661" s="19">
        <f t="shared" si="356"/>
        <v>861738.554289352</v>
      </c>
      <c r="K1661" s="16">
        <f t="shared" si="353"/>
        <v>66.3027271314499</v>
      </c>
      <c r="L1661" s="19">
        <f t="shared" si="354"/>
        <v>32537.808923617</v>
      </c>
      <c r="M1661" s="27">
        <f t="shared" si="345"/>
        <v>20.3627339460975</v>
      </c>
      <c r="N1661" s="21"/>
      <c r="O1661" s="22">
        <f t="shared" si="346"/>
        <v>22.0503738710286</v>
      </c>
      <c r="P1661" s="22"/>
      <c r="Q1661" s="31">
        <f t="shared" si="347"/>
        <v>0.0417014406140254</v>
      </c>
      <c r="R1661" s="10">
        <f t="shared" si="357"/>
        <v>0.993177700866296</v>
      </c>
      <c r="S1661" s="10">
        <f t="shared" si="358"/>
        <v>40.3525403815927</v>
      </c>
      <c r="T1661" s="12">
        <f t="shared" si="348"/>
        <v>0.0980242779243354</v>
      </c>
      <c r="U1661" s="12">
        <f t="shared" si="349"/>
        <v>0.0159689762709185</v>
      </c>
      <c r="V1661" s="12">
        <f t="shared" si="350"/>
        <v>0.0820553016534169</v>
      </c>
      <c r="Y1661" s="30"/>
      <c r="Z1661" s="30"/>
    </row>
    <row r="1662" spans="1:26">
      <c r="A1662" s="14">
        <v>2008.1</v>
      </c>
      <c r="B1662" s="15">
        <v>968.8</v>
      </c>
      <c r="C1662" s="16">
        <f>C1661*2/3+C1664/3</f>
        <v>28.6966666666667</v>
      </c>
      <c r="D1662" s="15">
        <f>D1661*2/3+D1664/3</f>
        <v>35.5933333333333</v>
      </c>
      <c r="E1662" s="15">
        <v>216.573</v>
      </c>
      <c r="F1662" s="16">
        <f t="shared" si="355"/>
        <v>2008.79166666654</v>
      </c>
      <c r="G1662" s="10">
        <v>3.81</v>
      </c>
      <c r="H1662" s="16">
        <f t="shared" si="351"/>
        <v>1412.17743301335</v>
      </c>
      <c r="I1662" s="16">
        <f t="shared" si="352"/>
        <v>41.8298772392373</v>
      </c>
      <c r="J1662" s="19">
        <f t="shared" si="356"/>
        <v>694731.310770757</v>
      </c>
      <c r="K1662" s="16">
        <f t="shared" si="353"/>
        <v>51.8828469230544</v>
      </c>
      <c r="L1662" s="19">
        <f t="shared" si="354"/>
        <v>25524.1568139628</v>
      </c>
      <c r="M1662" s="27">
        <f t="shared" si="345"/>
        <v>16.3873565487898</v>
      </c>
      <c r="N1662" s="21"/>
      <c r="O1662" s="22">
        <f t="shared" si="346"/>
        <v>17.7701079109557</v>
      </c>
      <c r="P1662" s="22"/>
      <c r="Q1662" s="31">
        <f t="shared" si="347"/>
        <v>0.0511189777366728</v>
      </c>
      <c r="R1662" s="10">
        <f t="shared" si="357"/>
        <v>1.02657370573883</v>
      </c>
      <c r="S1662" s="10">
        <f t="shared" si="358"/>
        <v>40.4862079603408</v>
      </c>
      <c r="T1662" s="12">
        <f t="shared" si="348"/>
        <v>0.11734462068573</v>
      </c>
      <c r="U1662" s="12">
        <f t="shared" si="349"/>
        <v>0.0144069243609823</v>
      </c>
      <c r="V1662" s="12">
        <f t="shared" si="350"/>
        <v>0.102937696324748</v>
      </c>
      <c r="Y1662" s="30"/>
      <c r="Z1662" s="30"/>
    </row>
    <row r="1663" spans="1:26">
      <c r="A1663" s="14">
        <v>2008.11</v>
      </c>
      <c r="B1663" s="15">
        <v>883.04</v>
      </c>
      <c r="C1663" s="16">
        <f>C1661/3+C1664*2/3</f>
        <v>28.5433333333333</v>
      </c>
      <c r="D1663" s="15">
        <f>D1661/3+D1664*2/3</f>
        <v>25.2366666666667</v>
      </c>
      <c r="E1663" s="15">
        <v>212.425</v>
      </c>
      <c r="F1663" s="16">
        <f t="shared" si="355"/>
        <v>2008.87499999987</v>
      </c>
      <c r="G1663" s="10">
        <v>3.53</v>
      </c>
      <c r="H1663" s="16">
        <f t="shared" si="351"/>
        <v>1312.30323436507</v>
      </c>
      <c r="I1663" s="16">
        <f t="shared" si="352"/>
        <v>42.4188130242046</v>
      </c>
      <c r="J1663" s="19">
        <f t="shared" si="356"/>
        <v>647336.468656753</v>
      </c>
      <c r="K1663" s="16">
        <f t="shared" si="353"/>
        <v>37.5047101957554</v>
      </c>
      <c r="L1663" s="19">
        <f t="shared" si="354"/>
        <v>18500.4243076957</v>
      </c>
      <c r="M1663" s="27">
        <f t="shared" si="345"/>
        <v>15.2596594057046</v>
      </c>
      <c r="N1663" s="21"/>
      <c r="O1663" s="22">
        <f t="shared" si="346"/>
        <v>16.5757385076396</v>
      </c>
      <c r="P1663" s="22"/>
      <c r="Q1663" s="31">
        <f t="shared" si="347"/>
        <v>0.0564421097656048</v>
      </c>
      <c r="R1663" s="10">
        <f t="shared" si="357"/>
        <v>1.10071748765845</v>
      </c>
      <c r="S1663" s="10">
        <f t="shared" si="358"/>
        <v>42.3736547105206</v>
      </c>
      <c r="T1663" s="12">
        <f t="shared" si="348"/>
        <v>0.123287734930392</v>
      </c>
      <c r="U1663" s="12">
        <f t="shared" si="349"/>
        <v>0.0106562173258404</v>
      </c>
      <c r="V1663" s="12">
        <f t="shared" si="350"/>
        <v>0.112631517604551</v>
      </c>
      <c r="Y1663" s="30"/>
      <c r="Z1663" s="30"/>
    </row>
    <row r="1664" spans="1:26">
      <c r="A1664" s="14">
        <v>2008.12</v>
      </c>
      <c r="B1664" s="15">
        <v>877.56</v>
      </c>
      <c r="C1664" s="16">
        <v>28.39</v>
      </c>
      <c r="D1664" s="15">
        <v>14.88</v>
      </c>
      <c r="E1664" s="15">
        <v>210.228</v>
      </c>
      <c r="F1664" s="16">
        <f t="shared" si="355"/>
        <v>2008.95833333321</v>
      </c>
      <c r="G1664" s="10">
        <v>2.42</v>
      </c>
      <c r="H1664" s="16">
        <f t="shared" si="351"/>
        <v>1317.78849078144</v>
      </c>
      <c r="I1664" s="16">
        <f t="shared" si="352"/>
        <v>42.6318602184295</v>
      </c>
      <c r="J1664" s="19">
        <f t="shared" si="356"/>
        <v>651794.713915073</v>
      </c>
      <c r="K1664" s="16">
        <f t="shared" si="353"/>
        <v>22.3445607626006</v>
      </c>
      <c r="L1664" s="19">
        <f t="shared" si="354"/>
        <v>11051.8999761342</v>
      </c>
      <c r="M1664" s="27">
        <f t="shared" si="345"/>
        <v>15.3760807474238</v>
      </c>
      <c r="N1664" s="21"/>
      <c r="O1664" s="22">
        <f t="shared" si="346"/>
        <v>16.732842670212</v>
      </c>
      <c r="P1664" s="22"/>
      <c r="Q1664" s="31">
        <f t="shared" si="347"/>
        <v>0.0660421291145351</v>
      </c>
      <c r="R1664" s="10">
        <f t="shared" si="357"/>
        <v>0.993250110395989</v>
      </c>
      <c r="S1664" s="10">
        <f t="shared" si="358"/>
        <v>47.1288516701671</v>
      </c>
      <c r="T1664" s="12">
        <f t="shared" si="348"/>
        <v>0.116469797026003</v>
      </c>
      <c r="U1664" s="12">
        <f t="shared" si="349"/>
        <v>0.00301587479493559</v>
      </c>
      <c r="V1664" s="12">
        <f t="shared" si="350"/>
        <v>0.113453922231068</v>
      </c>
      <c r="Y1664" s="30"/>
      <c r="Z1664" s="30"/>
    </row>
    <row r="1665" spans="1:26">
      <c r="A1665" s="14">
        <v>2009.01</v>
      </c>
      <c r="B1665" s="15">
        <v>865.58</v>
      </c>
      <c r="C1665" s="16">
        <f>C1664*2/3+C1667/3</f>
        <v>28.0133333333333</v>
      </c>
      <c r="D1665" s="15">
        <f>D1664*2/3+D1667/3</f>
        <v>12.2066666666667</v>
      </c>
      <c r="E1665" s="15">
        <v>211.143</v>
      </c>
      <c r="F1665" s="16">
        <f t="shared" si="355"/>
        <v>2009.04166666654</v>
      </c>
      <c r="G1665" s="10">
        <v>2.52</v>
      </c>
      <c r="H1665" s="16">
        <f t="shared" si="351"/>
        <v>1294.16596628825</v>
      </c>
      <c r="I1665" s="16">
        <f t="shared" si="352"/>
        <v>41.8839420992724</v>
      </c>
      <c r="J1665" s="19">
        <f t="shared" si="356"/>
        <v>641837.077303231</v>
      </c>
      <c r="K1665" s="16">
        <f t="shared" si="353"/>
        <v>18.2507134659133</v>
      </c>
      <c r="L1665" s="19">
        <f t="shared" si="354"/>
        <v>9051.37740815189</v>
      </c>
      <c r="M1665" s="27">
        <f t="shared" ref="M1665:M1728" si="359">H1665/AVERAGE(K1545:K1664)</f>
        <v>15.1746519368797</v>
      </c>
      <c r="N1665" s="21"/>
      <c r="O1665" s="22">
        <f t="shared" ref="O1665:O1728" si="360">J1665/AVERAGE(L1545:L1664)</f>
        <v>16.545978292697</v>
      </c>
      <c r="P1665" s="22"/>
      <c r="Q1665" s="31">
        <f t="shared" ref="Q1665:Q1728" si="361">1/M1665-(G1665/100-(((E1665/E1545)^(1/10))-1))</f>
        <v>0.0661007849143006</v>
      </c>
      <c r="R1665" s="10">
        <f t="shared" si="357"/>
        <v>0.971924942774088</v>
      </c>
      <c r="S1665" s="10">
        <f t="shared" si="358"/>
        <v>46.607880176717</v>
      </c>
      <c r="T1665" s="12">
        <f t="shared" si="348"/>
        <v>0.119903801413137</v>
      </c>
      <c r="U1665" s="12">
        <f t="shared" si="349"/>
        <v>0.00521620596130301</v>
      </c>
      <c r="V1665" s="12">
        <f t="shared" si="350"/>
        <v>0.114687595451834</v>
      </c>
      <c r="Y1665" s="30"/>
      <c r="Z1665" s="30"/>
    </row>
    <row r="1666" spans="1:26">
      <c r="A1666" s="14">
        <v>2009.02</v>
      </c>
      <c r="B1666" s="15">
        <v>805.23</v>
      </c>
      <c r="C1666" s="16">
        <f>C1664/3+C1667*2/3</f>
        <v>27.6366666666667</v>
      </c>
      <c r="D1666" s="15">
        <f>D1664/3+D1667*2/3</f>
        <v>9.53333333333333</v>
      </c>
      <c r="E1666" s="15">
        <v>212.193</v>
      </c>
      <c r="F1666" s="16">
        <f t="shared" si="355"/>
        <v>2009.12499999987</v>
      </c>
      <c r="G1666" s="10">
        <v>2.87</v>
      </c>
      <c r="H1666" s="16">
        <f t="shared" si="351"/>
        <v>1197.97662255588</v>
      </c>
      <c r="I1666" s="16">
        <f t="shared" si="352"/>
        <v>41.1163029097724</v>
      </c>
      <c r="J1666" s="19">
        <f t="shared" si="356"/>
        <v>595831.599778917</v>
      </c>
      <c r="K1666" s="16">
        <f t="shared" si="353"/>
        <v>14.1831656400855</v>
      </c>
      <c r="L1666" s="19">
        <f t="shared" si="354"/>
        <v>7054.20966832542</v>
      </c>
      <c r="M1666" s="27">
        <f t="shared" si="359"/>
        <v>14.1221818019189</v>
      </c>
      <c r="N1666" s="21"/>
      <c r="O1666" s="22">
        <f t="shared" si="360"/>
        <v>15.4314950989967</v>
      </c>
      <c r="P1666" s="22"/>
      <c r="Q1666" s="31">
        <f t="shared" si="361"/>
        <v>0.0678959919812928</v>
      </c>
      <c r="R1666" s="10">
        <f t="shared" si="357"/>
        <v>1.00671265260277</v>
      </c>
      <c r="S1666" s="10">
        <f t="shared" si="358"/>
        <v>45.0752052960603</v>
      </c>
      <c r="T1666" s="12">
        <f t="shared" ref="T1666:T1685" si="362">(($J1786/$J1666)^(1/10)-1)</f>
        <v>0.134197285615792</v>
      </c>
      <c r="U1666" s="12">
        <f t="shared" ref="U1666:U1716" si="363">(($S1786/$S1666)^(1/10)-1)</f>
        <v>0.00864738566490564</v>
      </c>
      <c r="V1666" s="12">
        <f t="shared" ref="V1666:V1687" si="364">T1666-U1666</f>
        <v>0.125549899950887</v>
      </c>
      <c r="Y1666" s="30"/>
      <c r="Z1666" s="30"/>
    </row>
    <row r="1667" spans="1:26">
      <c r="A1667" s="14">
        <v>2009.03</v>
      </c>
      <c r="B1667" s="15">
        <v>757.13</v>
      </c>
      <c r="C1667" s="16">
        <v>27.26</v>
      </c>
      <c r="D1667" s="15">
        <v>6.86</v>
      </c>
      <c r="E1667" s="15">
        <v>212.709</v>
      </c>
      <c r="F1667" s="16">
        <f t="shared" si="355"/>
        <v>2009.20833333321</v>
      </c>
      <c r="G1667" s="10">
        <v>2.82</v>
      </c>
      <c r="H1667" s="16">
        <f t="shared" si="351"/>
        <v>1123.68358917582</v>
      </c>
      <c r="I1667" s="16">
        <f t="shared" si="352"/>
        <v>40.4575365405319</v>
      </c>
      <c r="J1667" s="19">
        <f t="shared" si="356"/>
        <v>560557.694671787</v>
      </c>
      <c r="K1667" s="16">
        <f t="shared" si="353"/>
        <v>10.1811702372725</v>
      </c>
      <c r="L1667" s="19">
        <f t="shared" si="354"/>
        <v>5078.95049126102</v>
      </c>
      <c r="M1667" s="27">
        <f t="shared" si="359"/>
        <v>13.3236676568639</v>
      </c>
      <c r="N1667" s="21"/>
      <c r="O1667" s="22">
        <f t="shared" si="360"/>
        <v>14.5927037724663</v>
      </c>
      <c r="P1667" s="22"/>
      <c r="Q1667" s="31">
        <f t="shared" si="361"/>
        <v>0.0725776409549966</v>
      </c>
      <c r="R1667" s="10">
        <f t="shared" si="357"/>
        <v>0.99289340879635</v>
      </c>
      <c r="S1667" s="10">
        <f t="shared" si="358"/>
        <v>45.2676998310668</v>
      </c>
      <c r="T1667" s="12">
        <f t="shared" si="362"/>
        <v>0.142702043146203</v>
      </c>
      <c r="U1667" s="12">
        <f t="shared" si="363"/>
        <v>0.0088387323571455</v>
      </c>
      <c r="V1667" s="12">
        <f t="shared" si="364"/>
        <v>0.133863310789057</v>
      </c>
      <c r="Y1667" s="30"/>
      <c r="Z1667" s="30"/>
    </row>
    <row r="1668" spans="1:26">
      <c r="A1668" s="14">
        <v>2009.04</v>
      </c>
      <c r="B1668" s="15">
        <v>848.15</v>
      </c>
      <c r="C1668" s="16">
        <f>C1667*2/3+C1670/3</f>
        <v>26.7033333333333</v>
      </c>
      <c r="D1668" s="15">
        <f>D1667*2/3+D1670/3</f>
        <v>7.07666666666667</v>
      </c>
      <c r="E1668" s="15">
        <v>213.24</v>
      </c>
      <c r="F1668" s="16">
        <f t="shared" si="355"/>
        <v>2009.29166666654</v>
      </c>
      <c r="G1668" s="10">
        <v>2.93</v>
      </c>
      <c r="H1668" s="16">
        <f t="shared" si="351"/>
        <v>1255.63508417745</v>
      </c>
      <c r="I1668" s="16">
        <f t="shared" si="352"/>
        <v>39.5326795941975</v>
      </c>
      <c r="J1668" s="19">
        <f t="shared" si="356"/>
        <v>628026.083657523</v>
      </c>
      <c r="K1668" s="16">
        <f t="shared" si="353"/>
        <v>10.4765795504283</v>
      </c>
      <c r="L1668" s="19">
        <f t="shared" si="354"/>
        <v>5240.02977305477</v>
      </c>
      <c r="M1668" s="27">
        <f t="shared" si="359"/>
        <v>14.9818664530392</v>
      </c>
      <c r="N1668" s="21"/>
      <c r="O1668" s="22">
        <f t="shared" si="360"/>
        <v>16.4412199723984</v>
      </c>
      <c r="P1668" s="22"/>
      <c r="Q1668" s="31">
        <f t="shared" si="361"/>
        <v>0.0626831639484654</v>
      </c>
      <c r="R1668" s="10">
        <f t="shared" si="357"/>
        <v>0.972015754499183</v>
      </c>
      <c r="S1668" s="10">
        <f t="shared" si="358"/>
        <v>44.8340784225</v>
      </c>
      <c r="T1668" s="12">
        <f t="shared" si="362"/>
        <v>0.133328958535574</v>
      </c>
      <c r="U1668" s="12">
        <f t="shared" si="363"/>
        <v>0.009845542808403</v>
      </c>
      <c r="V1668" s="12">
        <f t="shared" si="364"/>
        <v>0.123483415727171</v>
      </c>
      <c r="Y1668" s="30"/>
      <c r="Z1668" s="30"/>
    </row>
    <row r="1669" spans="1:26">
      <c r="A1669" s="14">
        <v>2009.05</v>
      </c>
      <c r="B1669" s="15">
        <v>902.41</v>
      </c>
      <c r="C1669" s="16">
        <f>C1667/3+C1670*2/3</f>
        <v>26.1466666666667</v>
      </c>
      <c r="D1669" s="15">
        <f>D1667/3+D1670*2/3</f>
        <v>7.29333333333333</v>
      </c>
      <c r="E1669" s="15">
        <v>213.856</v>
      </c>
      <c r="F1669" s="16">
        <f t="shared" si="355"/>
        <v>2009.37499999987</v>
      </c>
      <c r="G1669" s="10">
        <v>3.29</v>
      </c>
      <c r="H1669" s="16">
        <f t="shared" si="351"/>
        <v>1332.11558473926</v>
      </c>
      <c r="I1669" s="16">
        <f t="shared" si="352"/>
        <v>38.597070240411</v>
      </c>
      <c r="J1669" s="19">
        <f t="shared" si="356"/>
        <v>667887.781624839</v>
      </c>
      <c r="K1669" s="16">
        <f t="shared" si="353"/>
        <v>10.7662403985236</v>
      </c>
      <c r="L1669" s="19">
        <f t="shared" si="354"/>
        <v>5397.91028540297</v>
      </c>
      <c r="M1669" s="27">
        <f t="shared" si="359"/>
        <v>15.9963557552632</v>
      </c>
      <c r="N1669" s="21"/>
      <c r="O1669" s="22">
        <f t="shared" si="360"/>
        <v>17.5852307746965</v>
      </c>
      <c r="P1669" s="22"/>
      <c r="Q1669" s="31">
        <f t="shared" si="361"/>
        <v>0.0551458268811751</v>
      </c>
      <c r="R1669" s="10">
        <f t="shared" si="357"/>
        <v>0.967126714026335</v>
      </c>
      <c r="S1669" s="10">
        <f t="shared" si="358"/>
        <v>43.453902503117</v>
      </c>
      <c r="T1669" s="12">
        <f t="shared" si="362"/>
        <v>0.124400775408977</v>
      </c>
      <c r="U1669" s="12">
        <f t="shared" si="363"/>
        <v>0.0141587555473905</v>
      </c>
      <c r="V1669" s="12">
        <f t="shared" si="364"/>
        <v>0.110242019861587</v>
      </c>
      <c r="Y1669" s="30"/>
      <c r="Z1669" s="30"/>
    </row>
    <row r="1670" spans="1:26">
      <c r="A1670" s="14">
        <v>2009.06</v>
      </c>
      <c r="B1670" s="15">
        <v>926.12</v>
      </c>
      <c r="C1670" s="16">
        <v>25.59</v>
      </c>
      <c r="D1670" s="15">
        <v>7.51</v>
      </c>
      <c r="E1670" s="15">
        <v>215.693</v>
      </c>
      <c r="F1670" s="16">
        <f t="shared" si="355"/>
        <v>2009.45833333321</v>
      </c>
      <c r="G1670" s="10">
        <v>3.72</v>
      </c>
      <c r="H1670" s="16">
        <f t="shared" si="351"/>
        <v>1355.47234578776</v>
      </c>
      <c r="I1670" s="16">
        <f t="shared" si="352"/>
        <v>37.4536100383415</v>
      </c>
      <c r="J1670" s="19">
        <f t="shared" si="356"/>
        <v>681163.103152548</v>
      </c>
      <c r="K1670" s="16">
        <f t="shared" si="353"/>
        <v>10.9916612500174</v>
      </c>
      <c r="L1670" s="19">
        <f t="shared" si="354"/>
        <v>5523.61994630894</v>
      </c>
      <c r="M1670" s="27">
        <f t="shared" si="359"/>
        <v>16.3841828162153</v>
      </c>
      <c r="N1670" s="21"/>
      <c r="O1670" s="22">
        <f t="shared" si="360"/>
        <v>18.0407170812997</v>
      </c>
      <c r="P1670" s="22"/>
      <c r="Q1670" s="31">
        <f t="shared" si="361"/>
        <v>0.0502435973614632</v>
      </c>
      <c r="R1670" s="10">
        <f t="shared" si="357"/>
        <v>1.01645186300762</v>
      </c>
      <c r="S1670" s="10">
        <f t="shared" si="358"/>
        <v>41.6675105132444</v>
      </c>
      <c r="T1670" s="12">
        <f t="shared" si="362"/>
        <v>0.123735317107596</v>
      </c>
      <c r="U1670" s="12">
        <f t="shared" si="363"/>
        <v>0.0216643925700966</v>
      </c>
      <c r="V1670" s="12">
        <f t="shared" si="364"/>
        <v>0.102070924537499</v>
      </c>
      <c r="Y1670" s="30"/>
      <c r="Z1670" s="30"/>
    </row>
    <row r="1671" spans="1:26">
      <c r="A1671" s="14">
        <v>2009.07</v>
      </c>
      <c r="B1671" s="15">
        <v>935.82</v>
      </c>
      <c r="C1671" s="16">
        <f>C1670*2/3+C1673/3</f>
        <v>25.0266666666667</v>
      </c>
      <c r="D1671" s="15">
        <f>D1670*2/3+D1673/3</f>
        <v>9.18666666666667</v>
      </c>
      <c r="E1671" s="15">
        <v>215.351</v>
      </c>
      <c r="F1671" s="16">
        <f t="shared" si="355"/>
        <v>2009.54166666654</v>
      </c>
      <c r="G1671" s="10">
        <v>3.56</v>
      </c>
      <c r="H1671" s="16">
        <f t="shared" si="351"/>
        <v>1371.84447706303</v>
      </c>
      <c r="I1671" s="16">
        <f t="shared" si="352"/>
        <v>36.6872843559275</v>
      </c>
      <c r="J1671" s="19">
        <f t="shared" si="356"/>
        <v>690926.927419405</v>
      </c>
      <c r="K1671" s="16">
        <f t="shared" si="353"/>
        <v>13.4669893027352</v>
      </c>
      <c r="L1671" s="19">
        <f t="shared" si="354"/>
        <v>6782.624193997</v>
      </c>
      <c r="M1671" s="27">
        <f t="shared" si="359"/>
        <v>16.6946208169956</v>
      </c>
      <c r="N1671" s="21"/>
      <c r="O1671" s="22">
        <f t="shared" si="360"/>
        <v>18.4105695419606</v>
      </c>
      <c r="P1671" s="22"/>
      <c r="Q1671" s="31">
        <f t="shared" si="361"/>
        <v>0.0502375648169609</v>
      </c>
      <c r="R1671" s="10">
        <f t="shared" si="357"/>
        <v>1.00046671534577</v>
      </c>
      <c r="S1671" s="10">
        <f t="shared" si="358"/>
        <v>42.4202797288488</v>
      </c>
      <c r="T1671" s="12">
        <f t="shared" si="362"/>
        <v>0.126172857940278</v>
      </c>
      <c r="U1671" s="12">
        <f t="shared" si="363"/>
        <v>0.0237784193415032</v>
      </c>
      <c r="V1671" s="12">
        <f t="shared" si="364"/>
        <v>0.102394438598775</v>
      </c>
      <c r="Y1671" s="30"/>
      <c r="Z1671" s="30"/>
    </row>
    <row r="1672" spans="1:26">
      <c r="A1672" s="14">
        <v>2009.08</v>
      </c>
      <c r="B1672" s="15">
        <v>1009.73</v>
      </c>
      <c r="C1672" s="16">
        <f>C1670/3+C1673*2/3</f>
        <v>24.4633333333333</v>
      </c>
      <c r="D1672" s="15">
        <f>D1670/3+D1673*2/3</f>
        <v>10.8633333333333</v>
      </c>
      <c r="E1672" s="15">
        <v>215.834</v>
      </c>
      <c r="F1672" s="16">
        <f t="shared" si="355"/>
        <v>2009.62499999987</v>
      </c>
      <c r="G1672" s="10">
        <v>3.59</v>
      </c>
      <c r="H1672" s="16">
        <f t="shared" si="351"/>
        <v>1476.87877706941</v>
      </c>
      <c r="I1672" s="16">
        <f t="shared" si="352"/>
        <v>35.7812264826981</v>
      </c>
      <c r="J1672" s="19">
        <f t="shared" si="356"/>
        <v>745329.020244768</v>
      </c>
      <c r="K1672" s="16">
        <f t="shared" si="353"/>
        <v>15.8892242958323</v>
      </c>
      <c r="L1672" s="19">
        <f t="shared" si="354"/>
        <v>8018.73529550044</v>
      </c>
      <c r="M1672" s="27">
        <f t="shared" si="359"/>
        <v>18.0940698015761</v>
      </c>
      <c r="N1672" s="21"/>
      <c r="O1672" s="22">
        <f t="shared" si="360"/>
        <v>19.9792497813774</v>
      </c>
      <c r="P1672" s="22"/>
      <c r="Q1672" s="31">
        <f t="shared" si="361"/>
        <v>0.0452887213360823</v>
      </c>
      <c r="R1672" s="10">
        <f t="shared" si="357"/>
        <v>1.01896674108695</v>
      </c>
      <c r="S1672" s="10">
        <f t="shared" si="358"/>
        <v>42.3451042055054</v>
      </c>
      <c r="T1672" s="12">
        <f t="shared" si="362"/>
        <v>0.114122875611868</v>
      </c>
      <c r="U1672" s="12">
        <f t="shared" si="363"/>
        <v>0.0241042183490185</v>
      </c>
      <c r="V1672" s="12">
        <f t="shared" si="364"/>
        <v>0.0900186572628499</v>
      </c>
      <c r="Y1672" s="30"/>
      <c r="Z1672" s="30"/>
    </row>
    <row r="1673" spans="1:26">
      <c r="A1673" s="14">
        <v>2009.09</v>
      </c>
      <c r="B1673" s="15">
        <v>1044.55</v>
      </c>
      <c r="C1673" s="16">
        <v>23.9</v>
      </c>
      <c r="D1673" s="15">
        <v>12.54</v>
      </c>
      <c r="E1673" s="15">
        <v>215.969</v>
      </c>
      <c r="F1673" s="16">
        <f t="shared" si="355"/>
        <v>2009.70833333321</v>
      </c>
      <c r="G1673" s="10">
        <v>3.4</v>
      </c>
      <c r="H1673" s="16">
        <f t="shared" si="351"/>
        <v>1526.85313609824</v>
      </c>
      <c r="I1673" s="16">
        <f t="shared" si="352"/>
        <v>34.9354171200496</v>
      </c>
      <c r="J1673" s="19">
        <f t="shared" si="356"/>
        <v>772018.553388683</v>
      </c>
      <c r="K1673" s="16">
        <f t="shared" si="353"/>
        <v>18.3301309910219</v>
      </c>
      <c r="L1673" s="19">
        <f t="shared" si="354"/>
        <v>9268.21373748895</v>
      </c>
      <c r="M1673" s="27">
        <f t="shared" si="359"/>
        <v>18.8319022648401</v>
      </c>
      <c r="N1673" s="21"/>
      <c r="O1673" s="22">
        <f t="shared" si="360"/>
        <v>20.8171805764899</v>
      </c>
      <c r="P1673" s="22"/>
      <c r="Q1673" s="31">
        <f t="shared" si="361"/>
        <v>0.04459761953591</v>
      </c>
      <c r="R1673" s="10">
        <f t="shared" si="357"/>
        <v>1.0036745227795</v>
      </c>
      <c r="S1673" s="10">
        <f t="shared" si="358"/>
        <v>43.1212813043367</v>
      </c>
      <c r="T1673" s="12">
        <f t="shared" si="362"/>
        <v>0.113502545716296</v>
      </c>
      <c r="U1673" s="12">
        <f t="shared" si="363"/>
        <v>0.0216508231432704</v>
      </c>
      <c r="V1673" s="12">
        <f t="shared" si="364"/>
        <v>0.0918517225730255</v>
      </c>
      <c r="Y1673" s="30"/>
      <c r="Z1673" s="30"/>
    </row>
    <row r="1674" spans="1:26">
      <c r="A1674" s="14">
        <v>2009.1</v>
      </c>
      <c r="B1674" s="15">
        <v>1067.66</v>
      </c>
      <c r="C1674" s="16">
        <f>C1673*2/3+C1676/3</f>
        <v>23.4033333333333</v>
      </c>
      <c r="D1674" s="15">
        <f>D1673*2/3+D1676/3</f>
        <v>25.35</v>
      </c>
      <c r="E1674" s="15">
        <v>216.177</v>
      </c>
      <c r="F1674" s="16">
        <f t="shared" si="355"/>
        <v>2009.79166666654</v>
      </c>
      <c r="G1674" s="10">
        <v>3.39</v>
      </c>
      <c r="H1674" s="16">
        <f t="shared" ref="H1674:H1737" si="365">B1674*$E$1858/E1674</f>
        <v>1559.13218214704</v>
      </c>
      <c r="I1674" s="16">
        <f t="shared" ref="I1674:I1737" si="366">C1674*$E$1858/E1674</f>
        <v>34.1765076611604</v>
      </c>
      <c r="J1674" s="19">
        <f t="shared" si="356"/>
        <v>789779.766497255</v>
      </c>
      <c r="K1674" s="16">
        <f t="shared" ref="K1674:K1737" si="367">D1674*$E$1858/E1674</f>
        <v>37.019276565037</v>
      </c>
      <c r="L1674" s="19">
        <f t="shared" ref="L1674:L1737" si="368">K1674*(J1674/H1674)</f>
        <v>18752.1468264292</v>
      </c>
      <c r="M1674" s="27">
        <f t="shared" si="359"/>
        <v>19.3580084434868</v>
      </c>
      <c r="N1674" s="21"/>
      <c r="O1674" s="22">
        <f t="shared" si="360"/>
        <v>21.4200187183051</v>
      </c>
      <c r="P1674" s="22"/>
      <c r="Q1674" s="31">
        <f t="shared" si="361"/>
        <v>0.0431700977801866</v>
      </c>
      <c r="R1674" s="10">
        <f t="shared" si="357"/>
        <v>1.00198420660946</v>
      </c>
      <c r="S1674" s="10">
        <f t="shared" si="358"/>
        <v>43.2380887801941</v>
      </c>
      <c r="T1674" s="12">
        <f t="shared" si="362"/>
        <v>0.110730973591518</v>
      </c>
      <c r="U1674" s="12">
        <f t="shared" si="363"/>
        <v>0.0211928441261049</v>
      </c>
      <c r="V1674" s="12">
        <f t="shared" si="364"/>
        <v>0.0895381294654127</v>
      </c>
      <c r="Y1674" s="30"/>
      <c r="Z1674" s="30"/>
    </row>
    <row r="1675" spans="1:26">
      <c r="A1675" s="14">
        <v>2009.11</v>
      </c>
      <c r="B1675" s="15">
        <v>1088.07</v>
      </c>
      <c r="C1675" s="16">
        <f>C1673/3+C1676*2/3</f>
        <v>22.9066666666667</v>
      </c>
      <c r="D1675" s="15">
        <f>D1673/3+D1676*2/3</f>
        <v>38.16</v>
      </c>
      <c r="E1675" s="15">
        <v>216.33</v>
      </c>
      <c r="F1675" s="16">
        <f t="shared" ref="F1675:F1738" si="369">F1674+1/12</f>
        <v>2009.87499999987</v>
      </c>
      <c r="G1675" s="10">
        <v>3.4</v>
      </c>
      <c r="H1675" s="16">
        <f t="shared" si="365"/>
        <v>1587.81366537235</v>
      </c>
      <c r="I1675" s="16">
        <f t="shared" si="366"/>
        <v>33.4275537065286</v>
      </c>
      <c r="J1675" s="19">
        <f t="shared" ref="J1675:J1738" si="370">J1674*((H1675+(I1675/12))/H1674)</f>
        <v>805719.459876556</v>
      </c>
      <c r="K1675" s="16">
        <f t="shared" si="367"/>
        <v>55.6866465122729</v>
      </c>
      <c r="L1675" s="19">
        <f t="shared" si="368"/>
        <v>28257.6071290352</v>
      </c>
      <c r="M1675" s="27">
        <f t="shared" si="359"/>
        <v>19.8127610799661</v>
      </c>
      <c r="N1675" s="21"/>
      <c r="O1675" s="22">
        <f t="shared" si="360"/>
        <v>21.9383670568929</v>
      </c>
      <c r="P1675" s="22"/>
      <c r="Q1675" s="31">
        <f t="shared" si="361"/>
        <v>0.0418960147094019</v>
      </c>
      <c r="R1675" s="10">
        <f t="shared" ref="R1675:R1738" si="371">((G1675/G1676+G1675/1200+((1+G1676/1200)^(-119))*(1-G1675/G1676)))</f>
        <v>0.987000308301004</v>
      </c>
      <c r="S1675" s="10">
        <f t="shared" ref="S1675:S1738" si="372">S1674*R1674*E1674/E1675</f>
        <v>43.2932411444672</v>
      </c>
      <c r="T1675" s="12">
        <f t="shared" si="362"/>
        <v>0.113393936058626</v>
      </c>
      <c r="U1675" s="12">
        <f t="shared" si="363"/>
        <v>0.020333961691599</v>
      </c>
      <c r="V1675" s="12">
        <f t="shared" si="364"/>
        <v>0.0930599743670275</v>
      </c>
      <c r="Y1675" s="30"/>
      <c r="Z1675" s="30"/>
    </row>
    <row r="1676" spans="1:26">
      <c r="A1676" s="14">
        <v>2009.12</v>
      </c>
      <c r="B1676" s="15">
        <v>1110.38</v>
      </c>
      <c r="C1676" s="16">
        <v>22.41</v>
      </c>
      <c r="D1676" s="15">
        <v>50.97</v>
      </c>
      <c r="E1676" s="15">
        <v>215.949</v>
      </c>
      <c r="F1676" s="16">
        <f t="shared" si="369"/>
        <v>2009.95833333321</v>
      </c>
      <c r="G1676" s="10">
        <v>3.59</v>
      </c>
      <c r="H1676" s="16">
        <f t="shared" si="365"/>
        <v>1623.22933572279</v>
      </c>
      <c r="I1676" s="16">
        <f t="shared" si="366"/>
        <v>32.7604688607032</v>
      </c>
      <c r="J1676" s="19">
        <f t="shared" si="370"/>
        <v>825076.101693231</v>
      </c>
      <c r="K1676" s="16">
        <f t="shared" si="367"/>
        <v>74.5114278371282</v>
      </c>
      <c r="L1676" s="19">
        <f t="shared" si="368"/>
        <v>37873.6368660314</v>
      </c>
      <c r="M1676" s="27">
        <f t="shared" si="359"/>
        <v>20.3223765002165</v>
      </c>
      <c r="N1676" s="21"/>
      <c r="O1676" s="22">
        <f t="shared" si="360"/>
        <v>22.5112789920343</v>
      </c>
      <c r="P1676" s="22"/>
      <c r="Q1676" s="31">
        <f t="shared" si="361"/>
        <v>0.038549596504991</v>
      </c>
      <c r="R1676" s="10">
        <f t="shared" si="371"/>
        <v>0.991401527753188</v>
      </c>
      <c r="S1676" s="10">
        <f t="shared" si="372"/>
        <v>42.8058319097406</v>
      </c>
      <c r="T1676" s="12">
        <f t="shared" si="362"/>
        <v>0.113569011998597</v>
      </c>
      <c r="U1676" s="12">
        <f t="shared" si="363"/>
        <v>0.0212742662420211</v>
      </c>
      <c r="V1676" s="12">
        <f t="shared" si="364"/>
        <v>0.0922947457565757</v>
      </c>
      <c r="Y1676" s="30"/>
      <c r="Z1676" s="30"/>
    </row>
    <row r="1677" spans="1:26">
      <c r="A1677" s="14">
        <v>2010.01</v>
      </c>
      <c r="B1677" s="15">
        <v>1123.58</v>
      </c>
      <c r="C1677" s="16">
        <f>C1676*2/3+C1679/3</f>
        <v>22.24</v>
      </c>
      <c r="D1677" s="15">
        <f>D1676*2/3+D1679/3</f>
        <v>54.29</v>
      </c>
      <c r="E1677" s="15">
        <v>216.687</v>
      </c>
      <c r="F1677" s="16">
        <f t="shared" si="369"/>
        <v>2010.04166666654</v>
      </c>
      <c r="G1677" s="10">
        <v>3.73</v>
      </c>
      <c r="H1677" s="16">
        <f t="shared" si="365"/>
        <v>1636.93182618247</v>
      </c>
      <c r="I1677" s="16">
        <f t="shared" si="366"/>
        <v>32.4012209315741</v>
      </c>
      <c r="J1677" s="19">
        <f t="shared" si="370"/>
        <v>833413.424421134</v>
      </c>
      <c r="K1677" s="16">
        <f t="shared" si="367"/>
        <v>79.094527175142</v>
      </c>
      <c r="L1677" s="19">
        <f t="shared" si="368"/>
        <v>40269.5089017456</v>
      </c>
      <c r="M1677" s="27">
        <f t="shared" si="359"/>
        <v>20.5278598014544</v>
      </c>
      <c r="N1677" s="21"/>
      <c r="O1677" s="22">
        <f t="shared" si="360"/>
        <v>22.7414302771974</v>
      </c>
      <c r="P1677" s="22"/>
      <c r="Q1677" s="31">
        <f t="shared" si="361"/>
        <v>0.0367026787502513</v>
      </c>
      <c r="R1677" s="10">
        <f t="shared" si="371"/>
        <v>1.0064260099968</v>
      </c>
      <c r="S1677" s="10">
        <f t="shared" si="372"/>
        <v>42.2932311524035</v>
      </c>
      <c r="T1677" s="12">
        <f t="shared" si="362"/>
        <v>0.115686929524201</v>
      </c>
      <c r="U1677" s="12">
        <f t="shared" si="363"/>
        <v>0.0231921989998036</v>
      </c>
      <c r="V1677" s="12">
        <f t="shared" si="364"/>
        <v>0.0924947305243973</v>
      </c>
      <c r="Y1677" s="30"/>
      <c r="Z1677" s="30"/>
    </row>
    <row r="1678" spans="1:26">
      <c r="A1678" s="14">
        <v>2010.02</v>
      </c>
      <c r="B1678" s="15">
        <v>1089.16</v>
      </c>
      <c r="C1678" s="16">
        <f>C1676/3+C1679*2/3</f>
        <v>22.07</v>
      </c>
      <c r="D1678" s="15">
        <f>D1676/3+D1679*2/3</f>
        <v>57.61</v>
      </c>
      <c r="E1678" s="15">
        <v>216.741</v>
      </c>
      <c r="F1678" s="16">
        <f t="shared" si="369"/>
        <v>2010.12499999987</v>
      </c>
      <c r="G1678" s="10">
        <v>3.69</v>
      </c>
      <c r="H1678" s="16">
        <f t="shared" si="365"/>
        <v>1586.39035180238</v>
      </c>
      <c r="I1678" s="16">
        <f t="shared" si="366"/>
        <v>32.1455388228346</v>
      </c>
      <c r="J1678" s="19">
        <f t="shared" si="370"/>
        <v>809045.030473471</v>
      </c>
      <c r="K1678" s="16">
        <f t="shared" si="367"/>
        <v>83.910488970707</v>
      </c>
      <c r="L1678" s="19">
        <f t="shared" si="368"/>
        <v>42793.606270499</v>
      </c>
      <c r="M1678" s="27">
        <f t="shared" si="359"/>
        <v>19.9205393066004</v>
      </c>
      <c r="N1678" s="21"/>
      <c r="O1678" s="22">
        <f t="shared" si="360"/>
        <v>22.0703778046401</v>
      </c>
      <c r="P1678" s="22"/>
      <c r="Q1678" s="31">
        <f t="shared" si="361"/>
        <v>0.0380079440736461</v>
      </c>
      <c r="R1678" s="10">
        <f t="shared" si="371"/>
        <v>0.999763531739006</v>
      </c>
      <c r="S1678" s="10">
        <f t="shared" si="372"/>
        <v>42.5544030072167</v>
      </c>
      <c r="T1678" s="12">
        <f t="shared" si="362"/>
        <v>0.118834222474014</v>
      </c>
      <c r="U1678" s="12">
        <f t="shared" si="363"/>
        <v>0.024851064787258</v>
      </c>
      <c r="V1678" s="12">
        <f t="shared" si="364"/>
        <v>0.0939831576867558</v>
      </c>
      <c r="Y1678" s="30"/>
      <c r="Z1678" s="30"/>
    </row>
    <row r="1679" spans="1:26">
      <c r="A1679" s="14">
        <v>2010.03</v>
      </c>
      <c r="B1679" s="15">
        <v>1152.05</v>
      </c>
      <c r="C1679" s="16">
        <v>21.9</v>
      </c>
      <c r="D1679" s="15">
        <v>60.93</v>
      </c>
      <c r="E1679" s="15">
        <v>217.631</v>
      </c>
      <c r="F1679" s="16">
        <f t="shared" si="369"/>
        <v>2010.20833333321</v>
      </c>
      <c r="G1679" s="10">
        <v>3.73</v>
      </c>
      <c r="H1679" s="16">
        <f t="shared" si="365"/>
        <v>1671.12917024689</v>
      </c>
      <c r="I1679" s="16">
        <f t="shared" si="366"/>
        <v>31.7674830332076</v>
      </c>
      <c r="J1679" s="19">
        <f t="shared" si="370"/>
        <v>853611.172024708</v>
      </c>
      <c r="K1679" s="16">
        <f t="shared" si="367"/>
        <v>88.3832301923899</v>
      </c>
      <c r="L1679" s="19">
        <f t="shared" si="368"/>
        <v>45146.068930572</v>
      </c>
      <c r="M1679" s="27">
        <f t="shared" si="359"/>
        <v>21.0046012097154</v>
      </c>
      <c r="N1679" s="21"/>
      <c r="O1679" s="22">
        <f t="shared" si="360"/>
        <v>23.2691994729729</v>
      </c>
      <c r="P1679" s="22"/>
      <c r="Q1679" s="31">
        <f t="shared" si="361"/>
        <v>0.0345957081505271</v>
      </c>
      <c r="R1679" s="10">
        <f t="shared" si="371"/>
        <v>0.993229514928738</v>
      </c>
      <c r="S1679" s="10">
        <f t="shared" si="372"/>
        <v>42.3703555481141</v>
      </c>
      <c r="T1679" s="12">
        <f t="shared" si="362"/>
        <v>0.0899958318527729</v>
      </c>
      <c r="U1679" s="12">
        <f t="shared" si="363"/>
        <v>0.0316173602777252</v>
      </c>
      <c r="V1679" s="12">
        <f t="shared" si="364"/>
        <v>0.0583784715750477</v>
      </c>
      <c r="Y1679" s="30"/>
      <c r="Z1679" s="30"/>
    </row>
    <row r="1680" spans="1:26">
      <c r="A1680" s="14">
        <v>2010.04</v>
      </c>
      <c r="B1680" s="15">
        <v>1197.32</v>
      </c>
      <c r="C1680" s="16">
        <f>C1679*2/3+C1682/3</f>
        <v>21.9466666666667</v>
      </c>
      <c r="D1680" s="15">
        <f>D1679*2/3+D1682/3</f>
        <v>62.9866666666667</v>
      </c>
      <c r="E1680" s="15">
        <v>218.009</v>
      </c>
      <c r="F1680" s="16">
        <f t="shared" si="369"/>
        <v>2010.29166666654</v>
      </c>
      <c r="G1680" s="10">
        <v>3.85</v>
      </c>
      <c r="H1680" s="16">
        <f t="shared" si="365"/>
        <v>1733.78508905596</v>
      </c>
      <c r="I1680" s="16">
        <f t="shared" si="366"/>
        <v>31.7799781354592</v>
      </c>
      <c r="J1680" s="19">
        <f t="shared" si="370"/>
        <v>886968.520245684</v>
      </c>
      <c r="K1680" s="16">
        <f t="shared" si="367"/>
        <v>91.2081511007955</v>
      </c>
      <c r="L1680" s="19">
        <f t="shared" si="368"/>
        <v>46660.1998868652</v>
      </c>
      <c r="M1680" s="27">
        <f t="shared" si="359"/>
        <v>21.8048455996252</v>
      </c>
      <c r="N1680" s="21"/>
      <c r="O1680" s="22">
        <f t="shared" si="360"/>
        <v>24.1504822665328</v>
      </c>
      <c r="P1680" s="22"/>
      <c r="Q1680" s="31">
        <f t="shared" si="361"/>
        <v>0.0317664045761175</v>
      </c>
      <c r="R1680" s="10">
        <f t="shared" si="371"/>
        <v>1.03932842159748</v>
      </c>
      <c r="S1680" s="10">
        <f t="shared" si="372"/>
        <v>42.0105202496993</v>
      </c>
      <c r="T1680" s="12">
        <f t="shared" si="362"/>
        <v>0.0911579857588241</v>
      </c>
      <c r="U1680" s="12">
        <f t="shared" si="363"/>
        <v>0.0353276362866821</v>
      </c>
      <c r="V1680" s="12">
        <f t="shared" si="364"/>
        <v>0.0558303494721419</v>
      </c>
      <c r="Y1680" s="30"/>
      <c r="Z1680" s="30"/>
    </row>
    <row r="1681" spans="1:26">
      <c r="A1681" s="14">
        <v>2010.05</v>
      </c>
      <c r="B1681" s="15">
        <v>1125.06</v>
      </c>
      <c r="C1681" s="16">
        <f>C1679/3+C1682*2/3</f>
        <v>21.9933333333333</v>
      </c>
      <c r="D1681" s="15">
        <f>D1679/3+D1682*2/3</f>
        <v>65.0433333333333</v>
      </c>
      <c r="E1681" s="15">
        <v>218.178</v>
      </c>
      <c r="F1681" s="16">
        <f t="shared" si="369"/>
        <v>2010.37499999987</v>
      </c>
      <c r="G1681" s="10">
        <v>3.42</v>
      </c>
      <c r="H1681" s="16">
        <f t="shared" si="365"/>
        <v>1627.8867087424</v>
      </c>
      <c r="I1681" s="16">
        <f t="shared" si="366"/>
        <v>31.8228850143766</v>
      </c>
      <c r="J1681" s="19">
        <f t="shared" si="370"/>
        <v>834149.764242658</v>
      </c>
      <c r="K1681" s="16">
        <f t="shared" si="367"/>
        <v>94.1133609102048</v>
      </c>
      <c r="L1681" s="19">
        <f t="shared" si="368"/>
        <v>48224.8779314495</v>
      </c>
      <c r="M1681" s="27">
        <f t="shared" si="359"/>
        <v>20.4800686384234</v>
      </c>
      <c r="N1681" s="21"/>
      <c r="O1681" s="22">
        <f t="shared" si="360"/>
        <v>22.6796280145834</v>
      </c>
      <c r="P1681" s="22"/>
      <c r="Q1681" s="31">
        <f t="shared" si="361"/>
        <v>0.0389928479151877</v>
      </c>
      <c r="R1681" s="10">
        <f t="shared" si="371"/>
        <v>1.02152280255682</v>
      </c>
      <c r="S1681" s="10">
        <f t="shared" si="372"/>
        <v>43.6289066885758</v>
      </c>
      <c r="T1681" s="12">
        <f t="shared" si="362"/>
        <v>0.104174367816515</v>
      </c>
      <c r="U1681" s="12">
        <f t="shared" si="363"/>
        <v>0.0313772766799247</v>
      </c>
      <c r="V1681" s="12">
        <f t="shared" si="364"/>
        <v>0.0727970911365905</v>
      </c>
      <c r="Y1681" s="30"/>
      <c r="Z1681" s="30"/>
    </row>
    <row r="1682" spans="1:26">
      <c r="A1682" s="14">
        <v>2010.06</v>
      </c>
      <c r="B1682" s="15">
        <v>1083.36</v>
      </c>
      <c r="C1682" s="16">
        <v>22.04</v>
      </c>
      <c r="D1682" s="15">
        <v>67.1</v>
      </c>
      <c r="E1682" s="15">
        <v>217.965</v>
      </c>
      <c r="F1682" s="16">
        <f t="shared" si="369"/>
        <v>2010.45833333321</v>
      </c>
      <c r="G1682" s="10">
        <v>3.2</v>
      </c>
      <c r="H1682" s="16">
        <f t="shared" si="365"/>
        <v>1569.08143527631</v>
      </c>
      <c r="I1682" s="16">
        <f t="shared" si="366"/>
        <v>31.921572546051</v>
      </c>
      <c r="J1682" s="19">
        <f t="shared" si="370"/>
        <v>805380.282274414</v>
      </c>
      <c r="K1682" s="16">
        <f t="shared" si="367"/>
        <v>97.1840979056271</v>
      </c>
      <c r="L1682" s="19">
        <f t="shared" si="368"/>
        <v>49882.7877534829</v>
      </c>
      <c r="M1682" s="27">
        <f t="shared" si="359"/>
        <v>19.7420398537394</v>
      </c>
      <c r="N1682" s="21"/>
      <c r="O1682" s="22">
        <f t="shared" si="360"/>
        <v>21.8594180864798</v>
      </c>
      <c r="P1682" s="22"/>
      <c r="Q1682" s="31">
        <f t="shared" si="361"/>
        <v>0.0423821948869016</v>
      </c>
      <c r="R1682" s="10">
        <f t="shared" si="371"/>
        <v>1.01893888508605</v>
      </c>
      <c r="S1682" s="10">
        <f t="shared" si="372"/>
        <v>44.6114757483757</v>
      </c>
      <c r="T1682" s="12">
        <f t="shared" si="362"/>
        <v>0.114457053778662</v>
      </c>
      <c r="U1682" s="12">
        <f t="shared" si="363"/>
        <v>0.0279874094280081</v>
      </c>
      <c r="V1682" s="12">
        <f t="shared" si="364"/>
        <v>0.0864696443506543</v>
      </c>
      <c r="Y1682" s="30"/>
      <c r="Z1682" s="30"/>
    </row>
    <row r="1683" spans="1:26">
      <c r="A1683" s="14">
        <v>2010.07</v>
      </c>
      <c r="B1683" s="15">
        <v>1079.8</v>
      </c>
      <c r="C1683" s="16">
        <f>C1682*2/3+C1685/3</f>
        <v>22.1433333333333</v>
      </c>
      <c r="D1683" s="15">
        <f>D1682*2/3+D1685/3</f>
        <v>68.6866666666667</v>
      </c>
      <c r="E1683" s="15">
        <v>218.011</v>
      </c>
      <c r="F1683" s="16">
        <f t="shared" si="369"/>
        <v>2010.54166666654</v>
      </c>
      <c r="G1683" s="10">
        <v>3.01</v>
      </c>
      <c r="H1683" s="16">
        <f t="shared" si="365"/>
        <v>1563.595333263</v>
      </c>
      <c r="I1683" s="16">
        <f t="shared" si="366"/>
        <v>32.0644681078784</v>
      </c>
      <c r="J1683" s="19">
        <f t="shared" si="370"/>
        <v>803935.87613602</v>
      </c>
      <c r="K1683" s="16">
        <f t="shared" si="367"/>
        <v>99.4611515626888</v>
      </c>
      <c r="L1683" s="19">
        <f t="shared" si="368"/>
        <v>51138.7993568526</v>
      </c>
      <c r="M1683" s="27">
        <f t="shared" si="359"/>
        <v>19.6686604707177</v>
      </c>
      <c r="N1683" s="21"/>
      <c r="O1683" s="22">
        <f t="shared" si="360"/>
        <v>21.7746560150682</v>
      </c>
      <c r="P1683" s="22"/>
      <c r="Q1683" s="31">
        <f t="shared" si="361"/>
        <v>0.0442555476901108</v>
      </c>
      <c r="R1683" s="10">
        <f t="shared" si="371"/>
        <v>1.02945201965776</v>
      </c>
      <c r="S1683" s="10">
        <f t="shared" si="372"/>
        <v>45.4467761345102</v>
      </c>
      <c r="T1683" s="12">
        <f t="shared" si="362"/>
        <v>0.117907852383371</v>
      </c>
      <c r="U1683" s="12">
        <f t="shared" si="363"/>
        <v>0.0267060104400476</v>
      </c>
      <c r="V1683" s="12">
        <f t="shared" si="364"/>
        <v>0.0912018419433236</v>
      </c>
      <c r="Y1683" s="30"/>
      <c r="Z1683" s="30"/>
    </row>
    <row r="1684" spans="1:26">
      <c r="A1684" s="14">
        <v>2010.08</v>
      </c>
      <c r="B1684" s="15">
        <v>1087.28</v>
      </c>
      <c r="C1684" s="16">
        <f>C1682/3+C1685*2/3</f>
        <v>22.2466666666667</v>
      </c>
      <c r="D1684" s="15">
        <f>D1682/3+D1685*2/3</f>
        <v>70.2733333333333</v>
      </c>
      <c r="E1684" s="15">
        <v>218.312</v>
      </c>
      <c r="F1684" s="16">
        <f t="shared" si="369"/>
        <v>2010.62499999987</v>
      </c>
      <c r="G1684" s="10">
        <v>2.7</v>
      </c>
      <c r="H1684" s="16">
        <f t="shared" si="365"/>
        <v>1572.25592693027</v>
      </c>
      <c r="I1684" s="16">
        <f t="shared" si="366"/>
        <v>32.169683541598</v>
      </c>
      <c r="J1684" s="19">
        <f t="shared" si="370"/>
        <v>809767.153997607</v>
      </c>
      <c r="K1684" s="16">
        <f t="shared" si="367"/>
        <v>101.618410012581</v>
      </c>
      <c r="L1684" s="19">
        <f t="shared" si="368"/>
        <v>52337.0586557818</v>
      </c>
      <c r="M1684" s="27">
        <f t="shared" si="359"/>
        <v>19.7702991743586</v>
      </c>
      <c r="N1684" s="21"/>
      <c r="O1684" s="22">
        <f t="shared" si="360"/>
        <v>21.8827176412247</v>
      </c>
      <c r="P1684" s="22"/>
      <c r="Q1684" s="31">
        <f t="shared" si="361"/>
        <v>0.0472353935458633</v>
      </c>
      <c r="R1684" s="10">
        <f t="shared" si="371"/>
        <v>1.006606134302</v>
      </c>
      <c r="S1684" s="10">
        <f t="shared" si="372"/>
        <v>46.7207697807098</v>
      </c>
      <c r="T1684" s="12">
        <f t="shared" si="362"/>
        <v>0.123161072190145</v>
      </c>
      <c r="U1684" s="12">
        <f t="shared" si="363"/>
        <v>0.0233069178466385</v>
      </c>
      <c r="V1684" s="12">
        <f t="shared" si="364"/>
        <v>0.099854154343507</v>
      </c>
      <c r="Y1684" s="30"/>
      <c r="Z1684" s="30"/>
    </row>
    <row r="1685" spans="1:26">
      <c r="A1685" s="14">
        <v>2010.09</v>
      </c>
      <c r="B1685" s="15">
        <v>1122.08</v>
      </c>
      <c r="C1685" s="16">
        <v>22.35</v>
      </c>
      <c r="D1685" s="15">
        <v>71.86</v>
      </c>
      <c r="E1685" s="15">
        <v>218.439</v>
      </c>
      <c r="F1685" s="16">
        <f t="shared" si="369"/>
        <v>2010.70833333321</v>
      </c>
      <c r="G1685" s="10">
        <v>2.65</v>
      </c>
      <c r="H1685" s="16">
        <f t="shared" si="365"/>
        <v>1621.63493295611</v>
      </c>
      <c r="I1685" s="16">
        <f t="shared" si="366"/>
        <v>32.3003179377309</v>
      </c>
      <c r="J1685" s="19">
        <f t="shared" si="370"/>
        <v>836585.39723992</v>
      </c>
      <c r="K1685" s="16">
        <f t="shared" si="367"/>
        <v>103.852386890619</v>
      </c>
      <c r="L1685" s="19">
        <f t="shared" si="368"/>
        <v>53576.4175866789</v>
      </c>
      <c r="M1685" s="27">
        <f t="shared" si="359"/>
        <v>20.381395233204</v>
      </c>
      <c r="N1685" s="21"/>
      <c r="O1685" s="22">
        <f t="shared" si="360"/>
        <v>22.5526147271217</v>
      </c>
      <c r="P1685" s="22"/>
      <c r="Q1685" s="31">
        <f t="shared" si="361"/>
        <v>0.0457466955342799</v>
      </c>
      <c r="R1685" s="10">
        <f t="shared" si="371"/>
        <v>1.01184232488544</v>
      </c>
      <c r="S1685" s="10">
        <f t="shared" si="372"/>
        <v>47.0020706531564</v>
      </c>
      <c r="T1685" s="12">
        <f t="shared" si="362"/>
        <v>0.118647169836275</v>
      </c>
      <c r="U1685" s="12">
        <f t="shared" si="363"/>
        <v>0.0223115399117948</v>
      </c>
      <c r="V1685" s="12">
        <f t="shared" si="364"/>
        <v>0.0963356299244797</v>
      </c>
      <c r="Y1685" s="30"/>
      <c r="Z1685" s="30"/>
    </row>
    <row r="1686" spans="1:26">
      <c r="A1686" s="14">
        <v>2010.1</v>
      </c>
      <c r="B1686" s="15">
        <v>1171.58</v>
      </c>
      <c r="C1686" s="16">
        <f>C1685*2/3+C1688/3</f>
        <v>22.4766666666667</v>
      </c>
      <c r="D1686" s="15">
        <f>D1685*2/3+D1688/3</f>
        <v>73.69</v>
      </c>
      <c r="E1686" s="15">
        <v>218.711</v>
      </c>
      <c r="F1686" s="16">
        <f t="shared" si="369"/>
        <v>2010.79166666654</v>
      </c>
      <c r="G1686" s="10">
        <v>2.54</v>
      </c>
      <c r="H1686" s="16">
        <f t="shared" si="365"/>
        <v>1691.0668353215</v>
      </c>
      <c r="I1686" s="16">
        <f t="shared" si="366"/>
        <v>32.4429791978151</v>
      </c>
      <c r="J1686" s="19">
        <f t="shared" si="370"/>
        <v>873799.378809813</v>
      </c>
      <c r="K1686" s="16">
        <f t="shared" si="367"/>
        <v>106.364665746122</v>
      </c>
      <c r="L1686" s="19">
        <f t="shared" si="368"/>
        <v>54960.2043603468</v>
      </c>
      <c r="M1686" s="27">
        <f t="shared" si="359"/>
        <v>21.2401276517594</v>
      </c>
      <c r="N1686" s="21"/>
      <c r="O1686" s="22">
        <f t="shared" si="360"/>
        <v>23.4938168100472</v>
      </c>
      <c r="P1686" s="22"/>
      <c r="Q1686" s="31">
        <f t="shared" si="361"/>
        <v>0.0448138028873391</v>
      </c>
      <c r="R1686" s="10">
        <f t="shared" si="371"/>
        <v>0.983049941840362</v>
      </c>
      <c r="S1686" s="10">
        <f t="shared" si="372"/>
        <v>47.4995380721091</v>
      </c>
      <c r="T1686" s="12">
        <f t="shared" ref="T1686:T1691" si="373">(J1806/J1686)^(1/10)-1</f>
        <v>0.115649980897436</v>
      </c>
      <c r="U1686" s="12">
        <f t="shared" si="363"/>
        <v>0.0201756368609185</v>
      </c>
      <c r="V1686" s="12">
        <f t="shared" si="364"/>
        <v>0.095474344036518</v>
      </c>
      <c r="Y1686" s="30"/>
      <c r="Z1686" s="30"/>
    </row>
    <row r="1687" spans="1:26">
      <c r="A1687" s="14">
        <v>2010.11</v>
      </c>
      <c r="B1687" s="15">
        <v>1198.89</v>
      </c>
      <c r="C1687" s="16">
        <f>C1685/3+C1688*2/3</f>
        <v>22.6033333333333</v>
      </c>
      <c r="D1687" s="15">
        <f>D1685/3+D1688*2/3</f>
        <v>75.52</v>
      </c>
      <c r="E1687" s="15">
        <v>218.803</v>
      </c>
      <c r="F1687" s="16">
        <f t="shared" si="369"/>
        <v>2010.87499999987</v>
      </c>
      <c r="G1687" s="10">
        <v>2.76</v>
      </c>
      <c r="H1687" s="16">
        <f t="shared" si="365"/>
        <v>1729.75866514627</v>
      </c>
      <c r="I1687" s="16">
        <f t="shared" si="366"/>
        <v>32.6120925977554</v>
      </c>
      <c r="J1687" s="19">
        <f t="shared" si="370"/>
        <v>895196.285364856</v>
      </c>
      <c r="K1687" s="16">
        <f t="shared" si="367"/>
        <v>108.960266906761</v>
      </c>
      <c r="L1687" s="19">
        <f t="shared" si="368"/>
        <v>56389.8468339496</v>
      </c>
      <c r="M1687" s="27">
        <f t="shared" si="359"/>
        <v>21.7007238277606</v>
      </c>
      <c r="N1687" s="21"/>
      <c r="O1687" s="22">
        <f t="shared" si="360"/>
        <v>23.9931858499035</v>
      </c>
      <c r="P1687" s="22"/>
      <c r="Q1687" s="31">
        <f t="shared" si="361"/>
        <v>0.041598763705561</v>
      </c>
      <c r="R1687" s="10">
        <f t="shared" si="371"/>
        <v>0.957506295975649</v>
      </c>
      <c r="S1687" s="10">
        <f t="shared" si="372"/>
        <v>46.674784558024</v>
      </c>
      <c r="T1687" s="12">
        <f t="shared" si="373"/>
        <v>0.117346340618255</v>
      </c>
      <c r="U1687" s="12">
        <f t="shared" si="363"/>
        <v>0.0213150704881413</v>
      </c>
      <c r="V1687" s="12">
        <f t="shared" si="364"/>
        <v>0.0960312701301134</v>
      </c>
      <c r="Y1687" s="30"/>
      <c r="Z1687" s="30"/>
    </row>
    <row r="1688" spans="1:26">
      <c r="A1688" s="14">
        <v>2010.12</v>
      </c>
      <c r="B1688" s="15">
        <v>1241.53</v>
      </c>
      <c r="C1688" s="16">
        <v>22.73</v>
      </c>
      <c r="D1688" s="15">
        <v>77.35</v>
      </c>
      <c r="E1688" s="15">
        <v>219.179</v>
      </c>
      <c r="F1688" s="16">
        <f t="shared" si="369"/>
        <v>2010.95833333321</v>
      </c>
      <c r="G1688" s="10">
        <v>3.29</v>
      </c>
      <c r="H1688" s="16">
        <f t="shared" si="365"/>
        <v>1788.20673590992</v>
      </c>
      <c r="I1688" s="16">
        <f t="shared" si="366"/>
        <v>32.7385879577879</v>
      </c>
      <c r="J1688" s="19">
        <f t="shared" si="370"/>
        <v>926856.64670032</v>
      </c>
      <c r="K1688" s="16">
        <f t="shared" si="367"/>
        <v>111.409141158596</v>
      </c>
      <c r="L1688" s="19">
        <f t="shared" si="368"/>
        <v>57745.1705736227</v>
      </c>
      <c r="M1688" s="27">
        <f t="shared" si="359"/>
        <v>22.3963797730442</v>
      </c>
      <c r="N1688" s="21"/>
      <c r="O1688" s="22">
        <f t="shared" si="360"/>
        <v>24.7505537779706</v>
      </c>
      <c r="P1688" s="22"/>
      <c r="Q1688" s="31">
        <f t="shared" si="361"/>
        <v>0.0351019004482638</v>
      </c>
      <c r="R1688" s="10">
        <f t="shared" si="371"/>
        <v>0.994329772204978</v>
      </c>
      <c r="S1688" s="10">
        <f t="shared" si="372"/>
        <v>44.6147323018282</v>
      </c>
      <c r="T1688" s="12">
        <f t="shared" si="373"/>
        <v>0.118018865622628</v>
      </c>
      <c r="U1688" s="12">
        <f t="shared" si="363"/>
        <v>0.0253295397670734</v>
      </c>
      <c r="V1688" s="12">
        <f t="shared" ref="V1688:V1693" si="374">T1688-U1688</f>
        <v>0.0926893258555546</v>
      </c>
      <c r="Y1688" s="30"/>
      <c r="Z1688" s="30"/>
    </row>
    <row r="1689" spans="1:26">
      <c r="A1689" s="14">
        <v>2011.01</v>
      </c>
      <c r="B1689" s="15">
        <v>1282.62</v>
      </c>
      <c r="C1689" s="16">
        <f>C1688*2/3+C1691/3</f>
        <v>22.9633333333333</v>
      </c>
      <c r="D1689" s="15">
        <f>D1688*2/3+D1691/3</f>
        <v>78.67</v>
      </c>
      <c r="E1689" s="15">
        <v>220.223</v>
      </c>
      <c r="F1689" s="16">
        <f t="shared" si="369"/>
        <v>2011.04166666654</v>
      </c>
      <c r="G1689" s="10">
        <v>3.39</v>
      </c>
      <c r="H1689" s="16">
        <f t="shared" si="365"/>
        <v>1838.63186488241</v>
      </c>
      <c r="I1689" s="16">
        <f t="shared" si="366"/>
        <v>32.9178684182246</v>
      </c>
      <c r="J1689" s="19">
        <f t="shared" si="370"/>
        <v>954414.63373513</v>
      </c>
      <c r="K1689" s="16">
        <f t="shared" si="367"/>
        <v>112.773205478084</v>
      </c>
      <c r="L1689" s="19">
        <f t="shared" si="368"/>
        <v>58539.3953282677</v>
      </c>
      <c r="M1689" s="27">
        <f t="shared" si="359"/>
        <v>22.978299430555</v>
      </c>
      <c r="N1689" s="21"/>
      <c r="O1689" s="22">
        <f t="shared" si="360"/>
        <v>25.3805514437166</v>
      </c>
      <c r="P1689" s="22"/>
      <c r="Q1689" s="31">
        <f t="shared" si="361"/>
        <v>0.0328125394488806</v>
      </c>
      <c r="R1689" s="10">
        <f t="shared" si="371"/>
        <v>0.98698454237293</v>
      </c>
      <c r="S1689" s="10">
        <f t="shared" si="372"/>
        <v>44.151453078433</v>
      </c>
      <c r="T1689" s="12">
        <f t="shared" si="373"/>
        <v>0.11735056505854</v>
      </c>
      <c r="U1689" s="12">
        <f t="shared" si="363"/>
        <v>0.0245893984774657</v>
      </c>
      <c r="V1689" s="12">
        <f t="shared" si="374"/>
        <v>0.0927611665810746</v>
      </c>
      <c r="Y1689" s="30"/>
      <c r="Z1689" s="30"/>
    </row>
    <row r="1690" spans="1:26">
      <c r="A1690" s="14">
        <v>2011.02</v>
      </c>
      <c r="B1690" s="15">
        <v>1321.12</v>
      </c>
      <c r="C1690" s="16">
        <f>C1688/3+C1691*2/3</f>
        <v>23.1966666666667</v>
      </c>
      <c r="D1690" s="15">
        <f>D1688/3+D1691*2/3</f>
        <v>79.99</v>
      </c>
      <c r="E1690" s="15">
        <v>221.309</v>
      </c>
      <c r="F1690" s="16">
        <f t="shared" si="369"/>
        <v>2011.12499999987</v>
      </c>
      <c r="G1690" s="10">
        <v>3.58</v>
      </c>
      <c r="H1690" s="16">
        <f t="shared" si="365"/>
        <v>1884.52820120284</v>
      </c>
      <c r="I1690" s="16">
        <f t="shared" si="366"/>
        <v>33.0891762347367</v>
      </c>
      <c r="J1690" s="19">
        <f t="shared" si="370"/>
        <v>979670.297329723</v>
      </c>
      <c r="K1690" s="16">
        <f t="shared" si="367"/>
        <v>114.10273920175</v>
      </c>
      <c r="L1690" s="19">
        <f t="shared" si="368"/>
        <v>59316.2067665349</v>
      </c>
      <c r="M1690" s="27">
        <f t="shared" si="359"/>
        <v>23.4898287032985</v>
      </c>
      <c r="N1690" s="21"/>
      <c r="O1690" s="22">
        <f t="shared" si="360"/>
        <v>25.9318915235724</v>
      </c>
      <c r="P1690" s="22"/>
      <c r="Q1690" s="31">
        <f t="shared" si="361"/>
        <v>0.0300599455536531</v>
      </c>
      <c r="R1690" s="10">
        <f t="shared" si="371"/>
        <v>1.01727009241038</v>
      </c>
      <c r="S1690" s="10">
        <f t="shared" si="372"/>
        <v>43.3629631120265</v>
      </c>
      <c r="T1690" s="12">
        <f t="shared" si="373"/>
        <v>0.116571821620756</v>
      </c>
      <c r="U1690" s="12">
        <f t="shared" si="363"/>
        <v>0.0242371850337355</v>
      </c>
      <c r="V1690" s="12">
        <f t="shared" si="374"/>
        <v>0.0923346365870206</v>
      </c>
      <c r="Y1690" s="30"/>
      <c r="Z1690" s="30"/>
    </row>
    <row r="1691" spans="1:26">
      <c r="A1691" s="14">
        <v>2011.03</v>
      </c>
      <c r="B1691" s="15">
        <v>1304.49</v>
      </c>
      <c r="C1691" s="16">
        <v>23.43</v>
      </c>
      <c r="D1691" s="15">
        <v>81.31</v>
      </c>
      <c r="E1691" s="15">
        <v>223.467</v>
      </c>
      <c r="F1691" s="16">
        <f t="shared" si="369"/>
        <v>2011.20833333321</v>
      </c>
      <c r="G1691" s="10">
        <v>3.41</v>
      </c>
      <c r="H1691" s="16">
        <f t="shared" si="365"/>
        <v>1842.83649760367</v>
      </c>
      <c r="I1691" s="16">
        <f t="shared" si="366"/>
        <v>33.0992641866584</v>
      </c>
      <c r="J1691" s="19">
        <f t="shared" si="370"/>
        <v>959430.78779559</v>
      </c>
      <c r="K1691" s="16">
        <f t="shared" si="367"/>
        <v>114.865606957627</v>
      </c>
      <c r="L1691" s="19">
        <f t="shared" si="368"/>
        <v>59802.1582040947</v>
      </c>
      <c r="M1691" s="27">
        <f t="shared" si="359"/>
        <v>22.8993364301436</v>
      </c>
      <c r="N1691" s="21"/>
      <c r="O1691" s="22">
        <f t="shared" si="360"/>
        <v>25.2679900361058</v>
      </c>
      <c r="P1691" s="22"/>
      <c r="Q1691" s="31">
        <f t="shared" si="361"/>
        <v>0.0336184151466104</v>
      </c>
      <c r="R1691" s="10">
        <f t="shared" si="371"/>
        <v>0.99864955434184</v>
      </c>
      <c r="S1691" s="10">
        <f t="shared" si="372"/>
        <v>43.6858615098617</v>
      </c>
      <c r="T1691" s="12">
        <f t="shared" si="373"/>
        <v>0.119030205926993</v>
      </c>
      <c r="U1691" s="12">
        <f t="shared" si="363"/>
        <v>0.0195387957442605</v>
      </c>
      <c r="V1691" s="12">
        <f t="shared" si="374"/>
        <v>0.0994914101827327</v>
      </c>
      <c r="Y1691" s="30"/>
      <c r="Z1691" s="30"/>
    </row>
    <row r="1692" spans="1:26">
      <c r="A1692" s="14">
        <v>2011.04</v>
      </c>
      <c r="B1692" s="15">
        <v>1331.51</v>
      </c>
      <c r="C1692" s="16">
        <f>C1691*2/3+C1694/3</f>
        <v>23.7333333333333</v>
      </c>
      <c r="D1692" s="15">
        <f>D1691*2/3+D1694/3</f>
        <v>82.1633333333333</v>
      </c>
      <c r="E1692" s="15">
        <v>224.906</v>
      </c>
      <c r="F1692" s="16">
        <f t="shared" si="369"/>
        <v>2011.29166666654</v>
      </c>
      <c r="G1692" s="10">
        <v>3.46</v>
      </c>
      <c r="H1692" s="16">
        <f t="shared" si="365"/>
        <v>1868.97219456128</v>
      </c>
      <c r="I1692" s="16">
        <f t="shared" si="366"/>
        <v>33.3132609475366</v>
      </c>
      <c r="J1692" s="19">
        <f t="shared" si="370"/>
        <v>974483.058054297</v>
      </c>
      <c r="K1692" s="16">
        <f t="shared" si="367"/>
        <v>115.328450715706</v>
      </c>
      <c r="L1692" s="19">
        <f t="shared" si="368"/>
        <v>60132.313183229</v>
      </c>
      <c r="M1692" s="27">
        <f t="shared" si="359"/>
        <v>23.1439294472859</v>
      </c>
      <c r="N1692" s="21"/>
      <c r="O1692" s="22">
        <f t="shared" si="360"/>
        <v>25.5260610335616</v>
      </c>
      <c r="P1692" s="22"/>
      <c r="Q1692" s="31">
        <f t="shared" si="361"/>
        <v>0.0329082239694833</v>
      </c>
      <c r="R1692" s="10">
        <f t="shared" si="371"/>
        <v>1.02753241399699</v>
      </c>
      <c r="S1692" s="10">
        <f t="shared" si="372"/>
        <v>43.3477314655683</v>
      </c>
      <c r="T1692" s="12">
        <f t="shared" ref="T1692:T1697" si="375">(J1812/J1692)^(1/10)-1</f>
        <v>0.122922328770398</v>
      </c>
      <c r="U1692" s="12">
        <f t="shared" si="363"/>
        <v>0.0193534148875076</v>
      </c>
      <c r="V1692" s="12">
        <f t="shared" si="374"/>
        <v>0.10356891388289</v>
      </c>
      <c r="Y1692" s="30"/>
      <c r="Z1692" s="30"/>
    </row>
    <row r="1693" spans="1:26">
      <c r="A1693" s="14">
        <v>2011.05</v>
      </c>
      <c r="B1693" s="15">
        <v>1338.31</v>
      </c>
      <c r="C1693" s="16">
        <f>C1691/3+C1694*2/3</f>
        <v>24.0366666666667</v>
      </c>
      <c r="D1693" s="15">
        <f>D1691/3+D1694*2/3</f>
        <v>83.0166666666667</v>
      </c>
      <c r="E1693" s="15">
        <v>225.964</v>
      </c>
      <c r="F1693" s="16">
        <f t="shared" si="369"/>
        <v>2011.37499999987</v>
      </c>
      <c r="G1693" s="10">
        <v>3.17</v>
      </c>
      <c r="H1693" s="16">
        <f t="shared" si="365"/>
        <v>1869.72148479404</v>
      </c>
      <c r="I1693" s="16">
        <f t="shared" si="366"/>
        <v>33.5810627504086</v>
      </c>
      <c r="J1693" s="19">
        <f t="shared" si="370"/>
        <v>976332.836972494</v>
      </c>
      <c r="K1693" s="16">
        <f t="shared" si="367"/>
        <v>115.980636222289</v>
      </c>
      <c r="L1693" s="19">
        <f t="shared" si="368"/>
        <v>60562.8723409872</v>
      </c>
      <c r="M1693" s="27">
        <f t="shared" si="359"/>
        <v>23.0594915060953</v>
      </c>
      <c r="N1693" s="21"/>
      <c r="O1693" s="22">
        <f t="shared" si="360"/>
        <v>25.4227514104959</v>
      </c>
      <c r="P1693" s="22"/>
      <c r="Q1693" s="31">
        <f t="shared" si="361"/>
        <v>0.0359849825227146</v>
      </c>
      <c r="R1693" s="10">
        <f t="shared" si="371"/>
        <v>1.01720792647436</v>
      </c>
      <c r="S1693" s="10">
        <f t="shared" si="372"/>
        <v>44.3326500546725</v>
      </c>
      <c r="T1693" s="12">
        <f t="shared" si="375"/>
        <v>0.122663362240448</v>
      </c>
      <c r="U1693" s="12">
        <f t="shared" si="363"/>
        <v>0.0165784874431365</v>
      </c>
      <c r="V1693" s="12">
        <f t="shared" si="374"/>
        <v>0.106084874797312</v>
      </c>
      <c r="Y1693" s="30"/>
      <c r="Z1693" s="30"/>
    </row>
    <row r="1694" spans="1:26">
      <c r="A1694" s="14">
        <v>2011.06</v>
      </c>
      <c r="B1694" s="15">
        <v>1287.29</v>
      </c>
      <c r="C1694" s="16">
        <v>24.34</v>
      </c>
      <c r="D1694" s="15">
        <v>83.87</v>
      </c>
      <c r="E1694" s="15">
        <v>225.722</v>
      </c>
      <c r="F1694" s="16">
        <f t="shared" si="369"/>
        <v>2011.45833333321</v>
      </c>
      <c r="G1694" s="10">
        <v>3</v>
      </c>
      <c r="H1694" s="16">
        <f t="shared" si="365"/>
        <v>1800.37077825821</v>
      </c>
      <c r="I1694" s="16">
        <f t="shared" si="366"/>
        <v>34.0412997403886</v>
      </c>
      <c r="J1694" s="19">
        <f t="shared" si="370"/>
        <v>941600.532710159</v>
      </c>
      <c r="K1694" s="16">
        <f t="shared" si="367"/>
        <v>117.298430946031</v>
      </c>
      <c r="L1694" s="19">
        <f t="shared" si="368"/>
        <v>61347.5104121069</v>
      </c>
      <c r="M1694" s="27">
        <f t="shared" si="359"/>
        <v>22.100831286611</v>
      </c>
      <c r="N1694" s="21"/>
      <c r="O1694" s="22">
        <f t="shared" si="360"/>
        <v>24.3592266577038</v>
      </c>
      <c r="P1694" s="22"/>
      <c r="Q1694" s="31">
        <f t="shared" si="361"/>
        <v>0.0392835539848697</v>
      </c>
      <c r="R1694" s="10">
        <f t="shared" si="371"/>
        <v>1.0025</v>
      </c>
      <c r="S1694" s="10">
        <f t="shared" si="372"/>
        <v>45.1438706354893</v>
      </c>
      <c r="T1694" s="12">
        <f t="shared" si="375"/>
        <v>0.127717537347547</v>
      </c>
      <c r="U1694" s="12">
        <f t="shared" si="363"/>
        <v>0.0148633354233749</v>
      </c>
      <c r="V1694" s="12">
        <f t="shared" ref="V1694:V1699" si="376">T1694-U1694</f>
        <v>0.112854201924172</v>
      </c>
      <c r="Y1694" s="30"/>
      <c r="Z1694" s="30"/>
    </row>
    <row r="1695" spans="1:26">
      <c r="A1695" s="14">
        <v>2011.07</v>
      </c>
      <c r="B1695" s="15">
        <v>1325.19</v>
      </c>
      <c r="C1695" s="16">
        <f>C1694*2/3+C1697/3</f>
        <v>24.62</v>
      </c>
      <c r="D1695" s="15">
        <f>D1694*2/3+D1697/3</f>
        <v>84.9066666666667</v>
      </c>
      <c r="E1695" s="15">
        <v>225.922</v>
      </c>
      <c r="F1695" s="16">
        <f t="shared" si="369"/>
        <v>2011.54166666654</v>
      </c>
      <c r="G1695" s="10">
        <v>3</v>
      </c>
      <c r="H1695" s="16">
        <f t="shared" si="365"/>
        <v>1851.7360235391</v>
      </c>
      <c r="I1695" s="16">
        <f t="shared" si="366"/>
        <v>34.4024184453041</v>
      </c>
      <c r="J1695" s="19">
        <f t="shared" si="370"/>
        <v>969964.127345126</v>
      </c>
      <c r="K1695" s="16">
        <f t="shared" si="367"/>
        <v>118.643163097588</v>
      </c>
      <c r="L1695" s="19">
        <f t="shared" si="368"/>
        <v>62146.8776847975</v>
      </c>
      <c r="M1695" s="27">
        <f t="shared" si="359"/>
        <v>22.6109817011566</v>
      </c>
      <c r="N1695" s="21"/>
      <c r="O1695" s="22">
        <f t="shared" si="360"/>
        <v>24.9150890784119</v>
      </c>
      <c r="P1695" s="22"/>
      <c r="Q1695" s="31">
        <f t="shared" si="361"/>
        <v>0.0386415041246109</v>
      </c>
      <c r="R1695" s="10">
        <f t="shared" si="371"/>
        <v>1.06451643362379</v>
      </c>
      <c r="S1695" s="10">
        <f t="shared" si="372"/>
        <v>45.216666280853</v>
      </c>
      <c r="T1695" s="12">
        <f t="shared" si="375"/>
        <v>0.127238653575799</v>
      </c>
      <c r="U1695" s="12">
        <f t="shared" si="363"/>
        <v>0.0162081660468139</v>
      </c>
      <c r="V1695" s="12">
        <f t="shared" si="376"/>
        <v>0.111030487528985</v>
      </c>
      <c r="Y1695" s="30"/>
      <c r="Z1695" s="30"/>
    </row>
    <row r="1696" spans="1:26">
      <c r="A1696" s="14">
        <v>2011.08</v>
      </c>
      <c r="B1696" s="15">
        <v>1185.31</v>
      </c>
      <c r="C1696" s="16">
        <f>C1694/3+C1697*2/3</f>
        <v>24.9</v>
      </c>
      <c r="D1696" s="15">
        <f>D1694/3+D1697*2/3</f>
        <v>85.9433333333333</v>
      </c>
      <c r="E1696" s="15">
        <v>226.545</v>
      </c>
      <c r="F1696" s="16">
        <f t="shared" si="369"/>
        <v>2011.62499999987</v>
      </c>
      <c r="G1696" s="10">
        <v>2.3</v>
      </c>
      <c r="H1696" s="16">
        <f t="shared" si="365"/>
        <v>1651.72185918912</v>
      </c>
      <c r="I1696" s="16">
        <f t="shared" si="366"/>
        <v>34.6979898033503</v>
      </c>
      <c r="J1696" s="19">
        <f t="shared" si="370"/>
        <v>866708.635471648</v>
      </c>
      <c r="K1696" s="16">
        <f t="shared" si="367"/>
        <v>119.761482074937</v>
      </c>
      <c r="L1696" s="19">
        <f t="shared" si="368"/>
        <v>62842.4877552862</v>
      </c>
      <c r="M1696" s="27">
        <f t="shared" si="359"/>
        <v>20.0498527216605</v>
      </c>
      <c r="N1696" s="21"/>
      <c r="O1696" s="22">
        <f t="shared" si="360"/>
        <v>22.0926187121208</v>
      </c>
      <c r="P1696" s="22"/>
      <c r="Q1696" s="31">
        <f t="shared" si="361"/>
        <v>0.0515730265272626</v>
      </c>
      <c r="R1696" s="10">
        <f t="shared" si="371"/>
        <v>1.03070736478481</v>
      </c>
      <c r="S1696" s="10">
        <f t="shared" si="372"/>
        <v>48.0015158821575</v>
      </c>
      <c r="T1696" s="12">
        <f t="shared" si="375"/>
        <v>0.142230251853871</v>
      </c>
      <c r="U1696" s="12">
        <f t="shared" si="363"/>
        <v>0.0104303518998592</v>
      </c>
      <c r="V1696" s="12">
        <f t="shared" si="376"/>
        <v>0.131799899954011</v>
      </c>
      <c r="Y1696" s="30"/>
      <c r="Z1696" s="30"/>
    </row>
    <row r="1697" spans="1:26">
      <c r="A1697" s="14">
        <v>2011.09</v>
      </c>
      <c r="B1697" s="15">
        <v>1173.88</v>
      </c>
      <c r="C1697" s="16">
        <v>25.18</v>
      </c>
      <c r="D1697" s="15">
        <v>86.98</v>
      </c>
      <c r="E1697" s="15">
        <v>226.889</v>
      </c>
      <c r="F1697" s="16">
        <f t="shared" si="369"/>
        <v>2011.70833333321</v>
      </c>
      <c r="G1697" s="10">
        <v>1.98</v>
      </c>
      <c r="H1697" s="16">
        <f t="shared" si="365"/>
        <v>1633.31410213805</v>
      </c>
      <c r="I1697" s="16">
        <f t="shared" si="366"/>
        <v>35.0349687292024</v>
      </c>
      <c r="J1697" s="19">
        <f t="shared" si="370"/>
        <v>858581.518855297</v>
      </c>
      <c r="K1697" s="16">
        <f t="shared" si="367"/>
        <v>121.02230262375</v>
      </c>
      <c r="L1697" s="19">
        <f t="shared" si="368"/>
        <v>63617.5933741385</v>
      </c>
      <c r="M1697" s="27">
        <f t="shared" si="359"/>
        <v>19.6981145688777</v>
      </c>
      <c r="N1697" s="21"/>
      <c r="O1697" s="22">
        <f t="shared" si="360"/>
        <v>21.706400031075</v>
      </c>
      <c r="P1697" s="22"/>
      <c r="Q1697" s="31">
        <f t="shared" si="361"/>
        <v>0.0553583545514406</v>
      </c>
      <c r="R1697" s="10">
        <f t="shared" si="371"/>
        <v>0.986479828167891</v>
      </c>
      <c r="S1697" s="10">
        <f t="shared" si="372"/>
        <v>49.4005031480483</v>
      </c>
      <c r="T1697" s="12">
        <f t="shared" si="375"/>
        <v>0.142901196862473</v>
      </c>
      <c r="U1697" s="12">
        <f t="shared" si="363"/>
        <v>0.00652341023912051</v>
      </c>
      <c r="V1697" s="12">
        <f t="shared" si="376"/>
        <v>0.136377786623352</v>
      </c>
      <c r="Y1697" s="30"/>
      <c r="Z1697" s="30"/>
    </row>
    <row r="1698" spans="1:26">
      <c r="A1698" s="14">
        <v>2011.1</v>
      </c>
      <c r="B1698" s="15">
        <v>1207.22</v>
      </c>
      <c r="C1698" s="16">
        <f>C1697*2/3+C1700/3</f>
        <v>25.5966666666667</v>
      </c>
      <c r="D1698" s="15">
        <f>D1697*2/3+D1700/3</f>
        <v>86.97</v>
      </c>
      <c r="E1698" s="15">
        <v>226.421</v>
      </c>
      <c r="F1698" s="16">
        <f t="shared" si="369"/>
        <v>2011.79166666654</v>
      </c>
      <c r="G1698" s="10">
        <v>2.15</v>
      </c>
      <c r="H1698" s="16">
        <f t="shared" si="365"/>
        <v>1683.17459325769</v>
      </c>
      <c r="I1698" s="16">
        <f t="shared" si="366"/>
        <v>35.6883244192603</v>
      </c>
      <c r="J1698" s="19">
        <f t="shared" si="370"/>
        <v>886354.952505179</v>
      </c>
      <c r="K1698" s="16">
        <f t="shared" si="367"/>
        <v>121.258506631452</v>
      </c>
      <c r="L1698" s="19">
        <f t="shared" si="368"/>
        <v>63854.3846352574</v>
      </c>
      <c r="M1698" s="27">
        <f t="shared" si="359"/>
        <v>20.1558247866888</v>
      </c>
      <c r="N1698" s="21"/>
      <c r="O1698" s="22">
        <f t="shared" si="360"/>
        <v>22.2126681634939</v>
      </c>
      <c r="P1698" s="22"/>
      <c r="Q1698" s="31">
        <f t="shared" si="361"/>
        <v>0.052639316240052</v>
      </c>
      <c r="R1698" s="10">
        <f t="shared" si="371"/>
        <v>1.01436936357985</v>
      </c>
      <c r="S1698" s="10">
        <f t="shared" si="372"/>
        <v>48.8333275134852</v>
      </c>
      <c r="T1698" s="12">
        <f t="shared" ref="T1698:T1703" si="377">(J1818/J1698)^(1/10)-1</f>
        <v>0.13884072918841</v>
      </c>
      <c r="U1698" s="12">
        <f t="shared" si="363"/>
        <v>0.00501329433026276</v>
      </c>
      <c r="V1698" s="12">
        <f t="shared" si="376"/>
        <v>0.133827434858147</v>
      </c>
      <c r="Y1698" s="30"/>
      <c r="Z1698" s="30"/>
    </row>
    <row r="1699" spans="1:26">
      <c r="A1699" s="14">
        <v>2011.11</v>
      </c>
      <c r="B1699" s="15">
        <v>1226.42</v>
      </c>
      <c r="C1699" s="16">
        <f>C1697/3+C1700*2/3</f>
        <v>26.0133333333333</v>
      </c>
      <c r="D1699" s="15">
        <f>D1697/3+D1700*2/3</f>
        <v>86.96</v>
      </c>
      <c r="E1699" s="15">
        <v>226.23</v>
      </c>
      <c r="F1699" s="16">
        <f t="shared" si="369"/>
        <v>2011.87499999987</v>
      </c>
      <c r="G1699" s="10">
        <v>2.01</v>
      </c>
      <c r="H1699" s="16">
        <f t="shared" si="365"/>
        <v>1711.38798293772</v>
      </c>
      <c r="I1699" s="16">
        <f t="shared" si="366"/>
        <v>36.2998858978326</v>
      </c>
      <c r="J1699" s="19">
        <f t="shared" si="370"/>
        <v>902804.994636382</v>
      </c>
      <c r="K1699" s="16">
        <f t="shared" si="367"/>
        <v>121.346927640012</v>
      </c>
      <c r="L1699" s="19">
        <f t="shared" si="368"/>
        <v>64013.8960010272</v>
      </c>
      <c r="M1699" s="27">
        <f t="shared" si="359"/>
        <v>20.3452467976458</v>
      </c>
      <c r="N1699" s="21"/>
      <c r="O1699" s="22">
        <f t="shared" si="360"/>
        <v>22.4238887699982</v>
      </c>
      <c r="P1699" s="22"/>
      <c r="Q1699" s="31">
        <f t="shared" si="361"/>
        <v>0.0536640488217246</v>
      </c>
      <c r="R1699" s="10">
        <f t="shared" si="371"/>
        <v>1.00437412794858</v>
      </c>
      <c r="S1699" s="10">
        <f t="shared" si="372"/>
        <v>49.5768524669664</v>
      </c>
      <c r="T1699" s="12">
        <f t="shared" si="377"/>
        <v>0.14147135410419</v>
      </c>
      <c r="U1699" s="12">
        <f t="shared" si="363"/>
        <v>0.00331984043405198</v>
      </c>
      <c r="V1699" s="12">
        <f t="shared" si="376"/>
        <v>0.138151513670138</v>
      </c>
      <c r="Y1699" s="30"/>
      <c r="Z1699" s="30"/>
    </row>
    <row r="1700" spans="1:26">
      <c r="A1700" s="14">
        <v>2011.12</v>
      </c>
      <c r="B1700" s="15">
        <v>1243.32</v>
      </c>
      <c r="C1700" s="16">
        <v>26.43</v>
      </c>
      <c r="D1700" s="15">
        <v>86.95</v>
      </c>
      <c r="E1700" s="15">
        <v>225.672</v>
      </c>
      <c r="F1700" s="16">
        <f t="shared" si="369"/>
        <v>2011.95833333321</v>
      </c>
      <c r="G1700" s="10">
        <v>1.98</v>
      </c>
      <c r="H1700" s="16">
        <f t="shared" si="365"/>
        <v>1739.26073008614</v>
      </c>
      <c r="I1700" s="16">
        <f t="shared" si="366"/>
        <v>36.9725099702223</v>
      </c>
      <c r="J1700" s="19">
        <f t="shared" si="370"/>
        <v>919133.983839234</v>
      </c>
      <c r="K1700" s="16">
        <f t="shared" si="367"/>
        <v>121.632983046191</v>
      </c>
      <c r="L1700" s="19">
        <f t="shared" si="368"/>
        <v>64278.4640276207</v>
      </c>
      <c r="M1700" s="27">
        <f t="shared" si="359"/>
        <v>20.5235754994317</v>
      </c>
      <c r="N1700" s="21"/>
      <c r="O1700" s="22">
        <f t="shared" si="360"/>
        <v>22.6236088152648</v>
      </c>
      <c r="P1700" s="22"/>
      <c r="Q1700" s="31">
        <f t="shared" si="361"/>
        <v>0.0536890495545471</v>
      </c>
      <c r="R1700" s="10">
        <f t="shared" si="371"/>
        <v>1.00255014402088</v>
      </c>
      <c r="S1700" s="10">
        <f t="shared" si="372"/>
        <v>49.9168286382757</v>
      </c>
      <c r="T1700" s="12">
        <f t="shared" si="377"/>
        <v>0.139380289155484</v>
      </c>
      <c r="U1700" s="12">
        <f t="shared" si="363"/>
        <v>0.0032849756444806</v>
      </c>
      <c r="V1700" s="12">
        <f t="shared" ref="V1700:V1705" si="378">T1700-U1700</f>
        <v>0.136095313511003</v>
      </c>
      <c r="Y1700" s="30"/>
      <c r="Z1700" s="30"/>
    </row>
    <row r="1701" spans="1:26">
      <c r="A1701" s="14">
        <v>2012.01</v>
      </c>
      <c r="B1701" s="15">
        <v>1300.58</v>
      </c>
      <c r="C1701" s="16">
        <f>C1700*2/3+C1703/3</f>
        <v>26.7366666666667</v>
      </c>
      <c r="D1701" s="15">
        <f>D1700*2/3+D1703/3</f>
        <v>87.48</v>
      </c>
      <c r="E1701" s="15">
        <v>226.665</v>
      </c>
      <c r="F1701" s="16">
        <f t="shared" si="369"/>
        <v>2012.04166666654</v>
      </c>
      <c r="G1701" s="10">
        <v>1.97</v>
      </c>
      <c r="H1701" s="16">
        <f t="shared" si="365"/>
        <v>1811.39037619394</v>
      </c>
      <c r="I1701" s="16">
        <f t="shared" si="366"/>
        <v>37.2376483503555</v>
      </c>
      <c r="J1701" s="19">
        <f t="shared" si="370"/>
        <v>958891.684792427</v>
      </c>
      <c r="K1701" s="16">
        <f t="shared" si="367"/>
        <v>121.838279928529</v>
      </c>
      <c r="L1701" s="19">
        <f t="shared" si="368"/>
        <v>64497.2585966581</v>
      </c>
      <c r="M1701" s="27">
        <f t="shared" si="359"/>
        <v>21.2130080918034</v>
      </c>
      <c r="N1701" s="21"/>
      <c r="O1701" s="22">
        <f t="shared" si="360"/>
        <v>23.3860460137314</v>
      </c>
      <c r="P1701" s="22"/>
      <c r="Q1701" s="31">
        <f t="shared" si="361"/>
        <v>0.0524237161229664</v>
      </c>
      <c r="R1701" s="10">
        <f t="shared" si="371"/>
        <v>1.00164166666667</v>
      </c>
      <c r="S1701" s="10">
        <f t="shared" si="372"/>
        <v>49.8248847097546</v>
      </c>
      <c r="T1701" s="12">
        <f t="shared" si="377"/>
        <v>0.13126854152476</v>
      </c>
      <c r="U1701" s="12">
        <f t="shared" si="363"/>
        <v>7.92819466455263e-5</v>
      </c>
      <c r="V1701" s="12">
        <f t="shared" si="378"/>
        <v>0.131189259578115</v>
      </c>
      <c r="Y1701" s="30"/>
      <c r="Z1701" s="30"/>
    </row>
    <row r="1702" spans="1:26">
      <c r="A1702" s="14">
        <v>2012.02</v>
      </c>
      <c r="B1702" s="15">
        <v>1352.49</v>
      </c>
      <c r="C1702" s="16">
        <f>C1700/3+C1703*2/3</f>
        <v>27.0433333333333</v>
      </c>
      <c r="D1702" s="15">
        <f>D1700/3+D1703*2/3</f>
        <v>88.01</v>
      </c>
      <c r="E1702" s="15">
        <v>227.663</v>
      </c>
      <c r="F1702" s="16">
        <f t="shared" si="369"/>
        <v>2012.12499999987</v>
      </c>
      <c r="G1702" s="10">
        <v>1.97</v>
      </c>
      <c r="H1702" s="16">
        <f t="shared" si="365"/>
        <v>1875.43085881325</v>
      </c>
      <c r="I1702" s="16">
        <f t="shared" si="366"/>
        <v>37.4996501700613</v>
      </c>
      <c r="J1702" s="19">
        <f t="shared" si="370"/>
        <v>994446.911142896</v>
      </c>
      <c r="K1702" s="16">
        <f t="shared" si="367"/>
        <v>122.039105563926</v>
      </c>
      <c r="L1702" s="19">
        <f t="shared" si="368"/>
        <v>64711.2160900903</v>
      </c>
      <c r="M1702" s="27">
        <f t="shared" si="359"/>
        <v>21.7974359637175</v>
      </c>
      <c r="N1702" s="21"/>
      <c r="O1702" s="22">
        <f t="shared" si="360"/>
        <v>24.0319322606442</v>
      </c>
      <c r="P1702" s="22"/>
      <c r="Q1702" s="31">
        <f t="shared" si="361"/>
        <v>0.0512057600956493</v>
      </c>
      <c r="R1702" s="10">
        <f t="shared" si="371"/>
        <v>0.983811582999333</v>
      </c>
      <c r="S1702" s="10">
        <f t="shared" si="372"/>
        <v>49.6879060261019</v>
      </c>
      <c r="T1702" s="12">
        <f t="shared" si="377"/>
        <v>0.122821766689227</v>
      </c>
      <c r="U1702" s="12">
        <f t="shared" si="363"/>
        <v>-0.00194901353657551</v>
      </c>
      <c r="V1702" s="12">
        <f t="shared" si="378"/>
        <v>0.124770780225803</v>
      </c>
      <c r="Y1702" s="30"/>
      <c r="Z1702" s="30"/>
    </row>
    <row r="1703" spans="1:26">
      <c r="A1703" s="14">
        <v>2012.03</v>
      </c>
      <c r="B1703" s="15">
        <v>1389.24</v>
      </c>
      <c r="C1703" s="16">
        <v>27.35</v>
      </c>
      <c r="D1703" s="15">
        <v>88.54</v>
      </c>
      <c r="E1703" s="15">
        <v>229.392</v>
      </c>
      <c r="F1703" s="16">
        <f t="shared" si="369"/>
        <v>2012.20833333321</v>
      </c>
      <c r="G1703" s="10">
        <v>2.17</v>
      </c>
      <c r="H1703" s="16">
        <f t="shared" si="365"/>
        <v>1911.87045040804</v>
      </c>
      <c r="I1703" s="16">
        <f t="shared" si="366"/>
        <v>37.6390377606891</v>
      </c>
      <c r="J1703" s="19">
        <f t="shared" si="370"/>
        <v>1015432.17319957</v>
      </c>
      <c r="K1703" s="16">
        <f t="shared" si="367"/>
        <v>121.848643631862</v>
      </c>
      <c r="L1703" s="19">
        <f t="shared" si="368"/>
        <v>64716.2222618771</v>
      </c>
      <c r="M1703" s="27">
        <f t="shared" si="359"/>
        <v>22.0539439729047</v>
      </c>
      <c r="N1703" s="21"/>
      <c r="O1703" s="22">
        <f t="shared" si="360"/>
        <v>24.3159420054878</v>
      </c>
      <c r="P1703" s="22"/>
      <c r="Q1703" s="31">
        <f t="shared" si="361"/>
        <v>0.0488728193026747</v>
      </c>
      <c r="R1703" s="10">
        <f t="shared" si="371"/>
        <v>1.01256842617079</v>
      </c>
      <c r="S1703" s="10">
        <f t="shared" si="372"/>
        <v>48.5150868125186</v>
      </c>
      <c r="T1703" s="12">
        <f t="shared" si="377"/>
        <v>0.117992608505796</v>
      </c>
      <c r="U1703" s="12">
        <f t="shared" si="363"/>
        <v>-0.00252432359350097</v>
      </c>
      <c r="V1703" s="12">
        <f t="shared" si="378"/>
        <v>0.120516932099297</v>
      </c>
      <c r="Y1703" s="30"/>
      <c r="Z1703" s="30"/>
    </row>
    <row r="1704" spans="1:26">
      <c r="A1704" s="14">
        <v>2012.04</v>
      </c>
      <c r="B1704" s="15">
        <v>1386.43</v>
      </c>
      <c r="C1704" s="16">
        <f>C1703*2/3+C1706/3</f>
        <v>27.6733333333333</v>
      </c>
      <c r="D1704" s="15">
        <f>D1703*2/3+D1706/3</f>
        <v>88.3333333333333</v>
      </c>
      <c r="E1704" s="15">
        <v>230.085</v>
      </c>
      <c r="F1704" s="16">
        <f t="shared" si="369"/>
        <v>2012.29166666654</v>
      </c>
      <c r="G1704" s="10">
        <v>2.05</v>
      </c>
      <c r="H1704" s="16">
        <f t="shared" si="365"/>
        <v>1902.25655853272</v>
      </c>
      <c r="I1704" s="16">
        <f t="shared" si="366"/>
        <v>37.9693023302982</v>
      </c>
      <c r="J1704" s="19">
        <f t="shared" si="370"/>
        <v>1012006.56582114</v>
      </c>
      <c r="K1704" s="16">
        <f t="shared" si="367"/>
        <v>121.198086214515</v>
      </c>
      <c r="L1704" s="19">
        <f t="shared" si="368"/>
        <v>64477.7690285128</v>
      </c>
      <c r="M1704" s="27">
        <f t="shared" si="359"/>
        <v>21.7792469068249</v>
      </c>
      <c r="N1704" s="21"/>
      <c r="O1704" s="22">
        <f t="shared" si="360"/>
        <v>24.0151309657655</v>
      </c>
      <c r="P1704" s="22"/>
      <c r="Q1704" s="31">
        <f t="shared" si="361"/>
        <v>0.0503822201228444</v>
      </c>
      <c r="R1704" s="10">
        <f t="shared" si="371"/>
        <v>1.02439778581204</v>
      </c>
      <c r="S1704" s="10">
        <f t="shared" si="372"/>
        <v>48.9768844862406</v>
      </c>
      <c r="T1704" s="12">
        <f t="shared" ref="T1704:T1709" si="379">(J1824/J1704)^(1/10)-1</f>
        <v>0.117881654869303</v>
      </c>
      <c r="U1704" s="12">
        <f t="shared" si="363"/>
        <v>-0.00932621721997784</v>
      </c>
      <c r="V1704" s="12">
        <f t="shared" si="378"/>
        <v>0.127207872089281</v>
      </c>
      <c r="Y1704" s="30"/>
      <c r="Z1704" s="30"/>
    </row>
    <row r="1705" spans="1:26">
      <c r="A1705" s="14">
        <v>2012.05</v>
      </c>
      <c r="B1705" s="15">
        <v>1341.27</v>
      </c>
      <c r="C1705" s="16">
        <f>C1703/3+C1706*2/3</f>
        <v>27.9966666666667</v>
      </c>
      <c r="D1705" s="15">
        <f>D1703/3+D1706*2/3</f>
        <v>88.1266666666667</v>
      </c>
      <c r="E1705" s="15">
        <v>229.815</v>
      </c>
      <c r="F1705" s="16">
        <f t="shared" si="369"/>
        <v>2012.37499999987</v>
      </c>
      <c r="G1705" s="10">
        <v>1.8</v>
      </c>
      <c r="H1705" s="16">
        <f t="shared" si="365"/>
        <v>1842.45669355786</v>
      </c>
      <c r="I1705" s="16">
        <f t="shared" si="366"/>
        <v>38.4580628041396</v>
      </c>
      <c r="J1705" s="19">
        <f t="shared" si="370"/>
        <v>981897.830981645</v>
      </c>
      <c r="K1705" s="16">
        <f t="shared" si="367"/>
        <v>121.056585833533</v>
      </c>
      <c r="L1705" s="19">
        <f t="shared" si="368"/>
        <v>64514.5144912228</v>
      </c>
      <c r="M1705" s="27">
        <f t="shared" si="359"/>
        <v>20.9414674197435</v>
      </c>
      <c r="N1705" s="21"/>
      <c r="O1705" s="22">
        <f t="shared" si="360"/>
        <v>23.0952379895969</v>
      </c>
      <c r="P1705" s="22"/>
      <c r="Q1705" s="31">
        <f t="shared" si="361"/>
        <v>0.0545987544394901</v>
      </c>
      <c r="R1705" s="10">
        <f t="shared" si="371"/>
        <v>1.01797973968729</v>
      </c>
      <c r="S1705" s="10">
        <f t="shared" si="372"/>
        <v>50.230756780313</v>
      </c>
      <c r="T1705" s="12">
        <f t="shared" si="379"/>
        <v>0.110889437405646</v>
      </c>
      <c r="U1705" s="12">
        <f t="shared" si="363"/>
        <v>-0.0139636874049375</v>
      </c>
      <c r="V1705" s="12">
        <f t="shared" si="378"/>
        <v>0.124853124810583</v>
      </c>
      <c r="Y1705" s="30"/>
      <c r="Z1705" s="30"/>
    </row>
    <row r="1706" spans="1:26">
      <c r="A1706" s="14">
        <v>2012.06</v>
      </c>
      <c r="B1706" s="15">
        <v>1323.48</v>
      </c>
      <c r="C1706" s="16">
        <v>28.32</v>
      </c>
      <c r="D1706" s="15">
        <v>87.92</v>
      </c>
      <c r="E1706" s="15">
        <v>229.478</v>
      </c>
      <c r="F1706" s="16">
        <f t="shared" si="369"/>
        <v>2012.4583333332</v>
      </c>
      <c r="G1706" s="10">
        <v>1.62</v>
      </c>
      <c r="H1706" s="16">
        <f t="shared" si="365"/>
        <v>1820.68903215123</v>
      </c>
      <c r="I1706" s="16">
        <f t="shared" si="366"/>
        <v>38.9593445994823</v>
      </c>
      <c r="J1706" s="19">
        <f t="shared" si="370"/>
        <v>972027.434432077</v>
      </c>
      <c r="K1706" s="16">
        <f t="shared" si="367"/>
        <v>120.950055691613</v>
      </c>
      <c r="L1706" s="19">
        <f t="shared" si="368"/>
        <v>64572.6811400763</v>
      </c>
      <c r="M1706" s="27">
        <f t="shared" si="359"/>
        <v>20.5475040868561</v>
      </c>
      <c r="N1706" s="21"/>
      <c r="O1706" s="22">
        <f t="shared" si="360"/>
        <v>22.6655363379157</v>
      </c>
      <c r="P1706" s="22"/>
      <c r="Q1706" s="31">
        <f t="shared" si="361"/>
        <v>0.0571069644426977</v>
      </c>
      <c r="R1706" s="10">
        <f t="shared" si="371"/>
        <v>1.00962602490208</v>
      </c>
      <c r="S1706" s="10">
        <f t="shared" si="372"/>
        <v>51.2089854081771</v>
      </c>
      <c r="T1706" s="12">
        <f t="shared" si="379"/>
        <v>0.106698274653016</v>
      </c>
      <c r="U1706" s="12">
        <f t="shared" si="363"/>
        <v>-0.0189900501475132</v>
      </c>
      <c r="V1706" s="12">
        <f t="shared" ref="V1706:V1711" si="380">T1706-U1706</f>
        <v>0.125688324800529</v>
      </c>
      <c r="Y1706" s="30"/>
      <c r="Z1706" s="30"/>
    </row>
    <row r="1707" spans="1:26">
      <c r="A1707" s="14">
        <v>2012.07</v>
      </c>
      <c r="B1707" s="15">
        <v>1359.78</v>
      </c>
      <c r="C1707" s="16">
        <f>C1706*2/3+C1709/3</f>
        <v>28.7433333333333</v>
      </c>
      <c r="D1707" s="15">
        <f>D1706*2/3+D1709/3</f>
        <v>87.4466666666667</v>
      </c>
      <c r="E1707" s="15">
        <v>229.104</v>
      </c>
      <c r="F1707" s="16">
        <f t="shared" si="369"/>
        <v>2012.54166666654</v>
      </c>
      <c r="G1707" s="10">
        <v>1.53</v>
      </c>
      <c r="H1707" s="16">
        <f t="shared" si="365"/>
        <v>1873.68002487953</v>
      </c>
      <c r="I1707" s="16">
        <f t="shared" si="366"/>
        <v>39.6062668336942</v>
      </c>
      <c r="J1707" s="19">
        <f t="shared" si="370"/>
        <v>1002080.2858004</v>
      </c>
      <c r="K1707" s="16">
        <f t="shared" si="367"/>
        <v>120.49528054217</v>
      </c>
      <c r="L1707" s="19">
        <f t="shared" si="368"/>
        <v>64443.2045813483</v>
      </c>
      <c r="M1707" s="27">
        <f t="shared" si="359"/>
        <v>20.9993412933806</v>
      </c>
      <c r="N1707" s="21"/>
      <c r="O1707" s="22">
        <f t="shared" si="360"/>
        <v>23.1682896036711</v>
      </c>
      <c r="P1707" s="22"/>
      <c r="Q1707" s="31">
        <f t="shared" si="361"/>
        <v>0.056678853537402</v>
      </c>
      <c r="R1707" s="10">
        <f t="shared" si="371"/>
        <v>0.987581856773907</v>
      </c>
      <c r="S1707" s="10">
        <f t="shared" si="372"/>
        <v>51.7863249972431</v>
      </c>
      <c r="T1707" s="12">
        <f t="shared" si="379"/>
        <v>0.103859262455</v>
      </c>
      <c r="U1707" s="12">
        <f t="shared" si="363"/>
        <v>-0.0178201011631451</v>
      </c>
      <c r="V1707" s="12">
        <f t="shared" si="380"/>
        <v>0.121679363618145</v>
      </c>
      <c r="Y1707" s="30"/>
      <c r="Z1707" s="30"/>
    </row>
    <row r="1708" spans="1:26">
      <c r="A1708" s="14">
        <v>2012.08</v>
      </c>
      <c r="B1708" s="15">
        <v>1403.45</v>
      </c>
      <c r="C1708" s="16">
        <f>C1706/3+C1709*2/3</f>
        <v>29.1666666666667</v>
      </c>
      <c r="D1708" s="15">
        <f>D1706/3+D1709*2/3</f>
        <v>86.9733333333333</v>
      </c>
      <c r="E1708" s="15">
        <v>230.379</v>
      </c>
      <c r="F1708" s="16">
        <f t="shared" si="369"/>
        <v>2012.62499999987</v>
      </c>
      <c r="G1708" s="10">
        <v>1.68</v>
      </c>
      <c r="H1708" s="16">
        <f t="shared" si="365"/>
        <v>1923.15153312585</v>
      </c>
      <c r="I1708" s="16">
        <f t="shared" si="366"/>
        <v>39.9671664228655</v>
      </c>
      <c r="J1708" s="19">
        <f t="shared" si="370"/>
        <v>1030319.87218433</v>
      </c>
      <c r="K1708" s="16">
        <f t="shared" si="367"/>
        <v>119.179806434904</v>
      </c>
      <c r="L1708" s="19">
        <f t="shared" si="368"/>
        <v>63850.0507203284</v>
      </c>
      <c r="M1708" s="27">
        <f t="shared" si="359"/>
        <v>21.4104284534429</v>
      </c>
      <c r="N1708" s="21"/>
      <c r="O1708" s="22">
        <f t="shared" si="360"/>
        <v>23.6254648368311</v>
      </c>
      <c r="P1708" s="22"/>
      <c r="Q1708" s="31">
        <f t="shared" si="361"/>
        <v>0.0544923442645206</v>
      </c>
      <c r="R1708" s="10">
        <f t="shared" si="371"/>
        <v>0.997755577997571</v>
      </c>
      <c r="S1708" s="10">
        <f t="shared" si="372"/>
        <v>50.8601899938208</v>
      </c>
      <c r="T1708" s="12">
        <f t="shared" si="379"/>
        <v>0.107735372369024</v>
      </c>
      <c r="U1708" s="12">
        <f t="shared" si="363"/>
        <v>-0.015773679081038</v>
      </c>
      <c r="V1708" s="12">
        <f t="shared" si="380"/>
        <v>0.123509051450062</v>
      </c>
      <c r="Y1708" s="30"/>
      <c r="Z1708" s="30"/>
    </row>
    <row r="1709" spans="1:26">
      <c r="A1709" s="14">
        <v>2012.09</v>
      </c>
      <c r="B1709" s="15">
        <v>1443.42</v>
      </c>
      <c r="C1709" s="16">
        <v>29.59</v>
      </c>
      <c r="D1709" s="15">
        <v>86.5</v>
      </c>
      <c r="E1709" s="15">
        <v>231.407</v>
      </c>
      <c r="F1709" s="16">
        <f t="shared" si="369"/>
        <v>2012.7083333332</v>
      </c>
      <c r="G1709" s="10">
        <v>1.72</v>
      </c>
      <c r="H1709" s="16">
        <f t="shared" si="365"/>
        <v>1969.13583590816</v>
      </c>
      <c r="I1709" s="16">
        <f t="shared" si="366"/>
        <v>40.36713457242</v>
      </c>
      <c r="J1709" s="19">
        <f t="shared" si="370"/>
        <v>1056757.96706858</v>
      </c>
      <c r="K1709" s="16">
        <f t="shared" si="367"/>
        <v>118.004634691258</v>
      </c>
      <c r="L1709" s="19">
        <f t="shared" si="368"/>
        <v>63328.4589041529</v>
      </c>
      <c r="M1709" s="27">
        <f t="shared" si="359"/>
        <v>21.7836903017277</v>
      </c>
      <c r="N1709" s="21"/>
      <c r="O1709" s="22">
        <f t="shared" si="360"/>
        <v>24.0405891087529</v>
      </c>
      <c r="P1709" s="22"/>
      <c r="Q1709" s="31">
        <f t="shared" si="361"/>
        <v>0.0535782901870353</v>
      </c>
      <c r="R1709" s="10">
        <f t="shared" si="371"/>
        <v>0.998703991721953</v>
      </c>
      <c r="S1709" s="10">
        <f t="shared" si="372"/>
        <v>50.5206046027255</v>
      </c>
      <c r="T1709" s="12">
        <f t="shared" si="379"/>
        <v>0.0963805834479345</v>
      </c>
      <c r="U1709" s="12">
        <f t="shared" si="363"/>
        <v>-0.0203035819513407</v>
      </c>
      <c r="V1709" s="12">
        <f t="shared" si="380"/>
        <v>0.116684165399275</v>
      </c>
      <c r="Y1709" s="30"/>
      <c r="Z1709" s="30"/>
    </row>
    <row r="1710" spans="1:26">
      <c r="A1710" s="14">
        <v>2012.1</v>
      </c>
      <c r="B1710" s="35">
        <v>1437.82</v>
      </c>
      <c r="C1710" s="16">
        <f>C1709*2/3+C1712/3</f>
        <v>30.1433333333333</v>
      </c>
      <c r="D1710" s="15">
        <f>D1709*2/3+D1712/3</f>
        <v>86.5033333333333</v>
      </c>
      <c r="E1710" s="15">
        <v>231.317</v>
      </c>
      <c r="F1710" s="36">
        <f t="shared" si="369"/>
        <v>2012.79166666654</v>
      </c>
      <c r="G1710" s="10">
        <v>1.75</v>
      </c>
      <c r="H1710" s="16">
        <f t="shared" si="365"/>
        <v>1962.25940151394</v>
      </c>
      <c r="I1710" s="16">
        <f t="shared" si="366"/>
        <v>41.1380000461128</v>
      </c>
      <c r="J1710" s="19">
        <f t="shared" si="370"/>
        <v>1054907.41703381</v>
      </c>
      <c r="K1710" s="16">
        <f t="shared" si="367"/>
        <v>118.055096671091</v>
      </c>
      <c r="L1710" s="19">
        <f t="shared" si="368"/>
        <v>63466.225210027</v>
      </c>
      <c r="M1710" s="27">
        <f t="shared" si="359"/>
        <v>21.5771096545288</v>
      </c>
      <c r="N1710" s="21"/>
      <c r="O1710" s="22">
        <f t="shared" si="360"/>
        <v>23.8168136593662</v>
      </c>
      <c r="P1710" s="22"/>
      <c r="Q1710" s="31">
        <f t="shared" si="361"/>
        <v>0.0535082223728747</v>
      </c>
      <c r="R1710" s="10">
        <f t="shared" si="371"/>
        <v>1.01060040664365</v>
      </c>
      <c r="S1710" s="10">
        <f t="shared" si="372"/>
        <v>50.4747603842253</v>
      </c>
      <c r="T1710" s="12">
        <f t="shared" ref="T1710:T1715" si="381">(J1830/J1710)^(1/10)-1</f>
        <v>0.0926938274568123</v>
      </c>
      <c r="U1710" s="12">
        <f t="shared" si="363"/>
        <v>-0.0240646010697639</v>
      </c>
      <c r="V1710" s="12">
        <f t="shared" si="380"/>
        <v>0.116758428526576</v>
      </c>
      <c r="Y1710" s="30"/>
      <c r="Z1710" s="30"/>
    </row>
    <row r="1711" spans="1:26">
      <c r="A1711" s="14">
        <v>2012.11</v>
      </c>
      <c r="B1711" s="35">
        <v>1394.51</v>
      </c>
      <c r="C1711" s="16">
        <f>C1709/3+C1712*2/3</f>
        <v>30.6966666666667</v>
      </c>
      <c r="D1711" s="15">
        <f>D1709/3+D1712*2/3</f>
        <v>86.5066666666667</v>
      </c>
      <c r="E1711" s="15">
        <v>230.221</v>
      </c>
      <c r="F1711" s="36">
        <f t="shared" si="369"/>
        <v>2012.87499999987</v>
      </c>
      <c r="G1711" s="10">
        <v>1.65</v>
      </c>
      <c r="H1711" s="16">
        <f t="shared" si="365"/>
        <v>1912.21247145134</v>
      </c>
      <c r="I1711" s="16">
        <f t="shared" si="366"/>
        <v>42.0925979964179</v>
      </c>
      <c r="J1711" s="19">
        <f t="shared" si="370"/>
        <v>1029888.01260005</v>
      </c>
      <c r="K1711" s="16">
        <f t="shared" si="367"/>
        <v>118.621685655667</v>
      </c>
      <c r="L1711" s="19">
        <f t="shared" si="368"/>
        <v>63887.802174232</v>
      </c>
      <c r="M1711" s="27">
        <f t="shared" si="359"/>
        <v>20.8981620595737</v>
      </c>
      <c r="N1711" s="21"/>
      <c r="O1711" s="22">
        <f t="shared" si="360"/>
        <v>23.0739353423916</v>
      </c>
      <c r="P1711" s="22"/>
      <c r="Q1711" s="31">
        <f t="shared" si="361"/>
        <v>0.0555273776575106</v>
      </c>
      <c r="R1711" s="10">
        <f t="shared" si="371"/>
        <v>0.994997261495749</v>
      </c>
      <c r="S1711" s="10">
        <f t="shared" si="372"/>
        <v>51.2526528822376</v>
      </c>
      <c r="T1711" s="12">
        <f t="shared" si="381"/>
        <v>0.1010879063691</v>
      </c>
      <c r="U1711" s="12">
        <f t="shared" si="363"/>
        <v>-0.0244186488565165</v>
      </c>
      <c r="V1711" s="12">
        <f t="shared" si="380"/>
        <v>0.125506555225617</v>
      </c>
      <c r="Y1711" s="30"/>
      <c r="Z1711" s="30"/>
    </row>
    <row r="1712" spans="1:26">
      <c r="A1712" s="14">
        <v>2012.12</v>
      </c>
      <c r="B1712" s="15">
        <v>1422.29</v>
      </c>
      <c r="C1712" s="16">
        <v>31.25</v>
      </c>
      <c r="D1712" s="15">
        <v>86.51</v>
      </c>
      <c r="E1712" s="15">
        <v>229.601</v>
      </c>
      <c r="F1712" s="36">
        <f t="shared" si="369"/>
        <v>2012.9583333332</v>
      </c>
      <c r="G1712" s="10">
        <v>1.72</v>
      </c>
      <c r="H1712" s="16">
        <f t="shared" si="365"/>
        <v>1955.57209162852</v>
      </c>
      <c r="I1712" s="16">
        <f t="shared" si="366"/>
        <v>42.9670656922226</v>
      </c>
      <c r="J1712" s="19">
        <f t="shared" si="370"/>
        <v>1055169.28194862</v>
      </c>
      <c r="K1712" s="16">
        <f t="shared" si="367"/>
        <v>118.946587297094</v>
      </c>
      <c r="L1712" s="19">
        <f t="shared" si="368"/>
        <v>64180.0860453036</v>
      </c>
      <c r="M1712" s="27">
        <f t="shared" si="359"/>
        <v>21.2382611398456</v>
      </c>
      <c r="N1712" s="21"/>
      <c r="O1712" s="22">
        <f t="shared" si="360"/>
        <v>23.4563138671896</v>
      </c>
      <c r="P1712" s="22"/>
      <c r="Q1712" s="31">
        <f t="shared" si="361"/>
        <v>0.0540111379717348</v>
      </c>
      <c r="R1712" s="10">
        <f t="shared" si="371"/>
        <v>0.984280925917926</v>
      </c>
      <c r="S1712" s="10">
        <f t="shared" si="372"/>
        <v>51.1339563041852</v>
      </c>
      <c r="T1712" s="12">
        <f t="shared" si="381"/>
        <v>0.0987718287052188</v>
      </c>
      <c r="U1712" s="12">
        <f t="shared" si="363"/>
        <v>-0.0214113731690756</v>
      </c>
      <c r="V1712" s="12">
        <f t="shared" ref="V1712:V1717" si="382">T1712-U1712</f>
        <v>0.120183201874294</v>
      </c>
      <c r="Y1712" s="30"/>
      <c r="Z1712" s="30"/>
    </row>
    <row r="1713" spans="1:26">
      <c r="A1713" s="14">
        <v>2013.01</v>
      </c>
      <c r="B1713" s="15">
        <v>1480.4</v>
      </c>
      <c r="C1713" s="16">
        <f>C1712*2/3+C1715/3</f>
        <v>31.5366666666667</v>
      </c>
      <c r="D1713" s="15">
        <f>D1712*2/3+D1715/3</f>
        <v>86.9066666666667</v>
      </c>
      <c r="E1713" s="15">
        <v>230.28</v>
      </c>
      <c r="F1713" s="36">
        <f t="shared" si="369"/>
        <v>2013.04166666654</v>
      </c>
      <c r="G1713" s="10">
        <v>1.91</v>
      </c>
      <c r="H1713" s="16">
        <f t="shared" si="365"/>
        <v>2029.46845405593</v>
      </c>
      <c r="I1713" s="16">
        <f t="shared" si="366"/>
        <v>43.2333627033756</v>
      </c>
      <c r="J1713" s="19">
        <f t="shared" si="370"/>
        <v>1096985.54382643</v>
      </c>
      <c r="K1713" s="16">
        <f t="shared" si="367"/>
        <v>119.139650396619</v>
      </c>
      <c r="L1713" s="19">
        <f t="shared" si="368"/>
        <v>64398.3767870004</v>
      </c>
      <c r="M1713" s="27">
        <f t="shared" si="359"/>
        <v>21.9004754138218</v>
      </c>
      <c r="N1713" s="21"/>
      <c r="O1713" s="22">
        <f t="shared" si="360"/>
        <v>24.1937714165968</v>
      </c>
      <c r="P1713" s="22"/>
      <c r="Q1713" s="31">
        <f t="shared" si="361"/>
        <v>0.0505379382364351</v>
      </c>
      <c r="R1713" s="10">
        <f t="shared" si="371"/>
        <v>0.995293701453323</v>
      </c>
      <c r="S1713" s="10">
        <f t="shared" si="372"/>
        <v>50.1817750830686</v>
      </c>
      <c r="T1713" s="12">
        <f t="shared" si="381"/>
        <v>0.0951355801015421</v>
      </c>
      <c r="U1713" s="12">
        <f t="shared" si="363"/>
        <v>-0.0193232042103775</v>
      </c>
      <c r="V1713" s="12">
        <f t="shared" si="382"/>
        <v>0.11445878431192</v>
      </c>
      <c r="Y1713" s="30"/>
      <c r="Z1713" s="30"/>
    </row>
    <row r="1714" spans="1:26">
      <c r="A1714" s="14">
        <v>2013.02</v>
      </c>
      <c r="B1714" s="15">
        <v>1512.31</v>
      </c>
      <c r="C1714" s="16">
        <f>C1712/3+C1715*2/3</f>
        <v>31.8233333333333</v>
      </c>
      <c r="D1714" s="15">
        <f>D1712/3+D1715*2/3</f>
        <v>87.3033333333333</v>
      </c>
      <c r="E1714" s="15">
        <v>232.166</v>
      </c>
      <c r="F1714" s="36">
        <f t="shared" si="369"/>
        <v>2013.12499999987</v>
      </c>
      <c r="G1714" s="10">
        <v>1.98</v>
      </c>
      <c r="H1714" s="16">
        <f t="shared" si="365"/>
        <v>2056.37187008434</v>
      </c>
      <c r="I1714" s="16">
        <f t="shared" si="366"/>
        <v>43.2719531570801</v>
      </c>
      <c r="J1714" s="19">
        <f t="shared" si="370"/>
        <v>1113476.75066667</v>
      </c>
      <c r="K1714" s="16">
        <f t="shared" si="367"/>
        <v>118.711189393222</v>
      </c>
      <c r="L1714" s="19">
        <f t="shared" si="368"/>
        <v>64279.3024726206</v>
      </c>
      <c r="M1714" s="27">
        <f t="shared" si="359"/>
        <v>22.0527243368619</v>
      </c>
      <c r="N1714" s="21"/>
      <c r="O1714" s="22">
        <f t="shared" si="360"/>
        <v>24.367396962423</v>
      </c>
      <c r="P1714" s="22"/>
      <c r="Q1714" s="31">
        <f t="shared" si="361"/>
        <v>0.0495719749669617</v>
      </c>
      <c r="R1714" s="10">
        <f t="shared" si="371"/>
        <v>1.00345115802528</v>
      </c>
      <c r="S1714" s="10">
        <f t="shared" si="372"/>
        <v>49.5398716561851</v>
      </c>
      <c r="T1714" s="12">
        <f t="shared" si="381"/>
        <v>0.0962866850892665</v>
      </c>
      <c r="U1714" s="12">
        <f t="shared" si="363"/>
        <v>-0.0201137444273847</v>
      </c>
      <c r="V1714" s="12">
        <f t="shared" si="382"/>
        <v>0.116400429516651</v>
      </c>
      <c r="Y1714" s="30"/>
      <c r="Z1714" s="30"/>
    </row>
    <row r="1715" spans="1:26">
      <c r="A1715" s="14">
        <v>2013.03</v>
      </c>
      <c r="B1715" s="15">
        <v>1550.83</v>
      </c>
      <c r="C1715" s="16">
        <v>32.11</v>
      </c>
      <c r="D1715" s="15">
        <v>87.7</v>
      </c>
      <c r="E1715" s="15">
        <v>232.773</v>
      </c>
      <c r="F1715" s="36">
        <f t="shared" si="369"/>
        <v>2013.2083333332</v>
      </c>
      <c r="G1715" s="10">
        <v>1.96</v>
      </c>
      <c r="H1715" s="16">
        <f t="shared" si="365"/>
        <v>2103.25068573245</v>
      </c>
      <c r="I1715" s="16">
        <f t="shared" si="366"/>
        <v>43.5478933982893</v>
      </c>
      <c r="J1715" s="19">
        <f t="shared" si="370"/>
        <v>1140825.53391825</v>
      </c>
      <c r="K1715" s="16">
        <f t="shared" si="367"/>
        <v>118.939590502335</v>
      </c>
      <c r="L1715" s="19">
        <f t="shared" si="368"/>
        <v>64514.0984663893</v>
      </c>
      <c r="M1715" s="27">
        <f t="shared" si="359"/>
        <v>22.4192071146026</v>
      </c>
      <c r="N1715" s="21"/>
      <c r="O1715" s="22">
        <f t="shared" si="360"/>
        <v>24.7772008053697</v>
      </c>
      <c r="P1715" s="22"/>
      <c r="Q1715" s="31">
        <f t="shared" si="361"/>
        <v>0.048684797595349</v>
      </c>
      <c r="R1715" s="10">
        <f t="shared" si="371"/>
        <v>1.01982012266671</v>
      </c>
      <c r="S1715" s="10">
        <f t="shared" si="372"/>
        <v>49.5812110798305</v>
      </c>
      <c r="T1715" s="12">
        <f t="shared" si="381"/>
        <v>0.0904093591659696</v>
      </c>
      <c r="U1715" s="12">
        <f t="shared" si="363"/>
        <v>-0.0194859161711352</v>
      </c>
      <c r="V1715" s="12">
        <f t="shared" si="382"/>
        <v>0.109895275337105</v>
      </c>
      <c r="Y1715" s="30"/>
      <c r="Z1715" s="30"/>
    </row>
    <row r="1716" spans="1:26">
      <c r="A1716" s="14">
        <v>2013.04</v>
      </c>
      <c r="B1716" s="15">
        <v>1570.7</v>
      </c>
      <c r="C1716" s="16">
        <f>C1715*2/3+C1718/3</f>
        <v>32.4966666666667</v>
      </c>
      <c r="D1716" s="15">
        <f>D1715*2/3+D1718/3</f>
        <v>88.7833333333333</v>
      </c>
      <c r="E1716" s="15">
        <v>232.531</v>
      </c>
      <c r="F1716" s="36">
        <f t="shared" si="369"/>
        <v>2013.29166666654</v>
      </c>
      <c r="G1716" s="10">
        <v>1.76</v>
      </c>
      <c r="H1716" s="16">
        <f t="shared" si="365"/>
        <v>2132.41551578069</v>
      </c>
      <c r="I1716" s="16">
        <f t="shared" si="366"/>
        <v>44.1181614637762</v>
      </c>
      <c r="J1716" s="19">
        <f t="shared" si="370"/>
        <v>1158639.02780711</v>
      </c>
      <c r="K1716" s="16">
        <f t="shared" si="367"/>
        <v>120.534129714604</v>
      </c>
      <c r="L1716" s="19">
        <f t="shared" si="368"/>
        <v>65491.713897503</v>
      </c>
      <c r="M1716" s="27">
        <f t="shared" si="359"/>
        <v>22.5956553961056</v>
      </c>
      <c r="N1716" s="21"/>
      <c r="O1716" s="22">
        <f t="shared" si="360"/>
        <v>24.9769320988704</v>
      </c>
      <c r="P1716" s="22"/>
      <c r="Q1716" s="31">
        <f t="shared" si="361"/>
        <v>0.0504525471882447</v>
      </c>
      <c r="R1716" s="10">
        <f t="shared" si="371"/>
        <v>0.986134609554497</v>
      </c>
      <c r="S1716" s="10">
        <f t="shared" si="372"/>
        <v>50.6165397182817</v>
      </c>
      <c r="T1716" s="12">
        <f t="shared" ref="T1716:T1721" si="383">(J1836/J1716)^(1/10)-1</f>
        <v>0.0924446022394059</v>
      </c>
      <c r="U1716" s="12">
        <f t="shared" si="363"/>
        <v>-0.0200826818488272</v>
      </c>
      <c r="V1716" s="12">
        <f t="shared" si="382"/>
        <v>0.112527284088233</v>
      </c>
      <c r="Y1716" s="30"/>
      <c r="Z1716" s="30"/>
    </row>
    <row r="1717" spans="1:26">
      <c r="A1717" s="14">
        <v>2013.05</v>
      </c>
      <c r="B1717" s="15">
        <v>1639.84</v>
      </c>
      <c r="C1717" s="16">
        <f>C1715/3+C1718*2/3</f>
        <v>32.8833333333333</v>
      </c>
      <c r="D1717" s="15">
        <f>D1715/3+D1718*2/3</f>
        <v>89.8666666666667</v>
      </c>
      <c r="E1717" s="15">
        <v>232.945</v>
      </c>
      <c r="F1717" s="36">
        <f t="shared" si="369"/>
        <v>2013.37499999987</v>
      </c>
      <c r="G1717" s="10">
        <v>1.93</v>
      </c>
      <c r="H1717" s="16">
        <f t="shared" si="365"/>
        <v>2222.32479666874</v>
      </c>
      <c r="I1717" s="16">
        <f t="shared" si="366"/>
        <v>44.5637666258845</v>
      </c>
      <c r="J1717" s="19">
        <f t="shared" si="370"/>
        <v>1209508.65316832</v>
      </c>
      <c r="K1717" s="16">
        <f t="shared" si="367"/>
        <v>121.788053546259</v>
      </c>
      <c r="L1717" s="19">
        <f t="shared" si="368"/>
        <v>66283.6075255676</v>
      </c>
      <c r="M1717" s="27">
        <f t="shared" si="359"/>
        <v>23.4118417818424</v>
      </c>
      <c r="N1717" s="21"/>
      <c r="O1717" s="22">
        <f t="shared" si="360"/>
        <v>25.8819105047125</v>
      </c>
      <c r="P1717" s="22"/>
      <c r="Q1717" s="31">
        <f t="shared" si="361"/>
        <v>0.0475590954888848</v>
      </c>
      <c r="R1717" s="10">
        <f t="shared" si="371"/>
        <v>0.9688282184179</v>
      </c>
      <c r="S1717" s="10">
        <f t="shared" si="372"/>
        <v>49.82601101475</v>
      </c>
      <c r="T1717" s="12">
        <f t="shared" si="383"/>
        <v>0.0882870218322891</v>
      </c>
      <c r="U1717" s="12">
        <f t="shared" ref="U1717:U1738" si="384">(($S1837/$S1717)^(1/10)-1)</f>
        <v>-0.0194049005665283</v>
      </c>
      <c r="V1717" s="12">
        <f t="shared" si="382"/>
        <v>0.107691922398817</v>
      </c>
      <c r="Y1717" s="30"/>
      <c r="Z1717" s="30"/>
    </row>
    <row r="1718" spans="1:26">
      <c r="A1718" s="14">
        <v>2013.06</v>
      </c>
      <c r="B1718" s="15">
        <v>1618.77</v>
      </c>
      <c r="C1718" s="16">
        <v>33.27</v>
      </c>
      <c r="D1718" s="15">
        <v>90.95</v>
      </c>
      <c r="E1718" s="15">
        <v>233.504</v>
      </c>
      <c r="F1718" s="36">
        <f t="shared" si="369"/>
        <v>2013.4583333332</v>
      </c>
      <c r="G1718" s="10">
        <v>2.3</v>
      </c>
      <c r="H1718" s="16">
        <f t="shared" si="365"/>
        <v>2188.51875141325</v>
      </c>
      <c r="I1718" s="16">
        <f t="shared" si="366"/>
        <v>44.9798420155544</v>
      </c>
      <c r="J1718" s="19">
        <f t="shared" si="370"/>
        <v>1193149.62291207</v>
      </c>
      <c r="K1718" s="16">
        <f t="shared" si="367"/>
        <v>122.961125077087</v>
      </c>
      <c r="L1718" s="19">
        <f t="shared" si="368"/>
        <v>67036.6748851617</v>
      </c>
      <c r="M1718" s="27">
        <f t="shared" si="359"/>
        <v>22.9253331739153</v>
      </c>
      <c r="N1718" s="21"/>
      <c r="O1718" s="22">
        <f t="shared" si="360"/>
        <v>25.3472116693516</v>
      </c>
      <c r="P1718" s="22"/>
      <c r="Q1718" s="31">
        <f t="shared" si="361"/>
        <v>0.0448994526567772</v>
      </c>
      <c r="R1718" s="10">
        <f t="shared" si="371"/>
        <v>0.97744062666194</v>
      </c>
      <c r="S1718" s="10">
        <f t="shared" si="372"/>
        <v>48.1572820631434</v>
      </c>
      <c r="T1718" s="12">
        <f t="shared" si="383"/>
        <v>0.0946871062073071</v>
      </c>
      <c r="U1718" s="12">
        <f t="shared" si="384"/>
        <v>-0.017554058565415</v>
      </c>
      <c r="V1718" s="12">
        <f t="shared" ref="V1718:V1723" si="385">T1718-U1718</f>
        <v>0.112241164772722</v>
      </c>
      <c r="Y1718" s="30"/>
      <c r="Z1718" s="30"/>
    </row>
    <row r="1719" spans="1:26">
      <c r="A1719" s="14">
        <v>2013.07</v>
      </c>
      <c r="B1719" s="15">
        <v>1668.68</v>
      </c>
      <c r="C1719" s="16">
        <f>C1718*2/3+C1721/3</f>
        <v>33.6466666666667</v>
      </c>
      <c r="D1719" s="15">
        <f>D1718*2/3+D1721/3</f>
        <v>92.09</v>
      </c>
      <c r="E1719" s="15">
        <v>233.596</v>
      </c>
      <c r="F1719" s="36">
        <f t="shared" si="369"/>
        <v>2013.54166666654</v>
      </c>
      <c r="G1719" s="10">
        <v>2.58</v>
      </c>
      <c r="H1719" s="16">
        <f t="shared" si="365"/>
        <v>2255.10676775287</v>
      </c>
      <c r="I1719" s="16">
        <f t="shared" si="366"/>
        <v>45.4711662585547</v>
      </c>
      <c r="J1719" s="19">
        <f t="shared" si="370"/>
        <v>1231518.32561175</v>
      </c>
      <c r="K1719" s="16">
        <f t="shared" si="367"/>
        <v>124.453329723112</v>
      </c>
      <c r="L1719" s="19">
        <f t="shared" si="368"/>
        <v>67964.2127942962</v>
      </c>
      <c r="M1719" s="27">
        <f t="shared" si="359"/>
        <v>23.4924601771596</v>
      </c>
      <c r="N1719" s="21"/>
      <c r="O1719" s="22">
        <f t="shared" si="360"/>
        <v>25.9760123066141</v>
      </c>
      <c r="P1719" s="22"/>
      <c r="Q1719" s="31">
        <f t="shared" si="361"/>
        <v>0.0409753287319043</v>
      </c>
      <c r="R1719" s="10">
        <f t="shared" si="371"/>
        <v>0.988270071788277</v>
      </c>
      <c r="S1719" s="10">
        <f t="shared" si="372"/>
        <v>47.0523454500945</v>
      </c>
      <c r="T1719" s="12">
        <f t="shared" si="383"/>
        <v>0.0951770713720008</v>
      </c>
      <c r="U1719" s="12">
        <f t="shared" si="384"/>
        <v>-0.0163676594984545</v>
      </c>
      <c r="V1719" s="12">
        <f t="shared" si="385"/>
        <v>0.111544730870455</v>
      </c>
      <c r="Y1719" s="30"/>
      <c r="Z1719" s="30"/>
    </row>
    <row r="1720" spans="1:26">
      <c r="A1720" s="14">
        <v>2013.08</v>
      </c>
      <c r="B1720" s="15">
        <v>1670.09</v>
      </c>
      <c r="C1720" s="16">
        <f>C1718/3+C1721*2/3</f>
        <v>34.0233333333333</v>
      </c>
      <c r="D1720" s="15">
        <f>D1718/3+D1721*2/3</f>
        <v>93.23</v>
      </c>
      <c r="E1720" s="15">
        <v>233.877</v>
      </c>
      <c r="F1720" s="36">
        <f t="shared" si="369"/>
        <v>2013.62499999987</v>
      </c>
      <c r="G1720" s="10">
        <v>2.74</v>
      </c>
      <c r="H1720" s="16">
        <f t="shared" si="365"/>
        <v>2254.30051698115</v>
      </c>
      <c r="I1720" s="16">
        <f t="shared" si="366"/>
        <v>45.9249608839974</v>
      </c>
      <c r="J1720" s="19">
        <f t="shared" si="370"/>
        <v>1233168.00654797</v>
      </c>
      <c r="K1720" s="16">
        <f t="shared" si="367"/>
        <v>125.84258165617</v>
      </c>
      <c r="L1720" s="19">
        <f t="shared" si="368"/>
        <v>68839.5555032764</v>
      </c>
      <c r="M1720" s="27">
        <f t="shared" si="359"/>
        <v>23.3566490949161</v>
      </c>
      <c r="N1720" s="21"/>
      <c r="O1720" s="22">
        <f t="shared" si="360"/>
        <v>25.8273972509441</v>
      </c>
      <c r="P1720" s="22"/>
      <c r="Q1720" s="31">
        <f t="shared" si="361"/>
        <v>0.0393568901358091</v>
      </c>
      <c r="R1720" s="10">
        <f t="shared" si="371"/>
        <v>0.996231073600151</v>
      </c>
      <c r="S1720" s="10">
        <f t="shared" si="372"/>
        <v>46.4445551946751</v>
      </c>
      <c r="T1720" s="12">
        <f t="shared" si="383"/>
        <v>0.0934569135632264</v>
      </c>
      <c r="U1720" s="12">
        <f t="shared" si="384"/>
        <v>-0.0173685650673776</v>
      </c>
      <c r="V1720" s="12">
        <f t="shared" si="385"/>
        <v>0.110825478630604</v>
      </c>
      <c r="Y1720" s="30"/>
      <c r="Z1720" s="30"/>
    </row>
    <row r="1721" spans="1:26">
      <c r="A1721" s="14">
        <v>2013.09</v>
      </c>
      <c r="B1721" s="15">
        <v>1687.17</v>
      </c>
      <c r="C1721" s="16">
        <v>34.4</v>
      </c>
      <c r="D1721" s="15">
        <v>94.37</v>
      </c>
      <c r="E1721" s="15">
        <v>234.149</v>
      </c>
      <c r="F1721" s="36">
        <f t="shared" si="369"/>
        <v>2013.7083333332</v>
      </c>
      <c r="G1721" s="10">
        <v>2.81</v>
      </c>
      <c r="H1721" s="16">
        <f t="shared" si="365"/>
        <v>2274.70973666341</v>
      </c>
      <c r="I1721" s="16">
        <f t="shared" si="366"/>
        <v>46.3794489833397</v>
      </c>
      <c r="J1721" s="19">
        <f t="shared" si="370"/>
        <v>1246446.68622972</v>
      </c>
      <c r="K1721" s="16">
        <f t="shared" si="367"/>
        <v>127.233389551098</v>
      </c>
      <c r="L1721" s="19">
        <f t="shared" si="368"/>
        <v>69718.6257339204</v>
      </c>
      <c r="M1721" s="27">
        <f t="shared" si="359"/>
        <v>23.4422871679606</v>
      </c>
      <c r="N1721" s="21"/>
      <c r="O1721" s="22">
        <f t="shared" si="360"/>
        <v>25.9231070761214</v>
      </c>
      <c r="P1721" s="22"/>
      <c r="Q1721" s="31">
        <f t="shared" si="361"/>
        <v>0.0382872516907264</v>
      </c>
      <c r="R1721" s="10">
        <f t="shared" si="371"/>
        <v>1.01891870202142</v>
      </c>
      <c r="S1721" s="10">
        <f t="shared" si="372"/>
        <v>46.2157599483628</v>
      </c>
      <c r="T1721" s="12">
        <f t="shared" si="383"/>
        <v>0.0909699270782678</v>
      </c>
      <c r="U1721" s="12">
        <f t="shared" si="384"/>
        <v>-0.0184514549051723</v>
      </c>
      <c r="V1721" s="12">
        <f t="shared" si="385"/>
        <v>0.10942138198344</v>
      </c>
      <c r="Y1721" s="30"/>
      <c r="Z1721" s="30"/>
    </row>
    <row r="1722" spans="1:26">
      <c r="A1722" s="14">
        <v>2013.1</v>
      </c>
      <c r="B1722" s="15">
        <v>1720.03</v>
      </c>
      <c r="C1722" s="16">
        <f>C1721*2/3+C1724/3</f>
        <v>34.5966666666667</v>
      </c>
      <c r="D1722" s="15">
        <f>D1721*2/3+D1724/3</f>
        <v>96.3133333333333</v>
      </c>
      <c r="E1722" s="15">
        <v>233.546</v>
      </c>
      <c r="F1722" s="36">
        <f t="shared" si="369"/>
        <v>2013.79166666654</v>
      </c>
      <c r="G1722" s="10">
        <v>2.62</v>
      </c>
      <c r="H1722" s="16">
        <f t="shared" si="365"/>
        <v>2325.00043104999</v>
      </c>
      <c r="I1722" s="16">
        <f t="shared" si="366"/>
        <v>46.7650360243093</v>
      </c>
      <c r="J1722" s="19">
        <f t="shared" si="370"/>
        <v>1276139.34486935</v>
      </c>
      <c r="K1722" s="16">
        <f t="shared" si="367"/>
        <v>130.188741775353</v>
      </c>
      <c r="L1722" s="19">
        <f t="shared" si="368"/>
        <v>71457.6106824786</v>
      </c>
      <c r="M1722" s="27">
        <f t="shared" si="359"/>
        <v>23.8347378876314</v>
      </c>
      <c r="N1722" s="21"/>
      <c r="O1722" s="22">
        <f t="shared" si="360"/>
        <v>26.3569189545896</v>
      </c>
      <c r="P1722" s="22"/>
      <c r="Q1722" s="31">
        <f t="shared" si="361"/>
        <v>0.0393315132308556</v>
      </c>
      <c r="R1722" s="10">
        <f t="shared" si="371"/>
        <v>0.993500105334867</v>
      </c>
      <c r="S1722" s="10">
        <f t="shared" si="372"/>
        <v>47.2116856031204</v>
      </c>
      <c r="T1722" s="12">
        <f t="shared" ref="T1722:T1727" si="386">(J1842/J1722)^(1/10)-1</f>
        <v>0.0850949373395795</v>
      </c>
      <c r="U1722" s="12">
        <f t="shared" si="384"/>
        <v>-0.0234267297905629</v>
      </c>
      <c r="V1722" s="12">
        <f t="shared" si="385"/>
        <v>0.108521667130142</v>
      </c>
      <c r="Y1722" s="30"/>
      <c r="Z1722" s="30"/>
    </row>
    <row r="1723" spans="1:26">
      <c r="A1723" s="14">
        <v>2013.11</v>
      </c>
      <c r="B1723" s="15">
        <v>1783.54</v>
      </c>
      <c r="C1723" s="16">
        <f>C1721/3+C1724*2/3</f>
        <v>34.7933333333333</v>
      </c>
      <c r="D1723" s="15">
        <f>D1721/3+D1724*2/3</f>
        <v>98.2566666666667</v>
      </c>
      <c r="E1723" s="15">
        <v>233.069</v>
      </c>
      <c r="F1723" s="36">
        <f t="shared" si="369"/>
        <v>2013.87499999987</v>
      </c>
      <c r="G1723" s="10">
        <v>2.72</v>
      </c>
      <c r="H1723" s="16">
        <f t="shared" si="365"/>
        <v>2415.78227503443</v>
      </c>
      <c r="I1723" s="16">
        <f t="shared" si="366"/>
        <v>47.127128046487</v>
      </c>
      <c r="J1723" s="19">
        <f t="shared" si="370"/>
        <v>1328122.99749732</v>
      </c>
      <c r="K1723" s="16">
        <f t="shared" si="367"/>
        <v>133.087406919553</v>
      </c>
      <c r="L1723" s="19">
        <f t="shared" si="368"/>
        <v>73167.3742430383</v>
      </c>
      <c r="M1723" s="27">
        <f t="shared" si="359"/>
        <v>24.642077092412</v>
      </c>
      <c r="N1723" s="21"/>
      <c r="O1723" s="22">
        <f t="shared" si="360"/>
        <v>27.2463160081329</v>
      </c>
      <c r="P1723" s="22"/>
      <c r="Q1723" s="31">
        <f t="shared" si="361"/>
        <v>0.0370246860121494</v>
      </c>
      <c r="R1723" s="10">
        <f t="shared" si="371"/>
        <v>0.986770176934887</v>
      </c>
      <c r="S1723" s="10">
        <f t="shared" si="372"/>
        <v>47.0008102114869</v>
      </c>
      <c r="T1723" s="12">
        <f t="shared" si="386"/>
        <v>0.0858640968739477</v>
      </c>
      <c r="U1723" s="12">
        <f t="shared" si="384"/>
        <v>-0.0200936018152719</v>
      </c>
      <c r="V1723" s="12">
        <f t="shared" si="385"/>
        <v>0.10595769868922</v>
      </c>
      <c r="Y1723" s="30"/>
      <c r="Z1723" s="30"/>
    </row>
    <row r="1724" spans="1:26">
      <c r="A1724" s="14">
        <v>2013.12</v>
      </c>
      <c r="B1724" s="15">
        <v>1807.78</v>
      </c>
      <c r="C1724" s="16">
        <v>34.99</v>
      </c>
      <c r="D1724" s="15">
        <v>100.2</v>
      </c>
      <c r="E1724" s="15">
        <v>233.049</v>
      </c>
      <c r="F1724" s="36">
        <f t="shared" si="369"/>
        <v>2013.9583333332</v>
      </c>
      <c r="G1724" s="10">
        <v>2.9</v>
      </c>
      <c r="H1724" s="16">
        <f t="shared" si="365"/>
        <v>2448.8251844891</v>
      </c>
      <c r="I1724" s="16">
        <f t="shared" si="366"/>
        <v>47.3975778055259</v>
      </c>
      <c r="J1724" s="19">
        <f t="shared" si="370"/>
        <v>1348460.45349151</v>
      </c>
      <c r="K1724" s="16">
        <f t="shared" si="367"/>
        <v>135.731274538831</v>
      </c>
      <c r="L1724" s="19">
        <f t="shared" si="368"/>
        <v>74741.2502847967</v>
      </c>
      <c r="M1724" s="27">
        <f t="shared" si="359"/>
        <v>24.8618692964619</v>
      </c>
      <c r="N1724" s="21"/>
      <c r="O1724" s="22">
        <f t="shared" si="360"/>
        <v>27.4837535986627</v>
      </c>
      <c r="P1724" s="22"/>
      <c r="Q1724" s="31">
        <f t="shared" si="361"/>
        <v>0.0349681733050411</v>
      </c>
      <c r="R1724" s="10">
        <f t="shared" si="371"/>
        <v>1.00586688464186</v>
      </c>
      <c r="S1724" s="10">
        <f t="shared" si="372"/>
        <v>46.3829780012905</v>
      </c>
      <c r="T1724" s="12">
        <f t="shared" si="386"/>
        <v>0.0898086524951782</v>
      </c>
      <c r="U1724" s="12">
        <f t="shared" si="384"/>
        <v>-0.0145628991072815</v>
      </c>
      <c r="V1724" s="12">
        <f t="shared" ref="V1724:V1729" si="387">T1724-U1724</f>
        <v>0.10437155160246</v>
      </c>
      <c r="Y1724" s="30"/>
      <c r="Z1724" s="30"/>
    </row>
    <row r="1725" spans="1:26">
      <c r="A1725" s="14">
        <v>2014.01</v>
      </c>
      <c r="B1725" s="15">
        <v>1822.36</v>
      </c>
      <c r="C1725" s="16">
        <f>C1724*2/3+C1727/3</f>
        <v>35.4033333333333</v>
      </c>
      <c r="D1725" s="15">
        <f>D1724*2/3+D1727/3</f>
        <v>100.416666666667</v>
      </c>
      <c r="E1725" s="15">
        <v>233.916</v>
      </c>
      <c r="F1725" s="36">
        <f t="shared" si="369"/>
        <v>2014.04166666654</v>
      </c>
      <c r="G1725" s="10">
        <v>2.86</v>
      </c>
      <c r="H1725" s="16">
        <f t="shared" si="365"/>
        <v>2459.42563159425</v>
      </c>
      <c r="I1725" s="16">
        <f t="shared" si="366"/>
        <v>47.7797281787764</v>
      </c>
      <c r="J1725" s="19">
        <f t="shared" si="370"/>
        <v>1356490.17048771</v>
      </c>
      <c r="K1725" s="16">
        <f t="shared" si="367"/>
        <v>135.520601768726</v>
      </c>
      <c r="L1725" s="19">
        <f t="shared" si="368"/>
        <v>74746.0552725443</v>
      </c>
      <c r="M1725" s="27">
        <f t="shared" si="359"/>
        <v>24.8596090936327</v>
      </c>
      <c r="N1725" s="21"/>
      <c r="O1725" s="22">
        <f t="shared" si="360"/>
        <v>27.4741026093493</v>
      </c>
      <c r="P1725" s="22"/>
      <c r="Q1725" s="31">
        <f t="shared" si="361"/>
        <v>0.0352532757884677</v>
      </c>
      <c r="R1725" s="10">
        <f t="shared" si="371"/>
        <v>1.01541438608389</v>
      </c>
      <c r="S1725" s="10">
        <f t="shared" si="372"/>
        <v>46.4821763740673</v>
      </c>
      <c r="T1725" s="12">
        <f t="shared" si="386"/>
        <v>0.0916995500597082</v>
      </c>
      <c r="U1725" s="12">
        <f t="shared" si="384"/>
        <v>-0.0152997284318476</v>
      </c>
      <c r="V1725" s="12">
        <f t="shared" si="387"/>
        <v>0.106999278491556</v>
      </c>
      <c r="Y1725" s="30"/>
      <c r="Z1725" s="30"/>
    </row>
    <row r="1726" spans="1:26">
      <c r="A1726" s="14">
        <v>2014.02</v>
      </c>
      <c r="B1726" s="15">
        <v>1817.04</v>
      </c>
      <c r="C1726" s="16">
        <f>C1724/3+C1727*2/3</f>
        <v>35.8166666666667</v>
      </c>
      <c r="D1726" s="15">
        <f>D1724/3+D1727*2/3</f>
        <v>100.633333333333</v>
      </c>
      <c r="E1726" s="15">
        <v>234.781</v>
      </c>
      <c r="F1726" s="36">
        <f t="shared" si="369"/>
        <v>2014.12499999987</v>
      </c>
      <c r="G1726" s="10">
        <v>2.71</v>
      </c>
      <c r="H1726" s="16">
        <f t="shared" si="365"/>
        <v>2443.21107994259</v>
      </c>
      <c r="I1726" s="16">
        <f t="shared" si="366"/>
        <v>48.1594664105415</v>
      </c>
      <c r="J1726" s="19">
        <f t="shared" si="370"/>
        <v>1349760.59394692</v>
      </c>
      <c r="K1726" s="16">
        <f t="shared" si="367"/>
        <v>135.312637592764</v>
      </c>
      <c r="L1726" s="19">
        <f t="shared" si="368"/>
        <v>74753.9447512757</v>
      </c>
      <c r="M1726" s="27">
        <f t="shared" si="359"/>
        <v>24.5909308778941</v>
      </c>
      <c r="N1726" s="21"/>
      <c r="O1726" s="22">
        <f t="shared" si="360"/>
        <v>27.1706751368894</v>
      </c>
      <c r="P1726" s="22"/>
      <c r="Q1726" s="31">
        <f t="shared" si="361"/>
        <v>0.0370193970232191</v>
      </c>
      <c r="R1726" s="10">
        <f t="shared" si="371"/>
        <v>1.00139001053349</v>
      </c>
      <c r="S1726" s="10">
        <f t="shared" si="372"/>
        <v>47.0247772560916</v>
      </c>
      <c r="T1726" s="12">
        <f t="shared" si="386"/>
        <v>0.096068584008856</v>
      </c>
      <c r="U1726" s="12">
        <f t="shared" si="384"/>
        <v>-0.0179130800911094</v>
      </c>
      <c r="V1726" s="12">
        <f t="shared" si="387"/>
        <v>0.113981664099965</v>
      </c>
      <c r="Y1726" s="30"/>
      <c r="Z1726" s="30"/>
    </row>
    <row r="1727" spans="1:26">
      <c r="A1727" s="14">
        <v>2014.03</v>
      </c>
      <c r="B1727" s="15">
        <v>1863.52</v>
      </c>
      <c r="C1727" s="16">
        <v>36.23</v>
      </c>
      <c r="D1727" s="15">
        <v>100.85</v>
      </c>
      <c r="E1727" s="15">
        <v>236.293</v>
      </c>
      <c r="F1727" s="36">
        <f t="shared" si="369"/>
        <v>2014.2083333332</v>
      </c>
      <c r="G1727" s="10">
        <v>2.72</v>
      </c>
      <c r="H1727" s="16">
        <f t="shared" si="365"/>
        <v>2489.67495981684</v>
      </c>
      <c r="I1727" s="16">
        <f t="shared" si="366"/>
        <v>48.4035179628681</v>
      </c>
      <c r="J1727" s="19">
        <f t="shared" si="370"/>
        <v>1377658.11976936</v>
      </c>
      <c r="K1727" s="16">
        <f t="shared" si="367"/>
        <v>134.736262394569</v>
      </c>
      <c r="L1727" s="19">
        <f t="shared" si="368"/>
        <v>74556.1203414719</v>
      </c>
      <c r="M1727" s="27">
        <f t="shared" si="359"/>
        <v>24.9560391539654</v>
      </c>
      <c r="N1727" s="21"/>
      <c r="O1727" s="22">
        <f t="shared" si="360"/>
        <v>27.5668123650828</v>
      </c>
      <c r="P1727" s="22"/>
      <c r="Q1727" s="31">
        <f t="shared" si="361"/>
        <v>0.0363239881840611</v>
      </c>
      <c r="R1727" s="10">
        <f t="shared" si="371"/>
        <v>1.0031354035167</v>
      </c>
      <c r="S1727" s="10">
        <f t="shared" si="372"/>
        <v>46.7888201255895</v>
      </c>
      <c r="T1727" s="12">
        <f t="shared" si="386"/>
        <v>0.0966601507548555</v>
      </c>
      <c r="U1727" s="12">
        <f t="shared" si="384"/>
        <v>-0.0177078833188666</v>
      </c>
      <c r="V1727" s="12">
        <f t="shared" si="387"/>
        <v>0.114368034073722</v>
      </c>
      <c r="Y1727" s="30"/>
      <c r="Z1727" s="30"/>
    </row>
    <row r="1728" spans="1:26">
      <c r="A1728" s="14">
        <v>2014.04</v>
      </c>
      <c r="B1728" s="15">
        <v>1864.26</v>
      </c>
      <c r="C1728" s="16">
        <f>C1727*2/3+C1730/3</f>
        <v>36.6133333333333</v>
      </c>
      <c r="D1728" s="15">
        <f>D1727*2/3+D1730/3</f>
        <v>101.606666666667</v>
      </c>
      <c r="E1728" s="15">
        <v>237.072</v>
      </c>
      <c r="F1728" s="36">
        <f t="shared" si="369"/>
        <v>2014.29166666654</v>
      </c>
      <c r="G1728" s="10">
        <v>2.71</v>
      </c>
      <c r="H1728" s="16">
        <f t="shared" si="365"/>
        <v>2482.47947939866</v>
      </c>
      <c r="I1728" s="16">
        <f t="shared" si="366"/>
        <v>48.7549208116803</v>
      </c>
      <c r="J1728" s="19">
        <f t="shared" si="370"/>
        <v>1375924.71639389</v>
      </c>
      <c r="K1728" s="16">
        <f t="shared" si="367"/>
        <v>135.301119463004</v>
      </c>
      <c r="L1728" s="19">
        <f t="shared" si="368"/>
        <v>74991.2158266883</v>
      </c>
      <c r="M1728" s="27">
        <f t="shared" si="359"/>
        <v>24.7863153969626</v>
      </c>
      <c r="N1728" s="21"/>
      <c r="O1728" s="22">
        <f t="shared" si="360"/>
        <v>27.3726105711137</v>
      </c>
      <c r="P1728" s="22"/>
      <c r="Q1728" s="31">
        <f t="shared" si="361"/>
        <v>0.0367080659453649</v>
      </c>
      <c r="R1728" s="10">
        <f t="shared" si="371"/>
        <v>1.01538303784309</v>
      </c>
      <c r="S1728" s="10">
        <f t="shared" si="372"/>
        <v>46.7812955124486</v>
      </c>
      <c r="T1728" s="12">
        <f t="shared" ref="T1728:T1738" si="388">(J1848/J1728)^(1/10)-1</f>
        <v>0.0952613746398405</v>
      </c>
      <c r="U1728" s="12">
        <f t="shared" si="384"/>
        <v>-0.0203360219685864</v>
      </c>
      <c r="V1728" s="12">
        <f t="shared" si="387"/>
        <v>0.115597396608427</v>
      </c>
      <c r="Y1728" s="30"/>
      <c r="Z1728" s="30"/>
    </row>
    <row r="1729" spans="1:26">
      <c r="A1729" s="14">
        <v>2014.05</v>
      </c>
      <c r="B1729" s="15">
        <v>1889.77</v>
      </c>
      <c r="C1729" s="16">
        <f>C1727/3+C1730*2/3</f>
        <v>36.9966666666667</v>
      </c>
      <c r="D1729" s="15">
        <f>D1727/3+D1730*2/3</f>
        <v>102.363333333333</v>
      </c>
      <c r="E1729" s="15">
        <v>237.9</v>
      </c>
      <c r="F1729" s="36">
        <f t="shared" si="369"/>
        <v>2014.37499999987</v>
      </c>
      <c r="G1729" s="10">
        <v>2.56</v>
      </c>
      <c r="H1729" s="16">
        <f t="shared" si="365"/>
        <v>2507.69063274485</v>
      </c>
      <c r="I1729" s="16">
        <f t="shared" si="366"/>
        <v>49.093907958526</v>
      </c>
      <c r="J1729" s="19">
        <f t="shared" si="370"/>
        <v>1392165.64653428</v>
      </c>
      <c r="K1729" s="16">
        <f t="shared" si="367"/>
        <v>135.83429313437</v>
      </c>
      <c r="L1729" s="19">
        <f t="shared" si="368"/>
        <v>75409.5557297469</v>
      </c>
      <c r="M1729" s="27">
        <f t="shared" ref="M1729:M1792" si="389">H1729/AVERAGE(K1609:K1728)</f>
        <v>24.9432741099026</v>
      </c>
      <c r="N1729" s="21"/>
      <c r="O1729" s="22">
        <f t="shared" ref="O1729:O1792" si="390">J1729/AVERAGE(L1609:L1728)</f>
        <v>27.5386323868958</v>
      </c>
      <c r="P1729" s="22"/>
      <c r="Q1729" s="31">
        <f t="shared" ref="Q1729:Q1792" si="391">1/M1729-(G1729/100-(((E1729/E1609)^(1/10))-1))</f>
        <v>0.0377139623445997</v>
      </c>
      <c r="R1729" s="10">
        <f t="shared" si="371"/>
        <v>0.998640095861824</v>
      </c>
      <c r="S1729" s="10">
        <f t="shared" si="372"/>
        <v>47.3356091374073</v>
      </c>
      <c r="T1729" s="12">
        <f t="shared" si="388"/>
        <v>0.0965180286425031</v>
      </c>
      <c r="U1729" s="12">
        <f t="shared" si="384"/>
        <v>-0.0208155407576681</v>
      </c>
      <c r="V1729" s="12">
        <f t="shared" si="387"/>
        <v>0.117333569400171</v>
      </c>
      <c r="Y1729" s="30"/>
      <c r="Z1729" s="30"/>
    </row>
    <row r="1730" spans="1:26">
      <c r="A1730" s="14">
        <v>2014.06</v>
      </c>
      <c r="B1730" s="15">
        <v>1947.09</v>
      </c>
      <c r="C1730" s="16">
        <v>37.38</v>
      </c>
      <c r="D1730" s="15">
        <v>103.12</v>
      </c>
      <c r="E1730" s="15">
        <v>238.343</v>
      </c>
      <c r="F1730" s="36">
        <f t="shared" si="369"/>
        <v>2014.4583333332</v>
      </c>
      <c r="G1730" s="10">
        <v>2.6</v>
      </c>
      <c r="H1730" s="16">
        <f t="shared" si="365"/>
        <v>2578.95090273262</v>
      </c>
      <c r="I1730" s="16">
        <f t="shared" si="366"/>
        <v>49.5103897324444</v>
      </c>
      <c r="J1730" s="19">
        <f t="shared" si="370"/>
        <v>1434016.89688934</v>
      </c>
      <c r="K1730" s="16">
        <f t="shared" si="367"/>
        <v>136.5840393047</v>
      </c>
      <c r="L1730" s="19">
        <f t="shared" si="368"/>
        <v>75947.0915094984</v>
      </c>
      <c r="M1730" s="27">
        <f t="shared" si="389"/>
        <v>25.5580076235113</v>
      </c>
      <c r="N1730" s="21"/>
      <c r="O1730" s="22">
        <f t="shared" si="390"/>
        <v>28.2086010727222</v>
      </c>
      <c r="P1730" s="22"/>
      <c r="Q1730" s="31">
        <f t="shared" si="391"/>
        <v>0.0362158968013169</v>
      </c>
      <c r="R1730" s="10">
        <f t="shared" si="371"/>
        <v>1.00742157114964</v>
      </c>
      <c r="S1730" s="10">
        <f t="shared" si="372"/>
        <v>47.1833758112469</v>
      </c>
      <c r="T1730" s="12">
        <f t="shared" si="388"/>
        <v>0.0970597897578096</v>
      </c>
      <c r="U1730" s="12">
        <f t="shared" si="384"/>
        <v>-0.0188389594343726</v>
      </c>
      <c r="V1730" s="12">
        <f t="shared" ref="V1730:V1738" si="392">T1730-U1730</f>
        <v>0.115898749192182</v>
      </c>
      <c r="Y1730" s="30"/>
      <c r="Z1730" s="30"/>
    </row>
    <row r="1731" spans="1:26">
      <c r="A1731" s="14">
        <v>2014.07</v>
      </c>
      <c r="B1731" s="15">
        <v>1973.1</v>
      </c>
      <c r="C1731" s="16">
        <f>C1730*2/3+C1733/3</f>
        <v>37.75</v>
      </c>
      <c r="D1731" s="15">
        <f>D1730*2/3+D1733/3</f>
        <v>104.066666666667</v>
      </c>
      <c r="E1731" s="15">
        <v>238.25</v>
      </c>
      <c r="F1731" s="36">
        <f t="shared" si="369"/>
        <v>2014.54166666654</v>
      </c>
      <c r="G1731" s="10">
        <v>2.54</v>
      </c>
      <c r="H1731" s="16">
        <f t="shared" si="365"/>
        <v>2614.42168268625</v>
      </c>
      <c r="I1731" s="16">
        <f t="shared" si="366"/>
        <v>50.0199779643232</v>
      </c>
      <c r="J1731" s="19">
        <f t="shared" si="370"/>
        <v>1456058.09028225</v>
      </c>
      <c r="K1731" s="16">
        <f t="shared" si="367"/>
        <v>137.891718502973</v>
      </c>
      <c r="L1731" s="19">
        <f t="shared" si="368"/>
        <v>76796.46846521</v>
      </c>
      <c r="M1731" s="27">
        <f t="shared" si="389"/>
        <v>25.8175459761587</v>
      </c>
      <c r="N1731" s="21"/>
      <c r="O1731" s="22">
        <f t="shared" si="390"/>
        <v>28.4856362371394</v>
      </c>
      <c r="P1731" s="22"/>
      <c r="Q1731" s="31">
        <f t="shared" si="391"/>
        <v>0.0365445676216866</v>
      </c>
      <c r="R1731" s="10">
        <f t="shared" si="371"/>
        <v>1.01268702569281</v>
      </c>
      <c r="S1731" s="10">
        <f t="shared" si="372"/>
        <v>47.5521051363174</v>
      </c>
      <c r="T1731" s="12">
        <f t="shared" si="388"/>
        <v>0.0978401428107263</v>
      </c>
      <c r="U1731" s="12">
        <f t="shared" si="384"/>
        <v>-0.0188920364444622</v>
      </c>
      <c r="V1731" s="12">
        <f t="shared" si="392"/>
        <v>0.116732179255189</v>
      </c>
      <c r="Y1731" s="30"/>
      <c r="Z1731" s="30"/>
    </row>
    <row r="1732" spans="1:26">
      <c r="A1732" s="14">
        <v>2014.08</v>
      </c>
      <c r="B1732" s="15">
        <v>1961.53</v>
      </c>
      <c r="C1732" s="16">
        <f>C1730/3+C1733*2/3</f>
        <v>38.12</v>
      </c>
      <c r="D1732" s="15">
        <f>D1730/3+D1733*2/3</f>
        <v>105.013333333333</v>
      </c>
      <c r="E1732" s="15">
        <v>237.852</v>
      </c>
      <c r="F1732" s="36">
        <f t="shared" si="369"/>
        <v>2014.62499999987</v>
      </c>
      <c r="G1732" s="10">
        <v>2.42</v>
      </c>
      <c r="H1732" s="16">
        <f t="shared" si="365"/>
        <v>2603.44013996098</v>
      </c>
      <c r="I1732" s="16">
        <f t="shared" si="366"/>
        <v>50.5947592620621</v>
      </c>
      <c r="J1732" s="19">
        <f t="shared" si="370"/>
        <v>1452290.26335452</v>
      </c>
      <c r="K1732" s="16">
        <f t="shared" si="367"/>
        <v>139.378917085695</v>
      </c>
      <c r="L1732" s="19">
        <f t="shared" si="368"/>
        <v>77750.4506800318</v>
      </c>
      <c r="M1732" s="27">
        <f t="shared" si="389"/>
        <v>25.6176064217994</v>
      </c>
      <c r="N1732" s="21"/>
      <c r="O1732" s="22">
        <f t="shared" si="390"/>
        <v>28.2560555335151</v>
      </c>
      <c r="P1732" s="22"/>
      <c r="Q1732" s="31">
        <f t="shared" si="391"/>
        <v>0.0378218159142647</v>
      </c>
      <c r="R1732" s="10">
        <f t="shared" si="371"/>
        <v>0.99237806645546</v>
      </c>
      <c r="S1732" s="10">
        <f t="shared" si="372"/>
        <v>48.2359788018181</v>
      </c>
      <c r="T1732" s="12">
        <f t="shared" si="388"/>
        <v>0.0969656427765064</v>
      </c>
      <c r="U1732" s="12">
        <f t="shared" si="384"/>
        <v>-0.0170152455522026</v>
      </c>
      <c r="V1732" s="12">
        <f t="shared" si="392"/>
        <v>0.113980888328709</v>
      </c>
      <c r="Y1732" s="30"/>
      <c r="Z1732" s="30"/>
    </row>
    <row r="1733" spans="1:26">
      <c r="A1733" s="14">
        <v>2014.09</v>
      </c>
      <c r="B1733" s="15">
        <v>1993.23</v>
      </c>
      <c r="C1733" s="16">
        <v>38.49</v>
      </c>
      <c r="D1733" s="15">
        <v>105.96</v>
      </c>
      <c r="E1733" s="15">
        <v>238.031</v>
      </c>
      <c r="F1733" s="36">
        <f t="shared" si="369"/>
        <v>2014.7083333332</v>
      </c>
      <c r="G1733" s="10">
        <v>2.53</v>
      </c>
      <c r="H1733" s="16">
        <f t="shared" si="365"/>
        <v>2643.52452189001</v>
      </c>
      <c r="I1733" s="16">
        <f t="shared" si="366"/>
        <v>51.0474249572535</v>
      </c>
      <c r="J1733" s="19">
        <f t="shared" si="370"/>
        <v>1477023.74187241</v>
      </c>
      <c r="K1733" s="16">
        <f t="shared" si="367"/>
        <v>140.529621939999</v>
      </c>
      <c r="L1733" s="19">
        <f t="shared" si="368"/>
        <v>78518.5029769772</v>
      </c>
      <c r="M1733" s="27">
        <f t="shared" si="389"/>
        <v>25.9184368926062</v>
      </c>
      <c r="N1733" s="21"/>
      <c r="O1733" s="22">
        <f t="shared" si="390"/>
        <v>28.5781558788541</v>
      </c>
      <c r="P1733" s="22"/>
      <c r="Q1733" s="31">
        <f t="shared" si="391"/>
        <v>0.0361299973837449</v>
      </c>
      <c r="R1733" s="10">
        <f t="shared" si="371"/>
        <v>1.02248516152401</v>
      </c>
      <c r="S1733" s="10">
        <f t="shared" si="372"/>
        <v>47.8323302563897</v>
      </c>
      <c r="T1733" s="12">
        <f t="shared" si="388"/>
        <v>0.0978846295592641</v>
      </c>
      <c r="U1733" s="12">
        <f t="shared" si="384"/>
        <v>-0.0148179725677793</v>
      </c>
      <c r="V1733" s="12">
        <f t="shared" si="392"/>
        <v>0.112702602127043</v>
      </c>
      <c r="Y1733" s="30"/>
      <c r="Z1733" s="30"/>
    </row>
    <row r="1734" spans="1:26">
      <c r="A1734" s="14">
        <v>2014.1</v>
      </c>
      <c r="B1734" s="15">
        <v>1937.27</v>
      </c>
      <c r="C1734" s="16">
        <f>C1733*2/3+C1736/3</f>
        <v>38.8066666666667</v>
      </c>
      <c r="D1734" s="15">
        <f>D1733*2/3+D1736/3</f>
        <v>104.743333333333</v>
      </c>
      <c r="E1734" s="15">
        <v>237.433</v>
      </c>
      <c r="F1734" s="36">
        <f t="shared" si="369"/>
        <v>2014.79166666654</v>
      </c>
      <c r="G1734" s="10">
        <v>2.3</v>
      </c>
      <c r="H1734" s="16">
        <f t="shared" si="365"/>
        <v>2575.77855239162</v>
      </c>
      <c r="I1734" s="16">
        <f t="shared" si="366"/>
        <v>51.5970307132258</v>
      </c>
      <c r="J1734" s="19">
        <f t="shared" si="370"/>
        <v>1441574.26221946</v>
      </c>
      <c r="K1734" s="16">
        <f t="shared" si="367"/>
        <v>139.265890405574</v>
      </c>
      <c r="L1734" s="19">
        <f t="shared" si="368"/>
        <v>77942.307201581</v>
      </c>
      <c r="M1734" s="27">
        <f t="shared" si="389"/>
        <v>25.1627482830832</v>
      </c>
      <c r="N1734" s="21"/>
      <c r="O1734" s="22">
        <f t="shared" si="390"/>
        <v>27.7369456182882</v>
      </c>
      <c r="P1734" s="22"/>
      <c r="Q1734" s="31">
        <f t="shared" si="391"/>
        <v>0.038794517149686</v>
      </c>
      <c r="R1734" s="10">
        <f t="shared" si="371"/>
        <v>0.999262645159403</v>
      </c>
      <c r="S1734" s="10">
        <f t="shared" si="372"/>
        <v>49.0310274907661</v>
      </c>
      <c r="T1734" s="12">
        <f t="shared" si="388"/>
        <v>0.10384932199805</v>
      </c>
      <c r="U1734" s="12">
        <f t="shared" si="384"/>
        <v>-0.0201350872288415</v>
      </c>
      <c r="V1734" s="12">
        <f t="shared" si="392"/>
        <v>0.123984409226891</v>
      </c>
      <c r="Y1734" s="30"/>
      <c r="Z1734" s="30"/>
    </row>
    <row r="1735" spans="1:26">
      <c r="A1735" s="14">
        <v>2014.11</v>
      </c>
      <c r="B1735" s="15">
        <v>2044.57</v>
      </c>
      <c r="C1735" s="16">
        <f>C1733/3+C1736*2/3</f>
        <v>39.1233333333333</v>
      </c>
      <c r="D1735" s="15">
        <f>D1733/3+D1736*2/3</f>
        <v>103.526666666667</v>
      </c>
      <c r="E1735" s="15">
        <v>236.151</v>
      </c>
      <c r="F1735" s="36">
        <f t="shared" si="369"/>
        <v>2014.87499999987</v>
      </c>
      <c r="G1735" s="10">
        <v>2.33</v>
      </c>
      <c r="H1735" s="16">
        <f t="shared" si="365"/>
        <v>2733.20146317399</v>
      </c>
      <c r="I1735" s="16">
        <f t="shared" si="366"/>
        <v>52.3004601999004</v>
      </c>
      <c r="J1735" s="19">
        <f t="shared" si="370"/>
        <v>1532117.65644675</v>
      </c>
      <c r="K1735" s="16">
        <f t="shared" si="367"/>
        <v>138.395475239712</v>
      </c>
      <c r="L1735" s="19">
        <f t="shared" si="368"/>
        <v>77578.6761583497</v>
      </c>
      <c r="M1735" s="27">
        <f t="shared" si="389"/>
        <v>26.6068171471434</v>
      </c>
      <c r="N1735" s="21"/>
      <c r="O1735" s="22">
        <f t="shared" si="390"/>
        <v>29.3186545233815</v>
      </c>
      <c r="P1735" s="22"/>
      <c r="Q1735" s="31">
        <f t="shared" si="391"/>
        <v>0.0357308939138589</v>
      </c>
      <c r="R1735" s="10">
        <f t="shared" si="371"/>
        <v>1.01261914479234</v>
      </c>
      <c r="S1735" s="10">
        <f t="shared" si="372"/>
        <v>49.2608541650773</v>
      </c>
      <c r="T1735" s="12">
        <f t="shared" si="388"/>
        <v>0.0998989240157149</v>
      </c>
      <c r="U1735" s="12">
        <f t="shared" si="384"/>
        <v>-0.0222664353893912</v>
      </c>
      <c r="V1735" s="12">
        <f t="shared" si="392"/>
        <v>0.122165359405106</v>
      </c>
      <c r="Y1735" s="30"/>
      <c r="Z1735" s="30"/>
    </row>
    <row r="1736" spans="1:26">
      <c r="A1736" s="14">
        <v>2014.12</v>
      </c>
      <c r="B1736" s="15">
        <v>2054.27</v>
      </c>
      <c r="C1736" s="16">
        <v>39.44</v>
      </c>
      <c r="D1736" s="15">
        <v>102.31</v>
      </c>
      <c r="E1736" s="15">
        <v>234.812</v>
      </c>
      <c r="F1736" s="36">
        <f t="shared" si="369"/>
        <v>2014.9583333332</v>
      </c>
      <c r="G1736" s="10">
        <v>2.21</v>
      </c>
      <c r="H1736" s="16">
        <f t="shared" si="365"/>
        <v>2761.82836494728</v>
      </c>
      <c r="I1736" s="16">
        <f t="shared" si="366"/>
        <v>53.0244372519292</v>
      </c>
      <c r="J1736" s="19">
        <f t="shared" si="370"/>
        <v>1550641.6311274</v>
      </c>
      <c r="K1736" s="16">
        <f t="shared" si="367"/>
        <v>137.548939534606</v>
      </c>
      <c r="L1736" s="19">
        <f t="shared" si="368"/>
        <v>77227.5043108474</v>
      </c>
      <c r="M1736" s="27">
        <f t="shared" si="389"/>
        <v>26.7940854825725</v>
      </c>
      <c r="N1736" s="21"/>
      <c r="O1736" s="22">
        <f t="shared" si="390"/>
        <v>29.5153328822314</v>
      </c>
      <c r="P1736" s="22"/>
      <c r="Q1736" s="31">
        <f t="shared" si="391"/>
        <v>0.0364624524210646</v>
      </c>
      <c r="R1736" s="10">
        <f t="shared" si="371"/>
        <v>1.0316759538025</v>
      </c>
      <c r="S1736" s="10">
        <f t="shared" si="372"/>
        <v>50.1669356035991</v>
      </c>
      <c r="T1736" s="12">
        <f t="shared" si="388"/>
        <v>0.100144218793943</v>
      </c>
      <c r="U1736" s="12">
        <f t="shared" si="384"/>
        <v>-0.0239620415818594</v>
      </c>
      <c r="V1736" s="12">
        <f t="shared" si="392"/>
        <v>0.124106260375803</v>
      </c>
      <c r="Y1736" s="30"/>
      <c r="Z1736" s="30"/>
    </row>
    <row r="1737" spans="1:26">
      <c r="A1737" s="14">
        <v>2015.01</v>
      </c>
      <c r="B1737" s="15">
        <v>2028.18</v>
      </c>
      <c r="C1737" s="16">
        <f>C1736*2/3+C1739/3</f>
        <v>39.8966666666667</v>
      </c>
      <c r="D1737" s="15">
        <f>D1736*2/3+D1739/3</f>
        <v>101.29</v>
      </c>
      <c r="E1737" s="15">
        <v>233.707</v>
      </c>
      <c r="F1737" s="36">
        <f t="shared" si="369"/>
        <v>2015.04166666654</v>
      </c>
      <c r="G1737" s="10">
        <v>1.88</v>
      </c>
      <c r="H1737" s="16">
        <f t="shared" si="365"/>
        <v>2739.64458069292</v>
      </c>
      <c r="I1737" s="16">
        <f t="shared" si="366"/>
        <v>53.8920049606274</v>
      </c>
      <c r="J1737" s="19">
        <f t="shared" si="370"/>
        <v>1540707.93374687</v>
      </c>
      <c r="K1737" s="16">
        <f t="shared" si="367"/>
        <v>136.821485064632</v>
      </c>
      <c r="L1737" s="19">
        <f t="shared" si="368"/>
        <v>76944.9982788612</v>
      </c>
      <c r="M1737" s="27">
        <f t="shared" si="389"/>
        <v>26.4922954203831</v>
      </c>
      <c r="N1737" s="21"/>
      <c r="O1737" s="22">
        <f t="shared" si="390"/>
        <v>29.1746711653515</v>
      </c>
      <c r="P1737" s="22"/>
      <c r="Q1737" s="31">
        <f t="shared" si="391"/>
        <v>0.0394916906653374</v>
      </c>
      <c r="R1737" s="10">
        <f t="shared" si="371"/>
        <v>0.992569573504747</v>
      </c>
      <c r="S1737" s="10">
        <f t="shared" si="372"/>
        <v>52.000730981533</v>
      </c>
      <c r="T1737" s="12">
        <f t="shared" si="388"/>
        <v>0.100255669316818</v>
      </c>
      <c r="U1737" s="12">
        <f t="shared" si="384"/>
        <v>-0.0289850527858312</v>
      </c>
      <c r="V1737" s="12">
        <f t="shared" si="392"/>
        <v>0.12924072210265</v>
      </c>
      <c r="Y1737" s="30"/>
      <c r="Z1737" s="30"/>
    </row>
    <row r="1738" spans="1:26">
      <c r="A1738" s="14">
        <v>2015.02</v>
      </c>
      <c r="B1738" s="15">
        <v>2082.2</v>
      </c>
      <c r="C1738" s="16">
        <f>C1736/3+C1739*2/3</f>
        <v>40.3533333333333</v>
      </c>
      <c r="D1738" s="15">
        <f>D1736/3+D1739*2/3</f>
        <v>100.27</v>
      </c>
      <c r="E1738" s="15">
        <v>234.722</v>
      </c>
      <c r="F1738" s="36">
        <f t="shared" si="369"/>
        <v>2015.12499999987</v>
      </c>
      <c r="G1738" s="10">
        <v>1.98</v>
      </c>
      <c r="H1738" s="16">
        <f t="shared" ref="H1738:H1801" si="393">B1738*$E$1858/E1738</f>
        <v>2800.45175058154</v>
      </c>
      <c r="I1738" s="16">
        <f t="shared" ref="I1738:I1801" si="394">C1738*$E$1858/E1738</f>
        <v>54.2731548242886</v>
      </c>
      <c r="J1738" s="19">
        <f t="shared" si="370"/>
        <v>1577447.86215621</v>
      </c>
      <c r="K1738" s="16">
        <f t="shared" ref="K1738:K1801" si="395">D1738*$E$1858/E1738</f>
        <v>134.857985318803</v>
      </c>
      <c r="L1738" s="19">
        <f t="shared" ref="L1738:L1796" si="396">K1738*(J1738/H1738)</f>
        <v>75963.2586391334</v>
      </c>
      <c r="M1738" s="27">
        <f t="shared" si="389"/>
        <v>26.9955136993832</v>
      </c>
      <c r="N1738" s="21"/>
      <c r="O1738" s="22">
        <f t="shared" si="390"/>
        <v>29.7199166956193</v>
      </c>
      <c r="P1738" s="22"/>
      <c r="Q1738" s="31">
        <f t="shared" si="391"/>
        <v>0.0376433553553971</v>
      </c>
      <c r="R1738" s="10">
        <f t="shared" si="371"/>
        <v>0.996267357373706</v>
      </c>
      <c r="S1738" s="10">
        <f t="shared" si="372"/>
        <v>51.3911493021716</v>
      </c>
      <c r="T1738" s="12">
        <f t="shared" si="388"/>
        <v>0.098722811978708</v>
      </c>
      <c r="U1738" s="12">
        <f t="shared" si="384"/>
        <v>-0.0267035495329826</v>
      </c>
      <c r="V1738" s="12">
        <f t="shared" si="392"/>
        <v>0.125426361511691</v>
      </c>
      <c r="Y1738" s="30"/>
      <c r="Z1738" s="30"/>
    </row>
    <row r="1739" spans="1:26">
      <c r="A1739" s="14">
        <v>2015.03</v>
      </c>
      <c r="B1739" s="15">
        <v>2079.99</v>
      </c>
      <c r="C1739" s="16">
        <v>40.81</v>
      </c>
      <c r="D1739" s="15">
        <v>99.25</v>
      </c>
      <c r="E1739" s="15">
        <v>236.119</v>
      </c>
      <c r="F1739" s="36">
        <f t="shared" ref="F1739:F1797" si="397">F1738+1/12</f>
        <v>2015.2083333332</v>
      </c>
      <c r="G1739" s="10">
        <v>2.04</v>
      </c>
      <c r="H1739" s="16">
        <f t="shared" si="393"/>
        <v>2780.9281045151</v>
      </c>
      <c r="I1739" s="16">
        <f t="shared" si="394"/>
        <v>54.5626065246761</v>
      </c>
      <c r="J1739" s="19">
        <f t="shared" ref="J1739:J1799" si="398">J1738*((H1739+(I1739/12))/H1738)</f>
        <v>1569011.70127868</v>
      </c>
      <c r="K1739" s="16">
        <f t="shared" si="395"/>
        <v>132.6963660273</v>
      </c>
      <c r="L1739" s="19">
        <f t="shared" si="396"/>
        <v>74867.8653993092</v>
      </c>
      <c r="M1739" s="27">
        <f t="shared" si="389"/>
        <v>26.7286054529285</v>
      </c>
      <c r="N1739" s="21"/>
      <c r="O1739" s="22">
        <f t="shared" si="390"/>
        <v>29.4183691718077</v>
      </c>
      <c r="P1739" s="22"/>
      <c r="Q1739" s="31">
        <f t="shared" si="391"/>
        <v>0.0372238803167478</v>
      </c>
      <c r="R1739" s="10">
        <f t="shared" ref="R1739:R1802" si="399">((G1739/G1740+G1739/1200+((1+G1740/1200)^(-119))*(1-G1739/G1740)))</f>
        <v>1.01071449858221</v>
      </c>
      <c r="S1739" s="10">
        <f t="shared" ref="S1739:S1802" si="400">S1738*R1738*E1738/E1739</f>
        <v>50.8964032843177</v>
      </c>
      <c r="T1739" s="12"/>
      <c r="U1739" s="12"/>
      <c r="Y1739" s="30"/>
      <c r="Z1739" s="30"/>
    </row>
    <row r="1740" spans="1:26">
      <c r="A1740" s="14">
        <v>2015.04</v>
      </c>
      <c r="B1740" s="15">
        <v>2094.86</v>
      </c>
      <c r="C1740" s="16">
        <f>C1739*2/3+C1742/3</f>
        <v>41.12</v>
      </c>
      <c r="D1740" s="15">
        <f>D1739*2/3+D1742/3</f>
        <v>97.8033333333333</v>
      </c>
      <c r="E1740" s="15">
        <v>236.599</v>
      </c>
      <c r="F1740" s="36">
        <f t="shared" si="397"/>
        <v>2015.29166666654</v>
      </c>
      <c r="G1740" s="10">
        <v>1.94</v>
      </c>
      <c r="H1740" s="16">
        <f t="shared" si="393"/>
        <v>2795.12702310661</v>
      </c>
      <c r="I1740" s="16">
        <f t="shared" si="394"/>
        <v>54.8655390766656</v>
      </c>
      <c r="J1740" s="19">
        <f t="shared" si="398"/>
        <v>1579602.40734612</v>
      </c>
      <c r="K1740" s="16">
        <f t="shared" si="395"/>
        <v>130.496901917027</v>
      </c>
      <c r="L1740" s="19">
        <f t="shared" si="396"/>
        <v>73747.3534173208</v>
      </c>
      <c r="M1740" s="27">
        <f t="shared" si="389"/>
        <v>26.7913716801923</v>
      </c>
      <c r="N1740" s="21"/>
      <c r="O1740" s="22">
        <f t="shared" si="390"/>
        <v>29.4803738461988</v>
      </c>
      <c r="P1740" s="22"/>
      <c r="Q1740" s="31">
        <f t="shared" si="391"/>
        <v>0.0376597012649436</v>
      </c>
      <c r="R1740" s="10">
        <f t="shared" si="399"/>
        <v>0.978470998529446</v>
      </c>
      <c r="S1740" s="10">
        <f t="shared" si="400"/>
        <v>51.3373703579854</v>
      </c>
      <c r="T1740" s="12"/>
      <c r="U1740" s="12"/>
      <c r="Y1740" s="30"/>
      <c r="Z1740" s="30"/>
    </row>
    <row r="1741" spans="1:26">
      <c r="A1741" s="14">
        <v>2015.05</v>
      </c>
      <c r="B1741" s="15">
        <v>2111.94</v>
      </c>
      <c r="C1741" s="16">
        <f>C1739/3+C1742*2/3</f>
        <v>41.43</v>
      </c>
      <c r="D1741" s="15">
        <f>D1739/3+D1742*2/3</f>
        <v>96.3566666666667</v>
      </c>
      <c r="E1741" s="15">
        <v>237.805</v>
      </c>
      <c r="F1741" s="36">
        <f t="shared" si="397"/>
        <v>2015.37499999987</v>
      </c>
      <c r="G1741" s="10">
        <v>2.2</v>
      </c>
      <c r="H1741" s="16">
        <f t="shared" si="393"/>
        <v>2803.62577178781</v>
      </c>
      <c r="I1741" s="16">
        <f t="shared" si="394"/>
        <v>54.9988237000904</v>
      </c>
      <c r="J1741" s="19">
        <f t="shared" si="398"/>
        <v>1586995.39279255</v>
      </c>
      <c r="K1741" s="16">
        <f t="shared" si="395"/>
        <v>127.914634861897</v>
      </c>
      <c r="L1741" s="19">
        <f t="shared" si="396"/>
        <v>72406.2170633861</v>
      </c>
      <c r="M1741" s="27">
        <f t="shared" si="389"/>
        <v>26.8061113796508</v>
      </c>
      <c r="N1741" s="21"/>
      <c r="O1741" s="22">
        <f t="shared" si="390"/>
        <v>29.4898961863533</v>
      </c>
      <c r="P1741" s="22"/>
      <c r="Q1741" s="31">
        <f t="shared" si="391"/>
        <v>0.03566268687822</v>
      </c>
      <c r="R1741" s="10">
        <f t="shared" si="399"/>
        <v>0.987698915185162</v>
      </c>
      <c r="S1741" s="10">
        <f t="shared" si="400"/>
        <v>49.977381725373</v>
      </c>
      <c r="T1741" s="12"/>
      <c r="U1741" s="12"/>
      <c r="Y1741" s="30"/>
      <c r="Z1741" s="30"/>
    </row>
    <row r="1742" spans="1:26">
      <c r="A1742" s="14">
        <v>2015.06</v>
      </c>
      <c r="B1742" s="15">
        <v>2099.29</v>
      </c>
      <c r="C1742" s="16">
        <v>41.74</v>
      </c>
      <c r="D1742" s="15">
        <v>94.91</v>
      </c>
      <c r="E1742" s="15">
        <v>238.638</v>
      </c>
      <c r="F1742" s="36">
        <f t="shared" si="397"/>
        <v>2015.4583333332</v>
      </c>
      <c r="G1742" s="10">
        <v>2.36</v>
      </c>
      <c r="H1742" s="16">
        <f t="shared" si="393"/>
        <v>2777.10490705588</v>
      </c>
      <c r="I1742" s="16">
        <f t="shared" si="394"/>
        <v>55.216934687686</v>
      </c>
      <c r="J1742" s="19">
        <f t="shared" si="398"/>
        <v>1574587.86248672</v>
      </c>
      <c r="K1742" s="16">
        <f t="shared" si="395"/>
        <v>125.554366823389</v>
      </c>
      <c r="L1742" s="19">
        <f t="shared" si="396"/>
        <v>71187.9416510414</v>
      </c>
      <c r="M1742" s="27">
        <f t="shared" si="389"/>
        <v>26.4958952927848</v>
      </c>
      <c r="N1742" s="21"/>
      <c r="O1742" s="22">
        <f t="shared" si="390"/>
        <v>29.1429360791733</v>
      </c>
      <c r="P1742" s="22"/>
      <c r="Q1742" s="31">
        <f t="shared" si="391"/>
        <v>0.0348038208352846</v>
      </c>
      <c r="R1742" s="10">
        <f t="shared" si="399"/>
        <v>1.00550706117902</v>
      </c>
      <c r="S1742" s="10">
        <f t="shared" si="400"/>
        <v>49.1902984931354</v>
      </c>
      <c r="T1742" s="12"/>
      <c r="U1742" s="12"/>
      <c r="Y1742" s="30"/>
      <c r="Z1742" s="30"/>
    </row>
    <row r="1743" spans="1:26">
      <c r="A1743" s="14">
        <v>2015.07</v>
      </c>
      <c r="B1743" s="15">
        <v>2094.14</v>
      </c>
      <c r="C1743" s="16">
        <f>C1742*2/3+C1745/3</f>
        <v>41.9966666666667</v>
      </c>
      <c r="D1743" s="15">
        <f>D1742*2/3+D1745/3</f>
        <v>93.4933333333333</v>
      </c>
      <c r="E1743" s="15">
        <v>238.654</v>
      </c>
      <c r="F1743" s="36">
        <f t="shared" si="397"/>
        <v>2015.54166666654</v>
      </c>
      <c r="G1743" s="10">
        <v>2.32</v>
      </c>
      <c r="H1743" s="16">
        <f t="shared" si="393"/>
        <v>2770.10635673402</v>
      </c>
      <c r="I1743" s="16">
        <f t="shared" si="394"/>
        <v>55.5527487632025</v>
      </c>
      <c r="J1743" s="19">
        <f t="shared" si="398"/>
        <v>1573244.57795512</v>
      </c>
      <c r="K1743" s="16">
        <f t="shared" si="395"/>
        <v>123.671997564117</v>
      </c>
      <c r="L1743" s="19">
        <f t="shared" si="396"/>
        <v>70237.8445288364</v>
      </c>
      <c r="M1743" s="27">
        <f t="shared" si="389"/>
        <v>26.3811363363997</v>
      </c>
      <c r="N1743" s="21"/>
      <c r="O1743" s="22">
        <f t="shared" si="390"/>
        <v>29.0117038642389</v>
      </c>
      <c r="P1743" s="22"/>
      <c r="Q1743" s="31">
        <f t="shared" si="391"/>
        <v>0.0349037508085825</v>
      </c>
      <c r="R1743" s="10">
        <f t="shared" si="399"/>
        <v>1.01530589608383</v>
      </c>
      <c r="S1743" s="10">
        <f t="shared" si="400"/>
        <v>49.4578764662295</v>
      </c>
      <c r="T1743" s="12"/>
      <c r="U1743" s="12"/>
      <c r="Y1743" s="30"/>
      <c r="Z1743" s="30"/>
    </row>
    <row r="1744" spans="1:26">
      <c r="A1744" s="14">
        <v>2015.08</v>
      </c>
      <c r="B1744" s="15">
        <v>2039.87</v>
      </c>
      <c r="C1744" s="16">
        <f>C1742/3+C1745*2/3</f>
        <v>42.2533333333333</v>
      </c>
      <c r="D1744" s="15">
        <f>D1742/3+D1745*2/3</f>
        <v>92.0766666666667</v>
      </c>
      <c r="E1744" s="15">
        <v>238.316</v>
      </c>
      <c r="F1744" s="36">
        <f t="shared" si="397"/>
        <v>2015.62499999987</v>
      </c>
      <c r="G1744" s="10">
        <v>2.17</v>
      </c>
      <c r="H1744" s="16">
        <f t="shared" si="393"/>
        <v>2702.14555644606</v>
      </c>
      <c r="I1744" s="16">
        <f t="shared" si="394"/>
        <v>55.9715358879247</v>
      </c>
      <c r="J1744" s="19">
        <f t="shared" si="398"/>
        <v>1537296.18050648</v>
      </c>
      <c r="K1744" s="16">
        <f t="shared" si="395"/>
        <v>121.970790141381</v>
      </c>
      <c r="L1744" s="19">
        <f t="shared" si="396"/>
        <v>69391.2396282287</v>
      </c>
      <c r="M1744" s="27">
        <f t="shared" si="389"/>
        <v>25.6936584170577</v>
      </c>
      <c r="N1744" s="21"/>
      <c r="O1744" s="22">
        <f t="shared" si="390"/>
        <v>28.2525251817719</v>
      </c>
      <c r="P1744" s="22"/>
      <c r="Q1744" s="31">
        <f t="shared" si="391"/>
        <v>0.0367528378336553</v>
      </c>
      <c r="R1744" s="10">
        <f t="shared" si="399"/>
        <v>1.00180833333333</v>
      </c>
      <c r="S1744" s="10">
        <f t="shared" si="400"/>
        <v>50.2860925842314</v>
      </c>
      <c r="T1744" s="12"/>
      <c r="U1744" s="12"/>
      <c r="Y1744" s="30"/>
      <c r="Z1744" s="30"/>
    </row>
    <row r="1745" spans="1:26">
      <c r="A1745" s="14">
        <v>2015.09</v>
      </c>
      <c r="B1745" s="15">
        <v>1944.41</v>
      </c>
      <c r="C1745" s="16">
        <v>42.51</v>
      </c>
      <c r="D1745" s="15">
        <v>90.66</v>
      </c>
      <c r="E1745" s="15">
        <v>237.945</v>
      </c>
      <c r="F1745" s="36">
        <f t="shared" si="397"/>
        <v>2015.7083333332</v>
      </c>
      <c r="G1745" s="10">
        <v>2.17</v>
      </c>
      <c r="H1745" s="16">
        <f t="shared" si="393"/>
        <v>2579.70896001177</v>
      </c>
      <c r="I1745" s="16">
        <f t="shared" si="394"/>
        <v>56.3993334173864</v>
      </c>
      <c r="J1745" s="19">
        <f t="shared" si="398"/>
        <v>1470313.81348814</v>
      </c>
      <c r="K1745" s="16">
        <f t="shared" si="395"/>
        <v>120.281429490008</v>
      </c>
      <c r="L1745" s="19">
        <f t="shared" si="396"/>
        <v>68554.8059981354</v>
      </c>
      <c r="M1745" s="27">
        <f t="shared" si="389"/>
        <v>24.4967521704864</v>
      </c>
      <c r="N1745" s="21"/>
      <c r="O1745" s="22">
        <f t="shared" si="390"/>
        <v>26.9361052685383</v>
      </c>
      <c r="P1745" s="22"/>
      <c r="Q1745" s="31">
        <f t="shared" si="391"/>
        <v>0.0372582690419318</v>
      </c>
      <c r="R1745" s="10">
        <f t="shared" si="399"/>
        <v>1.01076643189746</v>
      </c>
      <c r="S1745" s="10">
        <f t="shared" si="400"/>
        <v>50.4555736476913</v>
      </c>
      <c r="T1745" s="12"/>
      <c r="U1745" s="12"/>
      <c r="Y1745" s="30"/>
      <c r="Z1745" s="30"/>
    </row>
    <row r="1746" spans="1:26">
      <c r="A1746" s="14">
        <v>2015.1</v>
      </c>
      <c r="B1746" s="15">
        <v>2024.81</v>
      </c>
      <c r="C1746" s="16">
        <f>C1745*2/3+C1748/3</f>
        <v>42.8033333333333</v>
      </c>
      <c r="D1746" s="15">
        <f>D1745*2/3+D1748/3</f>
        <v>89.2833333333333</v>
      </c>
      <c r="E1746" s="15">
        <v>237.838</v>
      </c>
      <c r="F1746" s="36">
        <f t="shared" si="397"/>
        <v>2015.79166666654</v>
      </c>
      <c r="G1746" s="10">
        <v>2.07</v>
      </c>
      <c r="H1746" s="16">
        <f t="shared" si="393"/>
        <v>2687.58669384203</v>
      </c>
      <c r="I1746" s="16">
        <f t="shared" si="394"/>
        <v>56.8140561923102</v>
      </c>
      <c r="J1746" s="19">
        <f t="shared" si="398"/>
        <v>1534497.53824934</v>
      </c>
      <c r="K1746" s="16">
        <f t="shared" si="395"/>
        <v>118.508254428084</v>
      </c>
      <c r="L1746" s="19">
        <f t="shared" si="396"/>
        <v>67663.166028761</v>
      </c>
      <c r="M1746" s="27">
        <f t="shared" si="389"/>
        <v>25.4914410460667</v>
      </c>
      <c r="N1746" s="21"/>
      <c r="O1746" s="22">
        <f t="shared" si="390"/>
        <v>28.0280902614516</v>
      </c>
      <c r="P1746" s="22"/>
      <c r="Q1746" s="31">
        <f t="shared" si="391"/>
        <v>0.0364149701817411</v>
      </c>
      <c r="R1746" s="10">
        <f t="shared" si="399"/>
        <v>0.984859588039427</v>
      </c>
      <c r="S1746" s="10">
        <f t="shared" si="400"/>
        <v>51.0217437943202</v>
      </c>
      <c r="T1746" s="12"/>
      <c r="U1746" s="12"/>
      <c r="Y1746" s="30"/>
      <c r="Z1746" s="30"/>
    </row>
    <row r="1747" spans="1:26">
      <c r="A1747" s="14">
        <v>2015.11</v>
      </c>
      <c r="B1747" s="15">
        <v>2080.62</v>
      </c>
      <c r="C1747" s="16">
        <f>C1745/3+C1748*2/3</f>
        <v>43.0966666666667</v>
      </c>
      <c r="D1747" s="15">
        <f>D1745/3+D1748*2/3</f>
        <v>87.9066666666667</v>
      </c>
      <c r="E1747" s="15">
        <v>237.336</v>
      </c>
      <c r="F1747" s="36">
        <f t="shared" si="397"/>
        <v>2015.87499999987</v>
      </c>
      <c r="G1747" s="10">
        <v>2.26</v>
      </c>
      <c r="H1747" s="16">
        <f t="shared" si="393"/>
        <v>2767.50618186874</v>
      </c>
      <c r="I1747" s="16">
        <f t="shared" si="394"/>
        <v>57.3243991780991</v>
      </c>
      <c r="J1747" s="19">
        <f t="shared" si="398"/>
        <v>1582855.64469405</v>
      </c>
      <c r="K1747" s="16">
        <f t="shared" si="395"/>
        <v>116.927763564454</v>
      </c>
      <c r="L1747" s="19">
        <f t="shared" si="396"/>
        <v>66876.0098141762</v>
      </c>
      <c r="M1747" s="27">
        <f t="shared" si="389"/>
        <v>26.2258518909719</v>
      </c>
      <c r="N1747" s="21"/>
      <c r="O1747" s="22">
        <f t="shared" si="390"/>
        <v>28.8327831370352</v>
      </c>
      <c r="P1747" s="22"/>
      <c r="Q1747" s="31">
        <f t="shared" si="391"/>
        <v>0.0340224225535027</v>
      </c>
      <c r="R1747" s="10">
        <f t="shared" si="399"/>
        <v>1.00366034743352</v>
      </c>
      <c r="S1747" s="10">
        <f t="shared" si="400"/>
        <v>50.3555380204051</v>
      </c>
      <c r="T1747" s="12"/>
      <c r="U1747" s="12"/>
      <c r="Y1747" s="30"/>
      <c r="Z1747" s="30"/>
    </row>
    <row r="1748" spans="1:26">
      <c r="A1748" s="14">
        <v>2015.12</v>
      </c>
      <c r="B1748" s="15">
        <v>2054.08</v>
      </c>
      <c r="C1748" s="16">
        <v>43.39</v>
      </c>
      <c r="D1748" s="15">
        <v>86.53</v>
      </c>
      <c r="E1748" s="15">
        <v>236.525</v>
      </c>
      <c r="F1748" s="36">
        <f t="shared" si="397"/>
        <v>2015.9583333332</v>
      </c>
      <c r="G1748" s="10">
        <v>2.24</v>
      </c>
      <c r="H1748" s="16">
        <f t="shared" si="393"/>
        <v>2741.57260805412</v>
      </c>
      <c r="I1748" s="16">
        <f t="shared" si="394"/>
        <v>57.9124646866082</v>
      </c>
      <c r="J1748" s="19">
        <f t="shared" si="398"/>
        <v>1570783.33884597</v>
      </c>
      <c r="K1748" s="16">
        <f t="shared" si="395"/>
        <v>115.491255342987</v>
      </c>
      <c r="L1748" s="19">
        <f t="shared" si="396"/>
        <v>66170.6858108456</v>
      </c>
      <c r="M1748" s="27">
        <f t="shared" si="389"/>
        <v>25.9654240371242</v>
      </c>
      <c r="N1748" s="21"/>
      <c r="O1748" s="22">
        <f t="shared" si="390"/>
        <v>28.5443767836092</v>
      </c>
      <c r="P1748" s="22"/>
      <c r="Q1748" s="31">
        <f t="shared" si="391"/>
        <v>0.0346694211981527</v>
      </c>
      <c r="R1748" s="10">
        <f t="shared" si="399"/>
        <v>1.01529086340699</v>
      </c>
      <c r="S1748" s="10">
        <f t="shared" si="400"/>
        <v>50.713148503829</v>
      </c>
      <c r="T1748" s="12"/>
      <c r="U1748" s="12"/>
      <c r="Y1748" s="30"/>
      <c r="Z1748" s="30"/>
    </row>
    <row r="1749" spans="1:26">
      <c r="A1749" s="14">
        <v>2016.01</v>
      </c>
      <c r="B1749" s="15">
        <v>1918.6</v>
      </c>
      <c r="C1749" s="16">
        <f>C1748*2/3+C1751/3</f>
        <v>43.5533333333333</v>
      </c>
      <c r="D1749" s="15">
        <f>D1748*2/3+D1751/3</f>
        <v>86.5</v>
      </c>
      <c r="E1749" s="15">
        <v>236.916</v>
      </c>
      <c r="F1749" s="36">
        <f t="shared" si="397"/>
        <v>2016.04166666653</v>
      </c>
      <c r="G1749" s="10">
        <v>2.09</v>
      </c>
      <c r="H1749" s="16">
        <f t="shared" si="393"/>
        <v>2556.52178578062</v>
      </c>
      <c r="I1749" s="16">
        <f t="shared" si="394"/>
        <v>58.0345280465088</v>
      </c>
      <c r="J1749" s="19">
        <f t="shared" si="398"/>
        <v>1467529.4222833</v>
      </c>
      <c r="K1749" s="16">
        <f t="shared" si="395"/>
        <v>115.260676779956</v>
      </c>
      <c r="L1749" s="19">
        <f t="shared" si="396"/>
        <v>66163.5020470683</v>
      </c>
      <c r="M1749" s="27">
        <f t="shared" si="389"/>
        <v>24.2061672038785</v>
      </c>
      <c r="N1749" s="21"/>
      <c r="O1749" s="22">
        <f t="shared" si="390"/>
        <v>26.6116849608233</v>
      </c>
      <c r="P1749" s="22"/>
      <c r="Q1749" s="31">
        <f t="shared" si="391"/>
        <v>0.0383634760589548</v>
      </c>
      <c r="R1749" s="10">
        <f t="shared" si="399"/>
        <v>1.02990387088175</v>
      </c>
      <c r="S1749" s="10">
        <f t="shared" si="400"/>
        <v>51.4036208912902</v>
      </c>
      <c r="T1749" s="12"/>
      <c r="U1749" s="12"/>
      <c r="Y1749" s="30"/>
      <c r="Z1749" s="30"/>
    </row>
    <row r="1750" spans="1:26">
      <c r="A1750" s="14">
        <v>2016.02</v>
      </c>
      <c r="B1750" s="15">
        <v>1904.42</v>
      </c>
      <c r="C1750" s="16">
        <f>C1748/3+C1751*2/3</f>
        <v>43.7166666666667</v>
      </c>
      <c r="D1750" s="15">
        <f>D1748/3+D1751*2/3</f>
        <v>86.47</v>
      </c>
      <c r="E1750" s="15">
        <v>237.111</v>
      </c>
      <c r="F1750" s="36">
        <f t="shared" si="397"/>
        <v>2016.12499999987</v>
      </c>
      <c r="G1750" s="10">
        <v>1.78</v>
      </c>
      <c r="H1750" s="16">
        <f t="shared" si="393"/>
        <v>2535.54008620435</v>
      </c>
      <c r="I1750" s="16">
        <f t="shared" si="394"/>
        <v>58.2042620685389</v>
      </c>
      <c r="J1750" s="19">
        <f t="shared" si="398"/>
        <v>1458269.488468</v>
      </c>
      <c r="K1750" s="16">
        <f t="shared" si="395"/>
        <v>115.125944515438</v>
      </c>
      <c r="L1750" s="19">
        <f t="shared" si="396"/>
        <v>66212.5805588202</v>
      </c>
      <c r="M1750" s="27">
        <f t="shared" si="389"/>
        <v>24.0026067772898</v>
      </c>
      <c r="N1750" s="21"/>
      <c r="O1750" s="22">
        <f t="shared" si="390"/>
        <v>26.3895620404543</v>
      </c>
      <c r="P1750" s="22"/>
      <c r="Q1750" s="31">
        <f t="shared" si="391"/>
        <v>0.041692460653196</v>
      </c>
      <c r="R1750" s="10">
        <f t="shared" si="399"/>
        <v>0.991543381211897</v>
      </c>
      <c r="S1750" s="10">
        <f t="shared" si="400"/>
        <v>52.8972496484076</v>
      </c>
      <c r="T1750" s="12"/>
      <c r="U1750" s="12"/>
      <c r="Y1750" s="30"/>
      <c r="Z1750" s="30"/>
    </row>
    <row r="1751" spans="1:26">
      <c r="A1751" s="14">
        <v>2016.03</v>
      </c>
      <c r="B1751" s="15">
        <v>2021.95</v>
      </c>
      <c r="C1751" s="16">
        <v>43.88</v>
      </c>
      <c r="D1751" s="15">
        <v>86.44</v>
      </c>
      <c r="E1751" s="15">
        <v>238.132</v>
      </c>
      <c r="F1751" s="36">
        <f t="shared" si="397"/>
        <v>2016.2083333332</v>
      </c>
      <c r="G1751" s="10">
        <v>1.89</v>
      </c>
      <c r="H1751" s="16">
        <f t="shared" si="393"/>
        <v>2680.47710324526</v>
      </c>
      <c r="I1751" s="16">
        <f t="shared" si="394"/>
        <v>58.1712383048058</v>
      </c>
      <c r="J1751" s="19">
        <f t="shared" si="398"/>
        <v>1544415.37222506</v>
      </c>
      <c r="K1751" s="16">
        <f t="shared" si="395"/>
        <v>114.592566979658</v>
      </c>
      <c r="L1751" s="19">
        <f t="shared" si="396"/>
        <v>66025.0079255838</v>
      </c>
      <c r="M1751" s="27">
        <f t="shared" si="389"/>
        <v>25.3722986201879</v>
      </c>
      <c r="N1751" s="21"/>
      <c r="O1751" s="22">
        <f t="shared" si="390"/>
        <v>27.8939513222889</v>
      </c>
      <c r="P1751" s="22"/>
      <c r="Q1751" s="31">
        <f t="shared" si="391"/>
        <v>0.0382188111755389</v>
      </c>
      <c r="R1751" s="10">
        <f t="shared" si="399"/>
        <v>1.00883210787797</v>
      </c>
      <c r="S1751" s="10">
        <f t="shared" si="400"/>
        <v>52.2250367574257</v>
      </c>
      <c r="T1751" s="12"/>
      <c r="U1751" s="12"/>
      <c r="Y1751" s="30"/>
      <c r="Z1751" s="30"/>
    </row>
    <row r="1752" spans="1:26">
      <c r="A1752" s="14">
        <v>2016.04</v>
      </c>
      <c r="B1752" s="15">
        <v>2075.54</v>
      </c>
      <c r="C1752" s="16">
        <f>C1751*2/3+C1754/3</f>
        <v>44.0733333333333</v>
      </c>
      <c r="D1752" s="15">
        <f>D1751*2/3+D1754/3</f>
        <v>86.6</v>
      </c>
      <c r="E1752" s="15">
        <v>239.261</v>
      </c>
      <c r="F1752" s="36">
        <f t="shared" si="397"/>
        <v>2016.29166666653</v>
      </c>
      <c r="G1752" s="10">
        <v>1.81</v>
      </c>
      <c r="H1752" s="16">
        <f t="shared" si="393"/>
        <v>2738.53719185325</v>
      </c>
      <c r="I1752" s="16">
        <f t="shared" si="394"/>
        <v>58.1518363906641</v>
      </c>
      <c r="J1752" s="19">
        <f t="shared" si="398"/>
        <v>1580660.07995951</v>
      </c>
      <c r="K1752" s="16">
        <f t="shared" si="395"/>
        <v>114.262948829939</v>
      </c>
      <c r="L1752" s="19">
        <f t="shared" si="396"/>
        <v>65951.5899112969</v>
      </c>
      <c r="M1752" s="27">
        <f t="shared" si="389"/>
        <v>25.9223375436739</v>
      </c>
      <c r="N1752" s="21"/>
      <c r="O1752" s="22">
        <f t="shared" si="390"/>
        <v>28.4958383197948</v>
      </c>
      <c r="P1752" s="22"/>
      <c r="Q1752" s="31">
        <f t="shared" si="391"/>
        <v>0.0378016958359209</v>
      </c>
      <c r="R1752" s="10">
        <f t="shared" si="399"/>
        <v>1.00150833333333</v>
      </c>
      <c r="S1752" s="10">
        <f t="shared" si="400"/>
        <v>52.4376832948307</v>
      </c>
      <c r="T1752" s="12"/>
      <c r="U1752" s="12"/>
      <c r="Y1752" s="30"/>
      <c r="Z1752" s="30"/>
    </row>
    <row r="1753" spans="1:26">
      <c r="A1753" s="14">
        <v>2016.05</v>
      </c>
      <c r="B1753" s="15">
        <v>2065.55</v>
      </c>
      <c r="C1753" s="16">
        <f>C1751/3+C1754*2/3</f>
        <v>44.2666666666667</v>
      </c>
      <c r="D1753" s="15">
        <f>D1751/3+D1754*2/3</f>
        <v>86.76</v>
      </c>
      <c r="E1753" s="15">
        <v>240.229</v>
      </c>
      <c r="F1753" s="36">
        <f t="shared" si="397"/>
        <v>2016.37499999987</v>
      </c>
      <c r="G1753" s="10">
        <v>1.81</v>
      </c>
      <c r="H1753" s="16">
        <f t="shared" si="393"/>
        <v>2714.37425935254</v>
      </c>
      <c r="I1753" s="16">
        <f t="shared" si="394"/>
        <v>58.1715768426515</v>
      </c>
      <c r="J1753" s="19">
        <f t="shared" si="398"/>
        <v>1569511.45453002</v>
      </c>
      <c r="K1753" s="16">
        <f t="shared" si="395"/>
        <v>114.012786299739</v>
      </c>
      <c r="L1753" s="19">
        <f t="shared" si="396"/>
        <v>65924.7240662414</v>
      </c>
      <c r="M1753" s="27">
        <f t="shared" si="389"/>
        <v>25.69470992345</v>
      </c>
      <c r="N1753" s="21"/>
      <c r="O1753" s="22">
        <f t="shared" si="390"/>
        <v>28.2432928379647</v>
      </c>
      <c r="P1753" s="22"/>
      <c r="Q1753" s="31">
        <f t="shared" si="391"/>
        <v>0.0380505797486107</v>
      </c>
      <c r="R1753" s="10">
        <f t="shared" si="399"/>
        <v>1.0170574109451</v>
      </c>
      <c r="S1753" s="10">
        <f t="shared" si="400"/>
        <v>52.3051610507331</v>
      </c>
      <c r="T1753" s="12"/>
      <c r="U1753" s="12"/>
      <c r="Y1753" s="30"/>
      <c r="Z1753" s="30"/>
    </row>
    <row r="1754" spans="1:26">
      <c r="A1754" s="14">
        <v>2016.06</v>
      </c>
      <c r="B1754" s="15">
        <v>2083.89</v>
      </c>
      <c r="C1754" s="16">
        <v>44.46</v>
      </c>
      <c r="D1754" s="15">
        <v>86.92</v>
      </c>
      <c r="E1754" s="15">
        <v>241.018</v>
      </c>
      <c r="F1754" s="36">
        <f t="shared" si="397"/>
        <v>2016.4583333332</v>
      </c>
      <c r="G1754" s="10">
        <v>1.64</v>
      </c>
      <c r="H1754" s="16">
        <f t="shared" si="393"/>
        <v>2729.51045237285</v>
      </c>
      <c r="I1754" s="16">
        <f t="shared" si="394"/>
        <v>58.2343764366147</v>
      </c>
      <c r="J1754" s="19">
        <f t="shared" si="398"/>
        <v>1581069.57145292</v>
      </c>
      <c r="K1754" s="16">
        <f t="shared" si="395"/>
        <v>113.849122804106</v>
      </c>
      <c r="L1754" s="19">
        <f t="shared" si="396"/>
        <v>65947.1311588844</v>
      </c>
      <c r="M1754" s="27">
        <f t="shared" si="389"/>
        <v>25.8403729276705</v>
      </c>
      <c r="N1754" s="21"/>
      <c r="O1754" s="22">
        <f t="shared" si="390"/>
        <v>28.4007428845818</v>
      </c>
      <c r="P1754" s="22"/>
      <c r="Q1754" s="31">
        <f t="shared" si="391"/>
        <v>0.0396640157747591</v>
      </c>
      <c r="R1754" s="10">
        <f t="shared" si="399"/>
        <v>1.01425930491936</v>
      </c>
      <c r="S1754" s="10">
        <f t="shared" si="400"/>
        <v>53.02320405983</v>
      </c>
      <c r="T1754" s="12"/>
      <c r="U1754" s="12"/>
      <c r="Y1754" s="30"/>
      <c r="Z1754" s="30"/>
    </row>
    <row r="1755" spans="1:26">
      <c r="A1755" s="14">
        <v>2016.07</v>
      </c>
      <c r="B1755" s="15">
        <v>2148.9</v>
      </c>
      <c r="C1755" s="16">
        <f>C1754*2/3+C1757/3</f>
        <v>44.65</v>
      </c>
      <c r="D1755" s="15">
        <f>D1754*2/3+D1757/3</f>
        <v>87.6433333333333</v>
      </c>
      <c r="E1755" s="15">
        <v>240.628</v>
      </c>
      <c r="F1755" s="36">
        <f t="shared" si="397"/>
        <v>2016.54166666653</v>
      </c>
      <c r="G1755" s="10">
        <v>1.5</v>
      </c>
      <c r="H1755" s="16">
        <f t="shared" si="393"/>
        <v>2819.22341581196</v>
      </c>
      <c r="I1755" s="16">
        <f t="shared" si="394"/>
        <v>58.5780285336702</v>
      </c>
      <c r="J1755" s="19">
        <f t="shared" si="398"/>
        <v>1635863.43802373</v>
      </c>
      <c r="K1755" s="16">
        <f t="shared" si="395"/>
        <v>114.982613231489</v>
      </c>
      <c r="L1755" s="19">
        <f t="shared" si="396"/>
        <v>66719.0304744412</v>
      </c>
      <c r="M1755" s="27">
        <f t="shared" si="389"/>
        <v>26.6940032560963</v>
      </c>
      <c r="N1755" s="21"/>
      <c r="O1755" s="22">
        <f t="shared" si="390"/>
        <v>29.3346491159755</v>
      </c>
      <c r="P1755" s="22"/>
      <c r="Q1755" s="31">
        <f t="shared" si="391"/>
        <v>0.0393614274118524</v>
      </c>
      <c r="R1755" s="10">
        <f t="shared" si="399"/>
        <v>0.995740700499458</v>
      </c>
      <c r="S1755" s="10">
        <f t="shared" si="400"/>
        <v>53.8664413440536</v>
      </c>
      <c r="T1755" s="12"/>
      <c r="U1755" s="12"/>
      <c r="Y1755" s="30"/>
      <c r="Z1755" s="30"/>
    </row>
    <row r="1756" spans="1:26">
      <c r="A1756" s="14">
        <v>2016.08</v>
      </c>
      <c r="B1756" s="15">
        <v>2170.95</v>
      </c>
      <c r="C1756" s="16">
        <f>C1754/3+C1757*2/3</f>
        <v>44.84</v>
      </c>
      <c r="D1756" s="15">
        <f>D1754/3+D1757*2/3</f>
        <v>88.3666666666667</v>
      </c>
      <c r="E1756" s="15">
        <v>240.849</v>
      </c>
      <c r="F1756" s="36">
        <f t="shared" si="397"/>
        <v>2016.62499999987</v>
      </c>
      <c r="G1756" s="10">
        <v>1.56</v>
      </c>
      <c r="H1756" s="16">
        <f t="shared" si="393"/>
        <v>2845.53821917467</v>
      </c>
      <c r="I1756" s="16">
        <f t="shared" si="394"/>
        <v>58.773317555813</v>
      </c>
      <c r="J1756" s="19">
        <f t="shared" si="398"/>
        <v>1653974.63767427</v>
      </c>
      <c r="K1756" s="16">
        <f t="shared" si="395"/>
        <v>115.825204311969</v>
      </c>
      <c r="L1756" s="19">
        <f t="shared" si="396"/>
        <v>67323.6258239404</v>
      </c>
      <c r="M1756" s="27">
        <f t="shared" si="389"/>
        <v>26.9488724337239</v>
      </c>
      <c r="N1756" s="21"/>
      <c r="O1756" s="22">
        <f t="shared" si="390"/>
        <v>29.6093277441378</v>
      </c>
      <c r="P1756" s="22"/>
      <c r="Q1756" s="31">
        <f t="shared" si="391"/>
        <v>0.0383008060502644</v>
      </c>
      <c r="R1756" s="10">
        <f t="shared" si="399"/>
        <v>0.994894326517987</v>
      </c>
      <c r="S1756" s="10">
        <f t="shared" si="400"/>
        <v>53.5877913963075</v>
      </c>
      <c r="T1756" s="12"/>
      <c r="U1756" s="12"/>
      <c r="Y1756" s="30"/>
      <c r="Z1756" s="30"/>
    </row>
    <row r="1757" spans="1:26">
      <c r="A1757" s="14">
        <v>2016.09</v>
      </c>
      <c r="B1757" s="15">
        <v>2157.69</v>
      </c>
      <c r="C1757" s="16">
        <v>45.03</v>
      </c>
      <c r="D1757" s="15">
        <v>89.09</v>
      </c>
      <c r="E1757" s="15">
        <v>241.428</v>
      </c>
      <c r="F1757" s="36">
        <f t="shared" si="397"/>
        <v>2016.7083333332</v>
      </c>
      <c r="G1757" s="10">
        <v>1.63</v>
      </c>
      <c r="H1757" s="16">
        <f t="shared" si="393"/>
        <v>2821.37531027884</v>
      </c>
      <c r="I1757" s="16">
        <f t="shared" si="394"/>
        <v>58.8808078184801</v>
      </c>
      <c r="J1757" s="19">
        <f t="shared" si="398"/>
        <v>1642781.94846465</v>
      </c>
      <c r="K1757" s="16">
        <f t="shared" si="395"/>
        <v>116.493252688172</v>
      </c>
      <c r="L1757" s="19">
        <f t="shared" si="396"/>
        <v>67829.6899873083</v>
      </c>
      <c r="M1757" s="27">
        <f t="shared" si="389"/>
        <v>26.7278733464785</v>
      </c>
      <c r="N1757" s="21"/>
      <c r="O1757" s="22">
        <f t="shared" si="390"/>
        <v>29.3609650106029</v>
      </c>
      <c r="P1757" s="22"/>
      <c r="Q1757" s="31">
        <f t="shared" si="391"/>
        <v>0.038651942503325</v>
      </c>
      <c r="R1757" s="10">
        <f t="shared" si="399"/>
        <v>0.989536920266635</v>
      </c>
      <c r="S1757" s="10">
        <f t="shared" si="400"/>
        <v>53.1863299136485</v>
      </c>
      <c r="T1757" s="12"/>
      <c r="U1757" s="12"/>
      <c r="Y1757" s="30"/>
      <c r="Z1757" s="30"/>
    </row>
    <row r="1758" spans="1:26">
      <c r="A1758" s="14">
        <v>2016.1</v>
      </c>
      <c r="B1758" s="15">
        <v>2143.02</v>
      </c>
      <c r="C1758" s="16">
        <f>C1757*2/3+C1760/3</f>
        <v>45.2533333333333</v>
      </c>
      <c r="D1758" s="15">
        <f>D1757*2/3+D1760/3</f>
        <v>90.91</v>
      </c>
      <c r="E1758" s="15">
        <v>241.729</v>
      </c>
      <c r="F1758" s="36">
        <f t="shared" si="397"/>
        <v>2016.79166666653</v>
      </c>
      <c r="G1758" s="10">
        <v>1.76</v>
      </c>
      <c r="H1758" s="16">
        <f t="shared" si="393"/>
        <v>2798.70367552094</v>
      </c>
      <c r="I1758" s="16">
        <f t="shared" si="394"/>
        <v>59.0991546180502</v>
      </c>
      <c r="J1758" s="19">
        <f t="shared" si="398"/>
        <v>1632448.70182015</v>
      </c>
      <c r="K1758" s="16">
        <f t="shared" si="395"/>
        <v>118.725047429146</v>
      </c>
      <c r="L1758" s="19">
        <f t="shared" si="396"/>
        <v>69250.8289621515</v>
      </c>
      <c r="M1758" s="27">
        <f t="shared" si="389"/>
        <v>26.5251430850706</v>
      </c>
      <c r="N1758" s="21"/>
      <c r="O1758" s="22">
        <f t="shared" si="390"/>
        <v>29.1324610515876</v>
      </c>
      <c r="P1758" s="22"/>
      <c r="Q1758" s="31">
        <f t="shared" si="391"/>
        <v>0.0383180539483978</v>
      </c>
      <c r="R1758" s="10">
        <f t="shared" si="399"/>
        <v>0.967540536222196</v>
      </c>
      <c r="S1758" s="10">
        <f t="shared" si="400"/>
        <v>52.5643026368868</v>
      </c>
      <c r="T1758" s="12"/>
      <c r="U1758" s="12"/>
      <c r="Y1758" s="30"/>
      <c r="Z1758" s="30"/>
    </row>
    <row r="1759" spans="1:26">
      <c r="A1759" s="14">
        <v>2016.11</v>
      </c>
      <c r="B1759" s="15">
        <v>2164.99</v>
      </c>
      <c r="C1759" s="16">
        <f>C1757/3+C1760*2/3</f>
        <v>45.4766666666667</v>
      </c>
      <c r="D1759" s="15">
        <f>D1757/3+D1760*2/3</f>
        <v>92.73</v>
      </c>
      <c r="E1759" s="15">
        <v>241.353</v>
      </c>
      <c r="F1759" s="36">
        <f t="shared" si="397"/>
        <v>2016.87499999987</v>
      </c>
      <c r="G1759" s="10">
        <v>2.14</v>
      </c>
      <c r="H1759" s="16">
        <f t="shared" si="393"/>
        <v>2831.80042555924</v>
      </c>
      <c r="I1759" s="16">
        <f t="shared" si="394"/>
        <v>59.483343581117</v>
      </c>
      <c r="J1759" s="19">
        <f t="shared" si="398"/>
        <v>1654644.94435031</v>
      </c>
      <c r="K1759" s="16">
        <f t="shared" si="395"/>
        <v>121.290561832668</v>
      </c>
      <c r="L1759" s="19">
        <f t="shared" si="396"/>
        <v>70871.1013397772</v>
      </c>
      <c r="M1759" s="27">
        <f t="shared" si="389"/>
        <v>26.8509535310563</v>
      </c>
      <c r="N1759" s="21"/>
      <c r="O1759" s="22">
        <f t="shared" si="390"/>
        <v>29.4829974517928</v>
      </c>
      <c r="P1759" s="22"/>
      <c r="Q1759" s="31">
        <f t="shared" si="391"/>
        <v>0.0340535797028329</v>
      </c>
      <c r="R1759" s="10">
        <f t="shared" si="399"/>
        <v>0.971056307872668</v>
      </c>
      <c r="S1759" s="10">
        <f t="shared" si="400"/>
        <v>50.9373245745016</v>
      </c>
      <c r="T1759" s="12"/>
      <c r="U1759" s="12"/>
      <c r="Y1759" s="30"/>
      <c r="Z1759" s="30"/>
    </row>
    <row r="1760" spans="1:26">
      <c r="A1760" s="14">
        <v>2016.12</v>
      </c>
      <c r="B1760" s="15">
        <v>2246.63</v>
      </c>
      <c r="C1760" s="16">
        <v>45.7</v>
      </c>
      <c r="D1760" s="15">
        <v>94.55</v>
      </c>
      <c r="E1760" s="15">
        <v>241.432</v>
      </c>
      <c r="F1760" s="36">
        <f t="shared" si="397"/>
        <v>2016.9583333332</v>
      </c>
      <c r="G1760" s="10">
        <v>2.49</v>
      </c>
      <c r="H1760" s="16">
        <f t="shared" si="393"/>
        <v>2937.62375356208</v>
      </c>
      <c r="I1760" s="16">
        <f t="shared" si="394"/>
        <v>59.7559035256304</v>
      </c>
      <c r="J1760" s="19">
        <f t="shared" si="398"/>
        <v>1719388.06677921</v>
      </c>
      <c r="K1760" s="16">
        <f t="shared" si="395"/>
        <v>123.630649416813</v>
      </c>
      <c r="L1760" s="19">
        <f t="shared" si="396"/>
        <v>72360.8879583975</v>
      </c>
      <c r="M1760" s="27">
        <f t="shared" si="389"/>
        <v>27.8650982239235</v>
      </c>
      <c r="N1760" s="21"/>
      <c r="O1760" s="22">
        <f t="shared" si="390"/>
        <v>30.5861418594489</v>
      </c>
      <c r="P1760" s="22"/>
      <c r="Q1760" s="31">
        <f t="shared" si="391"/>
        <v>0.0290799894636979</v>
      </c>
      <c r="R1760" s="10">
        <f t="shared" si="399"/>
        <v>1.00735764746594</v>
      </c>
      <c r="S1760" s="10">
        <f t="shared" si="400"/>
        <v>49.4468253305144</v>
      </c>
      <c r="T1760" s="12"/>
      <c r="U1760" s="12"/>
      <c r="Y1760" s="30"/>
      <c r="Z1760" s="30"/>
    </row>
    <row r="1761" spans="1:26">
      <c r="A1761" s="14">
        <v>2017.01</v>
      </c>
      <c r="B1761" s="15">
        <v>2275.12</v>
      </c>
      <c r="C1761" s="16">
        <f>C1760*2/3+C1763/3</f>
        <v>45.9266666666667</v>
      </c>
      <c r="D1761" s="15">
        <f>D1760*2/3+D1763/3</f>
        <v>96.4633333333333</v>
      </c>
      <c r="E1761" s="15">
        <v>242.839</v>
      </c>
      <c r="F1761" s="36">
        <f t="shared" si="397"/>
        <v>2017.04166666653</v>
      </c>
      <c r="G1761" s="10">
        <v>2.43</v>
      </c>
      <c r="H1761" s="16">
        <f t="shared" si="393"/>
        <v>2957.64007297016</v>
      </c>
      <c r="I1761" s="16">
        <f t="shared" si="394"/>
        <v>59.7043451559813</v>
      </c>
      <c r="J1761" s="19">
        <f t="shared" si="398"/>
        <v>1734015.671453</v>
      </c>
      <c r="K1761" s="16">
        <f t="shared" si="395"/>
        <v>125.401658039552</v>
      </c>
      <c r="L1761" s="19">
        <f t="shared" si="396"/>
        <v>73520.9271249843</v>
      </c>
      <c r="M1761" s="27">
        <f t="shared" si="389"/>
        <v>28.0635737421245</v>
      </c>
      <c r="N1761" s="21"/>
      <c r="O1761" s="22">
        <f t="shared" si="390"/>
        <v>30.7921384711158</v>
      </c>
      <c r="P1761" s="22"/>
      <c r="Q1761" s="31">
        <f t="shared" si="391"/>
        <v>0.0297075138313806</v>
      </c>
      <c r="R1761" s="10">
        <f t="shared" si="399"/>
        <v>1.00290586325218</v>
      </c>
      <c r="S1761" s="10">
        <f t="shared" si="400"/>
        <v>49.5220366852333</v>
      </c>
      <c r="T1761" s="12"/>
      <c r="U1761" s="12"/>
      <c r="Y1761" s="30"/>
      <c r="Z1761" s="30"/>
    </row>
    <row r="1762" spans="1:26">
      <c r="A1762" s="14">
        <v>2017.02</v>
      </c>
      <c r="B1762" s="15">
        <v>2329.91</v>
      </c>
      <c r="C1762" s="16">
        <f>C1760/3+C1763*2/3</f>
        <v>46.1533333333333</v>
      </c>
      <c r="D1762" s="15">
        <f>D1760/3+D1763*2/3</f>
        <v>98.3766666666667</v>
      </c>
      <c r="E1762" s="15">
        <v>243.603</v>
      </c>
      <c r="F1762" s="36">
        <f t="shared" si="397"/>
        <v>2017.12499999987</v>
      </c>
      <c r="G1762" s="10">
        <v>2.42</v>
      </c>
      <c r="H1762" s="16">
        <f t="shared" si="393"/>
        <v>3019.36740512227</v>
      </c>
      <c r="I1762" s="16">
        <f t="shared" si="394"/>
        <v>59.8108383175358</v>
      </c>
      <c r="J1762" s="19">
        <f t="shared" si="398"/>
        <v>1773127.56563277</v>
      </c>
      <c r="K1762" s="16">
        <f t="shared" si="395"/>
        <v>127.48788612346</v>
      </c>
      <c r="L1762" s="19">
        <f t="shared" si="396"/>
        <v>74867.4324251722</v>
      </c>
      <c r="M1762" s="27">
        <f t="shared" si="389"/>
        <v>28.6551065251841</v>
      </c>
      <c r="N1762" s="21"/>
      <c r="O1762" s="22">
        <f t="shared" si="390"/>
        <v>31.4274853621097</v>
      </c>
      <c r="P1762" s="22"/>
      <c r="Q1762" s="31">
        <f t="shared" si="391"/>
        <v>0.0288484261142454</v>
      </c>
      <c r="R1762" s="10">
        <f t="shared" si="399"/>
        <v>0.99674665450456</v>
      </c>
      <c r="S1762" s="10">
        <f t="shared" si="400"/>
        <v>49.5101761258957</v>
      </c>
      <c r="T1762" s="12"/>
      <c r="U1762" s="12"/>
      <c r="Y1762" s="30"/>
      <c r="Z1762" s="30"/>
    </row>
    <row r="1763" spans="1:26">
      <c r="A1763" s="14">
        <v>2017.03</v>
      </c>
      <c r="B1763" s="15">
        <v>2366.82</v>
      </c>
      <c r="C1763" s="16">
        <v>46.38</v>
      </c>
      <c r="D1763" s="15">
        <v>100.29</v>
      </c>
      <c r="E1763" s="15">
        <v>243.801</v>
      </c>
      <c r="F1763" s="36">
        <f t="shared" si="397"/>
        <v>2017.2083333332</v>
      </c>
      <c r="G1763" s="10">
        <v>2.48</v>
      </c>
      <c r="H1763" s="16">
        <f t="shared" si="393"/>
        <v>3064.70867215475</v>
      </c>
      <c r="I1763" s="16">
        <f t="shared" si="394"/>
        <v>60.0557660551023</v>
      </c>
      <c r="J1763" s="19">
        <f t="shared" si="398"/>
        <v>1802693.27139623</v>
      </c>
      <c r="K1763" s="16">
        <f t="shared" si="395"/>
        <v>129.861853765981</v>
      </c>
      <c r="L1763" s="19">
        <f t="shared" si="396"/>
        <v>76386.0826714021</v>
      </c>
      <c r="M1763" s="27">
        <f t="shared" si="389"/>
        <v>29.0869217424646</v>
      </c>
      <c r="N1763" s="21"/>
      <c r="O1763" s="22">
        <f t="shared" si="390"/>
        <v>31.8860262950056</v>
      </c>
      <c r="P1763" s="22"/>
      <c r="Q1763" s="31">
        <f t="shared" si="391"/>
        <v>0.0268905110330753</v>
      </c>
      <c r="R1763" s="10">
        <f t="shared" si="399"/>
        <v>1.0180137495985</v>
      </c>
      <c r="S1763" s="10">
        <f t="shared" si="400"/>
        <v>49.3090241475232</v>
      </c>
      <c r="T1763" s="12"/>
      <c r="U1763" s="12"/>
      <c r="Y1763" s="30"/>
      <c r="Z1763" s="30"/>
    </row>
    <row r="1764" spans="1:26">
      <c r="A1764" s="14">
        <v>2017.04</v>
      </c>
      <c r="B1764" s="15">
        <v>2359.31</v>
      </c>
      <c r="C1764" s="16">
        <f>C1763*2/3+C1766/3</f>
        <v>46.66</v>
      </c>
      <c r="D1764" s="15">
        <f>D1763*2/3+D1766/3</f>
        <v>101.533333333333</v>
      </c>
      <c r="E1764" s="15">
        <v>244.524</v>
      </c>
      <c r="F1764" s="36">
        <f t="shared" si="397"/>
        <v>2017.29166666653</v>
      </c>
      <c r="G1764" s="10">
        <v>2.3</v>
      </c>
      <c r="H1764" s="16">
        <f t="shared" si="393"/>
        <v>3045.95137732902</v>
      </c>
      <c r="I1764" s="16">
        <f t="shared" si="394"/>
        <v>60.2396850206933</v>
      </c>
      <c r="J1764" s="19">
        <f t="shared" si="398"/>
        <v>1794612.83735951</v>
      </c>
      <c r="K1764" s="16">
        <f t="shared" si="395"/>
        <v>131.083069419225</v>
      </c>
      <c r="L1764" s="19">
        <f t="shared" si="396"/>
        <v>77231.4886216316</v>
      </c>
      <c r="M1764" s="27">
        <f t="shared" si="389"/>
        <v>28.9042459562752</v>
      </c>
      <c r="N1764" s="21"/>
      <c r="O1764" s="22">
        <f t="shared" si="390"/>
        <v>31.6708213330815</v>
      </c>
      <c r="P1764" s="22"/>
      <c r="Q1764" s="31">
        <f t="shared" si="391"/>
        <v>0.0285503708482296</v>
      </c>
      <c r="R1764" s="10">
        <f t="shared" si="399"/>
        <v>1.00191666666667</v>
      </c>
      <c r="S1764" s="10">
        <f t="shared" si="400"/>
        <v>50.0488430475096</v>
      </c>
      <c r="T1764" s="12"/>
      <c r="U1764" s="12"/>
      <c r="Y1764" s="30"/>
      <c r="Z1764" s="30"/>
    </row>
    <row r="1765" spans="1:26">
      <c r="A1765" s="14">
        <v>2017.05</v>
      </c>
      <c r="B1765" s="15">
        <v>2395.35</v>
      </c>
      <c r="C1765" s="16">
        <f>C1763/3+C1766*2/3</f>
        <v>46.94</v>
      </c>
      <c r="D1765" s="15">
        <f>D1763/3+D1766*2/3</f>
        <v>102.776666666667</v>
      </c>
      <c r="E1765" s="15">
        <v>244.733</v>
      </c>
      <c r="F1765" s="36">
        <f t="shared" si="397"/>
        <v>2017.37499999987</v>
      </c>
      <c r="G1765" s="10">
        <v>2.3</v>
      </c>
      <c r="H1765" s="16">
        <f t="shared" si="393"/>
        <v>3089.83931938071</v>
      </c>
      <c r="I1765" s="16">
        <f t="shared" si="394"/>
        <v>60.549421859741</v>
      </c>
      <c r="J1765" s="19">
        <f t="shared" si="398"/>
        <v>1823443.59798115</v>
      </c>
      <c r="K1765" s="16">
        <f t="shared" si="395"/>
        <v>132.574941357861</v>
      </c>
      <c r="L1765" s="19">
        <f t="shared" si="396"/>
        <v>78238.0256977796</v>
      </c>
      <c r="M1765" s="27">
        <f t="shared" si="389"/>
        <v>29.3133449802714</v>
      </c>
      <c r="N1765" s="21"/>
      <c r="O1765" s="22">
        <f t="shared" si="390"/>
        <v>32.103121568919</v>
      </c>
      <c r="P1765" s="22"/>
      <c r="Q1765" s="31">
        <f t="shared" si="391"/>
        <v>0.0275350158419583</v>
      </c>
      <c r="R1765" s="10">
        <f t="shared" si="399"/>
        <v>1.01171377760442</v>
      </c>
      <c r="S1765" s="10">
        <f t="shared" si="400"/>
        <v>50.1019467692104</v>
      </c>
      <c r="T1765" s="12"/>
      <c r="U1765" s="12"/>
      <c r="Y1765" s="30"/>
      <c r="Z1765" s="30"/>
    </row>
    <row r="1766" spans="1:26">
      <c r="A1766" s="14">
        <v>2017.06</v>
      </c>
      <c r="B1766" s="15">
        <v>2433.99</v>
      </c>
      <c r="C1766" s="16">
        <v>47.22</v>
      </c>
      <c r="D1766" s="15">
        <v>104.02</v>
      </c>
      <c r="E1766" s="15">
        <v>244.955</v>
      </c>
      <c r="F1766" s="36">
        <f t="shared" si="397"/>
        <v>2017.4583333332</v>
      </c>
      <c r="G1766" s="10">
        <v>2.19</v>
      </c>
      <c r="H1766" s="16">
        <f t="shared" si="393"/>
        <v>3136.83684395093</v>
      </c>
      <c r="I1766" s="16">
        <f t="shared" si="394"/>
        <v>60.8554002980139</v>
      </c>
      <c r="J1766" s="19">
        <f t="shared" si="398"/>
        <v>1854171.58240286</v>
      </c>
      <c r="K1766" s="16">
        <f t="shared" si="395"/>
        <v>134.057152456574</v>
      </c>
      <c r="L1766" s="19">
        <f t="shared" si="396"/>
        <v>79240.6410879034</v>
      </c>
      <c r="M1766" s="27">
        <f t="shared" si="389"/>
        <v>29.7485032406328</v>
      </c>
      <c r="N1766" s="21"/>
      <c r="O1766" s="22">
        <f t="shared" si="390"/>
        <v>32.5625837944021</v>
      </c>
      <c r="P1766" s="22"/>
      <c r="Q1766" s="31">
        <f t="shared" si="391"/>
        <v>0.0280313722755173</v>
      </c>
      <c r="R1766" s="10">
        <f t="shared" si="399"/>
        <v>0.990318717834857</v>
      </c>
      <c r="S1766" s="10">
        <f t="shared" si="400"/>
        <v>50.6428911068659</v>
      </c>
      <c r="T1766" s="12"/>
      <c r="U1766" s="12"/>
      <c r="Y1766" s="30"/>
      <c r="Z1766" s="30"/>
    </row>
    <row r="1767" spans="1:26">
      <c r="A1767" s="14">
        <v>2017.07</v>
      </c>
      <c r="B1767" s="15">
        <v>2454.1</v>
      </c>
      <c r="C1767" s="16">
        <f>C1766*2/3+C1769/3</f>
        <v>47.5366666666667</v>
      </c>
      <c r="D1767" s="15">
        <f>D1766*2/3+D1769/3</f>
        <v>105.04</v>
      </c>
      <c r="E1767" s="15">
        <v>244.786</v>
      </c>
      <c r="F1767" s="36">
        <f t="shared" si="397"/>
        <v>2017.54166666653</v>
      </c>
      <c r="G1767" s="10">
        <v>2.32</v>
      </c>
      <c r="H1767" s="16">
        <f t="shared" si="393"/>
        <v>3164.93743473892</v>
      </c>
      <c r="I1767" s="16">
        <f t="shared" si="394"/>
        <v>61.3058049207607</v>
      </c>
      <c r="J1767" s="19">
        <f t="shared" si="398"/>
        <v>1873801.52919143</v>
      </c>
      <c r="K1767" s="16">
        <f t="shared" si="395"/>
        <v>135.465151438399</v>
      </c>
      <c r="L1767" s="19">
        <f t="shared" si="396"/>
        <v>80202.1566465377</v>
      </c>
      <c r="M1767" s="27">
        <f t="shared" si="389"/>
        <v>30.0022207440186</v>
      </c>
      <c r="N1767" s="21"/>
      <c r="O1767" s="22">
        <f t="shared" si="390"/>
        <v>32.8224408384885</v>
      </c>
      <c r="P1767" s="22"/>
      <c r="Q1767" s="31">
        <f t="shared" si="391"/>
        <v>0.0264028165660061</v>
      </c>
      <c r="R1767" s="10">
        <f t="shared" si="399"/>
        <v>1.0117210216152</v>
      </c>
      <c r="S1767" s="10">
        <f t="shared" si="400"/>
        <v>50.1872282933826</v>
      </c>
      <c r="T1767" s="12"/>
      <c r="U1767" s="12"/>
      <c r="Y1767" s="30"/>
      <c r="Z1767" s="30"/>
    </row>
    <row r="1768" spans="1:26">
      <c r="A1768" s="14">
        <v>2017.08</v>
      </c>
      <c r="B1768" s="15">
        <v>2456.22</v>
      </c>
      <c r="C1768" s="16">
        <f>C1766/3+C1769*2/3</f>
        <v>47.8533333333333</v>
      </c>
      <c r="D1768" s="15">
        <f>D1766/3+D1769*2/3</f>
        <v>106.06</v>
      </c>
      <c r="E1768" s="15">
        <v>245.519</v>
      </c>
      <c r="F1768" s="36">
        <f t="shared" si="397"/>
        <v>2017.62499999987</v>
      </c>
      <c r="G1768" s="10">
        <v>2.21</v>
      </c>
      <c r="H1768" s="16">
        <f t="shared" si="393"/>
        <v>3158.21437680994</v>
      </c>
      <c r="I1768" s="16">
        <f t="shared" si="394"/>
        <v>61.5299465486039</v>
      </c>
      <c r="J1768" s="19">
        <f t="shared" si="398"/>
        <v>1872856.87632062</v>
      </c>
      <c r="K1768" s="16">
        <f t="shared" si="395"/>
        <v>136.37223734212</v>
      </c>
      <c r="L1768" s="19">
        <f t="shared" si="396"/>
        <v>80870.2804726633</v>
      </c>
      <c r="M1768" s="27">
        <f t="shared" si="389"/>
        <v>29.9149593974975</v>
      </c>
      <c r="N1768" s="21"/>
      <c r="O1768" s="22">
        <f t="shared" si="390"/>
        <v>32.710126862242</v>
      </c>
      <c r="P1768" s="22"/>
      <c r="Q1768" s="31">
        <f t="shared" si="391"/>
        <v>0.0280905688960866</v>
      </c>
      <c r="R1768" s="10">
        <f t="shared" si="399"/>
        <v>1.00273188467194</v>
      </c>
      <c r="S1768" s="10">
        <f t="shared" si="400"/>
        <v>50.6238830780447</v>
      </c>
      <c r="T1768" s="12"/>
      <c r="U1768" s="12"/>
      <c r="Y1768" s="30"/>
      <c r="Z1768" s="30"/>
    </row>
    <row r="1769" spans="1:26">
      <c r="A1769" s="14">
        <v>2017.09</v>
      </c>
      <c r="B1769" s="15">
        <v>2492.84</v>
      </c>
      <c r="C1769" s="16">
        <v>48.17</v>
      </c>
      <c r="D1769" s="15">
        <v>107.08</v>
      </c>
      <c r="E1769" s="15">
        <v>246.819</v>
      </c>
      <c r="F1769" s="36">
        <f t="shared" si="397"/>
        <v>2017.7083333332</v>
      </c>
      <c r="G1769" s="10">
        <v>2.2</v>
      </c>
      <c r="H1769" s="16">
        <f t="shared" si="393"/>
        <v>3188.4180989308</v>
      </c>
      <c r="I1769" s="16">
        <f t="shared" si="394"/>
        <v>61.6108935292664</v>
      </c>
      <c r="J1769" s="19">
        <f t="shared" si="398"/>
        <v>1893812.68855132</v>
      </c>
      <c r="K1769" s="16">
        <f t="shared" si="395"/>
        <v>136.958573367528</v>
      </c>
      <c r="L1769" s="19">
        <f t="shared" si="396"/>
        <v>81348.7679474317</v>
      </c>
      <c r="M1769" s="27">
        <f t="shared" si="389"/>
        <v>30.1681144106789</v>
      </c>
      <c r="N1769" s="21"/>
      <c r="O1769" s="22">
        <f t="shared" si="390"/>
        <v>32.9702807707014</v>
      </c>
      <c r="P1769" s="22"/>
      <c r="Q1769" s="31">
        <f t="shared" si="391"/>
        <v>0.028167211336622</v>
      </c>
      <c r="R1769" s="10">
        <f t="shared" si="399"/>
        <v>0.987698915185162</v>
      </c>
      <c r="S1769" s="10">
        <f t="shared" si="400"/>
        <v>50.4948163873927</v>
      </c>
      <c r="T1769" s="12"/>
      <c r="U1769" s="12"/>
      <c r="Y1769" s="30"/>
      <c r="Z1769" s="30"/>
    </row>
    <row r="1770" spans="1:26">
      <c r="A1770" s="14">
        <v>2017.1</v>
      </c>
      <c r="B1770" s="15">
        <v>2557</v>
      </c>
      <c r="C1770" s="16">
        <f>C1769*2/3+C1772/3</f>
        <v>48.4233333333333</v>
      </c>
      <c r="D1770" s="15">
        <f>D1769*2/3+D1772/3</f>
        <v>108.013333333333</v>
      </c>
      <c r="E1770" s="15">
        <v>246.663</v>
      </c>
      <c r="F1770" s="36">
        <f t="shared" si="397"/>
        <v>2017.79166666653</v>
      </c>
      <c r="G1770" s="10">
        <v>2.36</v>
      </c>
      <c r="H1770" s="16">
        <f t="shared" si="393"/>
        <v>3272.54907708088</v>
      </c>
      <c r="I1770" s="16">
        <f t="shared" si="394"/>
        <v>61.9740847904496</v>
      </c>
      <c r="J1770" s="19">
        <f t="shared" si="398"/>
        <v>1946851.19155977</v>
      </c>
      <c r="K1770" s="16">
        <f t="shared" si="395"/>
        <v>138.239708374043</v>
      </c>
      <c r="L1770" s="19">
        <f t="shared" si="396"/>
        <v>82239.2986720149</v>
      </c>
      <c r="M1770" s="27">
        <f t="shared" si="389"/>
        <v>30.9203932903338</v>
      </c>
      <c r="N1770" s="21"/>
      <c r="O1770" s="22">
        <f t="shared" si="390"/>
        <v>33.7753504529593</v>
      </c>
      <c r="P1770" s="22"/>
      <c r="Q1770" s="31">
        <f t="shared" si="391"/>
        <v>0.0254791571793293</v>
      </c>
      <c r="R1770" s="10">
        <f t="shared" si="399"/>
        <v>1.00285049175572</v>
      </c>
      <c r="S1770" s="10">
        <f t="shared" si="400"/>
        <v>49.9052175669998</v>
      </c>
      <c r="T1770" s="12"/>
      <c r="U1770" s="12"/>
      <c r="Y1770" s="30"/>
      <c r="Z1770" s="30"/>
    </row>
    <row r="1771" spans="1:26">
      <c r="A1771" s="14">
        <v>2017.11</v>
      </c>
      <c r="B1771" s="15">
        <v>2593.61</v>
      </c>
      <c r="C1771" s="16">
        <f>C1769/3+C1772*2/3</f>
        <v>48.6766666666667</v>
      </c>
      <c r="D1771" s="15">
        <f>D1769/3+D1772*2/3</f>
        <v>108.946666666667</v>
      </c>
      <c r="E1771" s="15">
        <v>246.669</v>
      </c>
      <c r="F1771" s="36">
        <f t="shared" si="397"/>
        <v>2017.87499999987</v>
      </c>
      <c r="G1771" s="10">
        <v>2.35</v>
      </c>
      <c r="H1771" s="16">
        <f t="shared" si="393"/>
        <v>3319.32325217194</v>
      </c>
      <c r="I1771" s="16">
        <f t="shared" si="394"/>
        <v>62.2967953951787</v>
      </c>
      <c r="J1771" s="19">
        <f t="shared" si="398"/>
        <v>1977765.69846436</v>
      </c>
      <c r="K1771" s="16">
        <f t="shared" si="395"/>
        <v>139.430833438062</v>
      </c>
      <c r="L1771" s="19">
        <f t="shared" si="396"/>
        <v>83077.6332198612</v>
      </c>
      <c r="M1771" s="27">
        <f t="shared" si="389"/>
        <v>31.2989133338803</v>
      </c>
      <c r="N1771" s="21"/>
      <c r="O1771" s="22">
        <f t="shared" si="390"/>
        <v>34.1729359722271</v>
      </c>
      <c r="P1771" s="22"/>
      <c r="Q1771" s="31">
        <f t="shared" si="391"/>
        <v>0.0245885658555861</v>
      </c>
      <c r="R1771" s="10">
        <f t="shared" si="399"/>
        <v>0.997549792830243</v>
      </c>
      <c r="S1771" s="10">
        <f t="shared" si="400"/>
        <v>50.0462546188174</v>
      </c>
      <c r="T1771" s="12"/>
      <c r="U1771" s="12"/>
      <c r="Y1771" s="30"/>
      <c r="Z1771" s="30"/>
    </row>
    <row r="1772" spans="1:26">
      <c r="A1772" s="14">
        <v>2017.12</v>
      </c>
      <c r="B1772" s="15">
        <v>2664.34</v>
      </c>
      <c r="C1772" s="16">
        <v>48.93</v>
      </c>
      <c r="D1772" s="15">
        <v>109.88</v>
      </c>
      <c r="E1772" s="15">
        <v>246.524</v>
      </c>
      <c r="F1772" s="36">
        <f t="shared" si="397"/>
        <v>2017.9583333332</v>
      </c>
      <c r="G1772" s="10">
        <v>2.4</v>
      </c>
      <c r="H1772" s="16">
        <f t="shared" si="393"/>
        <v>3411.84967897649</v>
      </c>
      <c r="I1772" s="16">
        <f t="shared" si="394"/>
        <v>62.6578457675521</v>
      </c>
      <c r="J1772" s="19">
        <f t="shared" si="398"/>
        <v>2036007.23043445</v>
      </c>
      <c r="K1772" s="16">
        <f t="shared" si="395"/>
        <v>140.708033781701</v>
      </c>
      <c r="L1772" s="19">
        <f t="shared" si="396"/>
        <v>83966.9390844024</v>
      </c>
      <c r="M1772" s="27">
        <f t="shared" si="389"/>
        <v>32.086132007706</v>
      </c>
      <c r="N1772" s="21"/>
      <c r="O1772" s="22">
        <f t="shared" si="390"/>
        <v>35.0171411066058</v>
      </c>
      <c r="P1772" s="22"/>
      <c r="Q1772" s="31">
        <f t="shared" si="391"/>
        <v>0.0233131297724968</v>
      </c>
      <c r="R1772" s="10">
        <f t="shared" si="399"/>
        <v>0.986265402854104</v>
      </c>
      <c r="S1772" s="10">
        <f t="shared" si="400"/>
        <v>49.9529949096847</v>
      </c>
      <c r="T1772" s="12"/>
      <c r="U1772" s="12"/>
      <c r="Y1772" s="30"/>
      <c r="Z1772" s="30"/>
    </row>
    <row r="1773" spans="1:26">
      <c r="A1773" s="14">
        <v>2018.01</v>
      </c>
      <c r="B1773" s="15">
        <v>2789.8</v>
      </c>
      <c r="C1773" s="16">
        <f>C1772*2/3+C1775/3</f>
        <v>49.2866666666667</v>
      </c>
      <c r="D1773" s="15">
        <f>D1772*2/3+D1775/3</f>
        <v>111.733333333333</v>
      </c>
      <c r="E1773" s="15">
        <v>247.867</v>
      </c>
      <c r="F1773" s="36">
        <f t="shared" si="397"/>
        <v>2018.04166666653</v>
      </c>
      <c r="G1773" s="10">
        <v>2.58</v>
      </c>
      <c r="H1773" s="16">
        <f t="shared" si="393"/>
        <v>3553.1521832273</v>
      </c>
      <c r="I1773" s="16">
        <f t="shared" si="394"/>
        <v>62.7726099615251</v>
      </c>
      <c r="J1773" s="19">
        <f t="shared" si="398"/>
        <v>2123450.52533821</v>
      </c>
      <c r="K1773" s="16">
        <f t="shared" si="395"/>
        <v>142.306092649149</v>
      </c>
      <c r="L1773" s="19">
        <f t="shared" si="396"/>
        <v>85045.5965891661</v>
      </c>
      <c r="M1773" s="27">
        <f t="shared" si="389"/>
        <v>33.3073438280307</v>
      </c>
      <c r="N1773" s="21"/>
      <c r="O1773" s="22">
        <f t="shared" si="390"/>
        <v>36.3339404116958</v>
      </c>
      <c r="P1773" s="22"/>
      <c r="Q1773" s="31">
        <f t="shared" si="391"/>
        <v>0.0204186633335549</v>
      </c>
      <c r="R1773" s="10">
        <f t="shared" si="399"/>
        <v>0.977998474173678</v>
      </c>
      <c r="S1773" s="10">
        <f t="shared" si="400"/>
        <v>48.9999712776552</v>
      </c>
      <c r="T1773" s="12"/>
      <c r="U1773" s="12"/>
      <c r="Y1773" s="30"/>
      <c r="Z1773" s="30"/>
    </row>
    <row r="1774" spans="1:26">
      <c r="A1774" s="14">
        <v>2018.02</v>
      </c>
      <c r="B1774" s="15">
        <v>2705.16</v>
      </c>
      <c r="C1774" s="16">
        <f>C1772/3+C1775*2/3</f>
        <v>49.6433333333333</v>
      </c>
      <c r="D1774" s="15">
        <f>D1772/3+D1775*2/3</f>
        <v>113.586666666667</v>
      </c>
      <c r="E1774" s="15">
        <v>248.991</v>
      </c>
      <c r="F1774" s="36">
        <f t="shared" si="397"/>
        <v>2018.12499999987</v>
      </c>
      <c r="G1774" s="10">
        <v>2.86</v>
      </c>
      <c r="H1774" s="16">
        <f t="shared" si="393"/>
        <v>3429.79969251901</v>
      </c>
      <c r="I1774" s="16">
        <f t="shared" si="394"/>
        <v>62.9414487136751</v>
      </c>
      <c r="J1774" s="19">
        <f t="shared" si="398"/>
        <v>2052866.6764339</v>
      </c>
      <c r="K1774" s="16">
        <f t="shared" si="395"/>
        <v>144.013483271818</v>
      </c>
      <c r="L1774" s="19">
        <f t="shared" si="396"/>
        <v>86197.5938159686</v>
      </c>
      <c r="M1774" s="27">
        <f t="shared" si="389"/>
        <v>32.0353823392503</v>
      </c>
      <c r="N1774" s="21"/>
      <c r="O1774" s="22">
        <f t="shared" si="390"/>
        <v>34.9340847841563</v>
      </c>
      <c r="P1774" s="22"/>
      <c r="Q1774" s="31">
        <f t="shared" si="391"/>
        <v>0.0189758375966554</v>
      </c>
      <c r="R1774" s="10">
        <f t="shared" si="399"/>
        <v>1.00411008393878</v>
      </c>
      <c r="S1774" s="10">
        <f t="shared" si="400"/>
        <v>47.7055671868334</v>
      </c>
      <c r="T1774" s="12"/>
      <c r="U1774" s="12"/>
      <c r="Y1774" s="30"/>
      <c r="Z1774" s="30"/>
    </row>
    <row r="1775" spans="1:26">
      <c r="A1775" s="14">
        <v>2018.03</v>
      </c>
      <c r="B1775" s="15">
        <v>2702.77</v>
      </c>
      <c r="C1775" s="16">
        <v>50</v>
      </c>
      <c r="D1775" s="15">
        <v>115.44</v>
      </c>
      <c r="E1775" s="15">
        <v>249.554</v>
      </c>
      <c r="F1775" s="36">
        <f t="shared" si="397"/>
        <v>2018.2083333332</v>
      </c>
      <c r="G1775" s="10">
        <v>2.84</v>
      </c>
      <c r="H1775" s="16">
        <f t="shared" si="393"/>
        <v>3419.03859898058</v>
      </c>
      <c r="I1775" s="16">
        <f t="shared" si="394"/>
        <v>63.2506391402262</v>
      </c>
      <c r="J1775" s="19">
        <f t="shared" si="398"/>
        <v>2049580.57698459</v>
      </c>
      <c r="K1775" s="16">
        <f t="shared" si="395"/>
        <v>146.033075646954</v>
      </c>
      <c r="L1775" s="19">
        <f t="shared" si="396"/>
        <v>87541.1454941046</v>
      </c>
      <c r="M1775" s="27">
        <f t="shared" si="389"/>
        <v>31.8084090576431</v>
      </c>
      <c r="N1775" s="21"/>
      <c r="O1775" s="22">
        <f t="shared" si="390"/>
        <v>34.6757286473025</v>
      </c>
      <c r="P1775" s="22"/>
      <c r="Q1775" s="31">
        <f t="shared" si="391"/>
        <v>0.0187511323837986</v>
      </c>
      <c r="R1775" s="10">
        <f t="shared" si="399"/>
        <v>0.99978023319016</v>
      </c>
      <c r="S1775" s="10">
        <f t="shared" si="400"/>
        <v>47.7935737845823</v>
      </c>
      <c r="T1775" s="12"/>
      <c r="U1775" s="12"/>
      <c r="Y1775" s="30"/>
      <c r="Z1775" s="30"/>
    </row>
    <row r="1776" spans="1:26">
      <c r="A1776" s="14">
        <v>2018.04</v>
      </c>
      <c r="B1776" s="15">
        <v>2653.63</v>
      </c>
      <c r="C1776" s="16">
        <f>C1775*2/3+C1778/3</f>
        <v>50.33</v>
      </c>
      <c r="D1776" s="15">
        <f>D1775*2/3+D1778/3</f>
        <v>117.786666666667</v>
      </c>
      <c r="E1776" s="15">
        <v>250.546</v>
      </c>
      <c r="F1776" s="36">
        <f t="shared" si="397"/>
        <v>2018.29166666653</v>
      </c>
      <c r="G1776" s="10">
        <v>2.87</v>
      </c>
      <c r="H1776" s="16">
        <f t="shared" si="393"/>
        <v>3343.58481504395</v>
      </c>
      <c r="I1776" s="16">
        <f t="shared" si="394"/>
        <v>63.4160089165263</v>
      </c>
      <c r="J1776" s="19">
        <f t="shared" si="398"/>
        <v>2007516.92248808</v>
      </c>
      <c r="K1776" s="16">
        <f t="shared" si="395"/>
        <v>148.411688924722</v>
      </c>
      <c r="L1776" s="19">
        <f t="shared" si="396"/>
        <v>89107.647477906</v>
      </c>
      <c r="M1776" s="27">
        <f t="shared" si="389"/>
        <v>30.9701792933252</v>
      </c>
      <c r="N1776" s="21"/>
      <c r="O1776" s="22">
        <f t="shared" si="390"/>
        <v>33.7537212506935</v>
      </c>
      <c r="P1776" s="22"/>
      <c r="Q1776" s="31">
        <f t="shared" si="391"/>
        <v>0.0190908600638814</v>
      </c>
      <c r="R1776" s="10">
        <f t="shared" si="399"/>
        <v>0.993298828410901</v>
      </c>
      <c r="S1776" s="10">
        <f t="shared" si="400"/>
        <v>47.5938803112485</v>
      </c>
      <c r="T1776" s="12"/>
      <c r="U1776" s="12"/>
      <c r="Y1776" s="30"/>
      <c r="Z1776" s="30"/>
    </row>
    <row r="1777" spans="1:26">
      <c r="A1777" s="14">
        <v>2018.05</v>
      </c>
      <c r="B1777" s="15">
        <v>2701.49</v>
      </c>
      <c r="C1777" s="16">
        <f>C1775/3+C1778*2/3</f>
        <v>50.66</v>
      </c>
      <c r="D1777" s="15">
        <f>D1775/3+D1778*2/3</f>
        <v>120.133333333333</v>
      </c>
      <c r="E1777" s="15">
        <v>251.588</v>
      </c>
      <c r="F1777" s="36">
        <f t="shared" si="397"/>
        <v>2018.37499999987</v>
      </c>
      <c r="G1777" s="10">
        <v>2.976</v>
      </c>
      <c r="H1777" s="16">
        <f t="shared" si="393"/>
        <v>3389.79075556068</v>
      </c>
      <c r="I1777" s="16">
        <f t="shared" si="394"/>
        <v>63.5674385900759</v>
      </c>
      <c r="J1777" s="19">
        <f t="shared" si="398"/>
        <v>2038439.90055412</v>
      </c>
      <c r="K1777" s="16">
        <f t="shared" si="395"/>
        <v>150.741576969755</v>
      </c>
      <c r="L1777" s="19">
        <f t="shared" si="396"/>
        <v>90647.9683631014</v>
      </c>
      <c r="M1777" s="27">
        <f t="shared" si="389"/>
        <v>31.2436150748646</v>
      </c>
      <c r="N1777" s="21"/>
      <c r="O1777" s="22">
        <f t="shared" si="390"/>
        <v>34.0441870614189</v>
      </c>
      <c r="P1777" s="22"/>
      <c r="Q1777" s="31">
        <f t="shared" si="391"/>
        <v>0.0173182662553253</v>
      </c>
      <c r="R1777" s="10">
        <f t="shared" si="399"/>
        <v>1.00815934729909</v>
      </c>
      <c r="S1777" s="10">
        <f t="shared" si="400"/>
        <v>47.0791472901916</v>
      </c>
      <c r="T1777" s="12"/>
      <c r="U1777" s="12"/>
      <c r="Y1777" s="30"/>
      <c r="Z1777" s="30"/>
    </row>
    <row r="1778" spans="1:26">
      <c r="A1778" s="14">
        <v>2018.06</v>
      </c>
      <c r="B1778" s="15">
        <v>2754.35</v>
      </c>
      <c r="C1778" s="16">
        <v>50.99</v>
      </c>
      <c r="D1778" s="15">
        <v>122.48</v>
      </c>
      <c r="E1778" s="15">
        <v>251.989</v>
      </c>
      <c r="F1778" s="36">
        <f t="shared" si="397"/>
        <v>2018.4583333332</v>
      </c>
      <c r="G1778" s="10">
        <v>2.91</v>
      </c>
      <c r="H1778" s="16">
        <f t="shared" si="393"/>
        <v>3450.61886491077</v>
      </c>
      <c r="I1778" s="16">
        <f t="shared" si="394"/>
        <v>63.8797015345908</v>
      </c>
      <c r="J1778" s="19">
        <f t="shared" si="398"/>
        <v>2078219.84547361</v>
      </c>
      <c r="K1778" s="16">
        <f t="shared" si="395"/>
        <v>153.441573719488</v>
      </c>
      <c r="L1778" s="19">
        <f t="shared" si="396"/>
        <v>92413.9512674888</v>
      </c>
      <c r="M1778" s="27">
        <f t="shared" si="389"/>
        <v>31.6305564964546</v>
      </c>
      <c r="N1778" s="21"/>
      <c r="O1778" s="22">
        <f t="shared" si="390"/>
        <v>34.4589196336743</v>
      </c>
      <c r="P1778" s="22"/>
      <c r="Q1778" s="31">
        <f t="shared" si="391"/>
        <v>0.0167309792950137</v>
      </c>
      <c r="R1778" s="10">
        <f t="shared" si="399"/>
        <v>1.00414765058715</v>
      </c>
      <c r="S1778" s="10">
        <f t="shared" si="400"/>
        <v>47.3877522166685</v>
      </c>
      <c r="T1778" s="12"/>
      <c r="U1778" s="12"/>
      <c r="Y1778" s="30"/>
      <c r="Z1778" s="30"/>
    </row>
    <row r="1779" spans="1:26">
      <c r="A1779" s="14">
        <v>2018.07</v>
      </c>
      <c r="B1779" s="15">
        <v>2793.64</v>
      </c>
      <c r="C1779" s="16">
        <f>C1778*2/3+C1781/3</f>
        <v>51.44</v>
      </c>
      <c r="D1779" s="15">
        <f>D1778*2/3+D1781/3</f>
        <v>125.116666666667</v>
      </c>
      <c r="E1779" s="15">
        <v>252.006</v>
      </c>
      <c r="F1779" s="36">
        <f t="shared" si="397"/>
        <v>2018.54166666653</v>
      </c>
      <c r="G1779" s="10">
        <v>2.89</v>
      </c>
      <c r="H1779" s="16">
        <f t="shared" si="393"/>
        <v>3499.60484258311</v>
      </c>
      <c r="I1779" s="16">
        <f t="shared" si="394"/>
        <v>64.4391092275581</v>
      </c>
      <c r="J1779" s="19">
        <f t="shared" si="398"/>
        <v>2110957.02152023</v>
      </c>
      <c r="K1779" s="16">
        <f t="shared" si="395"/>
        <v>156.734186421487</v>
      </c>
      <c r="L1779" s="19">
        <f t="shared" si="396"/>
        <v>94541.8543581871</v>
      </c>
      <c r="M1779" s="27">
        <f t="shared" si="389"/>
        <v>31.886366962159</v>
      </c>
      <c r="N1779" s="21"/>
      <c r="O1779" s="22">
        <f t="shared" si="390"/>
        <v>34.7317775713253</v>
      </c>
      <c r="P1779" s="22"/>
      <c r="Q1779" s="31">
        <f t="shared" si="391"/>
        <v>0.0161531508509479</v>
      </c>
      <c r="R1779" s="10">
        <f t="shared" si="399"/>
        <v>1.00240833333333</v>
      </c>
      <c r="S1779" s="10">
        <f t="shared" si="400"/>
        <v>47.581090079414</v>
      </c>
      <c r="T1779" s="12"/>
      <c r="U1779" s="12"/>
      <c r="Y1779" s="30"/>
      <c r="Z1779" s="30"/>
    </row>
    <row r="1780" spans="1:26">
      <c r="A1780" s="14">
        <v>2018.08</v>
      </c>
      <c r="B1780" s="15">
        <v>2857.82</v>
      </c>
      <c r="C1780" s="16">
        <f>C1778/3+C1781*2/3</f>
        <v>51.89</v>
      </c>
      <c r="D1780" s="15">
        <f>D1778/3+D1781*2/3</f>
        <v>127.753333333333</v>
      </c>
      <c r="E1780" s="15">
        <v>252.146</v>
      </c>
      <c r="F1780" s="36">
        <f t="shared" si="397"/>
        <v>2018.62499999987</v>
      </c>
      <c r="G1780" s="10">
        <v>2.89</v>
      </c>
      <c r="H1780" s="16">
        <f t="shared" si="393"/>
        <v>3578.0156654478</v>
      </c>
      <c r="I1780" s="16">
        <f t="shared" si="394"/>
        <v>64.9667343919793</v>
      </c>
      <c r="J1780" s="19">
        <f t="shared" si="398"/>
        <v>2161519.98040454</v>
      </c>
      <c r="K1780" s="16">
        <f t="shared" si="395"/>
        <v>159.948292047729</v>
      </c>
      <c r="L1780" s="19">
        <f t="shared" si="396"/>
        <v>96626.5833968835</v>
      </c>
      <c r="M1780" s="27">
        <f t="shared" si="389"/>
        <v>32.3902768803011</v>
      </c>
      <c r="N1780" s="21"/>
      <c r="O1780" s="22">
        <f t="shared" si="390"/>
        <v>35.2746294082956</v>
      </c>
      <c r="P1780" s="22"/>
      <c r="Q1780" s="31">
        <f t="shared" si="391"/>
        <v>0.0161270836525876</v>
      </c>
      <c r="R1780" s="10">
        <f t="shared" si="399"/>
        <v>0.992983106398944</v>
      </c>
      <c r="S1780" s="10">
        <f t="shared" si="400"/>
        <v>47.6691989469146</v>
      </c>
      <c r="T1780" s="12"/>
      <c r="U1780" s="12"/>
      <c r="Y1780" s="30"/>
      <c r="Z1780" s="30"/>
    </row>
    <row r="1781" spans="1:26">
      <c r="A1781" s="14">
        <v>2018.09</v>
      </c>
      <c r="B1781" s="15">
        <v>2901.5</v>
      </c>
      <c r="C1781" s="16">
        <v>52.34</v>
      </c>
      <c r="D1781" s="15">
        <v>130.39</v>
      </c>
      <c r="E1781" s="15">
        <v>252.439</v>
      </c>
      <c r="F1781" s="36">
        <f t="shared" si="397"/>
        <v>2018.7083333332</v>
      </c>
      <c r="G1781" s="10">
        <v>3</v>
      </c>
      <c r="H1781" s="16">
        <f t="shared" si="393"/>
        <v>3628.48701468474</v>
      </c>
      <c r="I1781" s="16">
        <f t="shared" si="394"/>
        <v>65.4540790448386</v>
      </c>
      <c r="J1781" s="19">
        <f t="shared" si="398"/>
        <v>2195305.42632983</v>
      </c>
      <c r="K1781" s="16">
        <f t="shared" si="395"/>
        <v>163.059942045405</v>
      </c>
      <c r="L1781" s="19">
        <f t="shared" si="396"/>
        <v>98654.4458173864</v>
      </c>
      <c r="M1781" s="27">
        <f t="shared" si="389"/>
        <v>32.6228911205002</v>
      </c>
      <c r="N1781" s="21"/>
      <c r="O1781" s="22">
        <f t="shared" si="390"/>
        <v>35.5220185122414</v>
      </c>
      <c r="P1781" s="22"/>
      <c r="Q1781" s="31">
        <f t="shared" si="391"/>
        <v>0.0150651115839449</v>
      </c>
      <c r="R1781" s="10">
        <f t="shared" si="399"/>
        <v>0.989738410387535</v>
      </c>
      <c r="S1781" s="10">
        <f t="shared" si="400"/>
        <v>47.2797689680055</v>
      </c>
      <c r="T1781" s="12"/>
      <c r="U1781" s="12"/>
      <c r="Y1781" s="30"/>
      <c r="Z1781" s="30"/>
    </row>
    <row r="1782" spans="1:26">
      <c r="A1782" s="14">
        <v>2018.1</v>
      </c>
      <c r="B1782" s="15">
        <v>2785.46</v>
      </c>
      <c r="C1782" s="16">
        <f>C1781*2/3+C1784/3</f>
        <v>52.81</v>
      </c>
      <c r="D1782" s="15">
        <f>D1781*2/3+D1784/3</f>
        <v>131.056666666667</v>
      </c>
      <c r="E1782" s="15">
        <v>252.885</v>
      </c>
      <c r="F1782" s="36">
        <f t="shared" si="397"/>
        <v>2018.79166666653</v>
      </c>
      <c r="G1782" s="10">
        <v>3.15</v>
      </c>
      <c r="H1782" s="16">
        <f t="shared" si="393"/>
        <v>3477.22910390098</v>
      </c>
      <c r="I1782" s="16">
        <f t="shared" si="394"/>
        <v>65.9253656405086</v>
      </c>
      <c r="J1782" s="19">
        <f t="shared" si="398"/>
        <v>2107115.2840069</v>
      </c>
      <c r="K1782" s="16">
        <f t="shared" si="395"/>
        <v>163.604595145356</v>
      </c>
      <c r="L1782" s="19">
        <f t="shared" si="396"/>
        <v>99140.3593676921</v>
      </c>
      <c r="M1782" s="27">
        <f t="shared" si="389"/>
        <v>31.0379610780065</v>
      </c>
      <c r="N1782" s="21"/>
      <c r="O1782" s="22">
        <f t="shared" si="390"/>
        <v>33.7937438499361</v>
      </c>
      <c r="P1782" s="22"/>
      <c r="Q1782" s="31">
        <f t="shared" si="391"/>
        <v>0.0163400871283167</v>
      </c>
      <c r="R1782" s="10">
        <f t="shared" si="399"/>
        <v>1.00518094337454</v>
      </c>
      <c r="S1782" s="10">
        <f t="shared" si="400"/>
        <v>46.7120741962526</v>
      </c>
      <c r="T1782" s="12"/>
      <c r="U1782" s="12"/>
      <c r="Y1782" s="30"/>
      <c r="Z1782" s="30"/>
    </row>
    <row r="1783" spans="1:26">
      <c r="A1783" s="14">
        <v>2018.11</v>
      </c>
      <c r="B1783" s="15">
        <v>2723.23</v>
      </c>
      <c r="C1783" s="16">
        <f>C1781/3+C1784*2/3</f>
        <v>53.28</v>
      </c>
      <c r="D1783" s="15">
        <f>D1781/3+D1784*2/3</f>
        <v>131.723333333333</v>
      </c>
      <c r="E1783" s="15">
        <v>252.038</v>
      </c>
      <c r="F1783" s="36">
        <f t="shared" si="397"/>
        <v>2018.87499999987</v>
      </c>
      <c r="G1783" s="10">
        <v>3.12</v>
      </c>
      <c r="H1783" s="16">
        <f t="shared" si="393"/>
        <v>3410.96880418826</v>
      </c>
      <c r="I1783" s="16">
        <f t="shared" si="394"/>
        <v>66.7356109792968</v>
      </c>
      <c r="J1783" s="19">
        <f t="shared" si="398"/>
        <v>2070333.18415986</v>
      </c>
      <c r="K1783" s="16">
        <f t="shared" si="395"/>
        <v>164.989435627432</v>
      </c>
      <c r="L1783" s="19">
        <f t="shared" si="396"/>
        <v>100142.546949083</v>
      </c>
      <c r="M1783" s="27">
        <f t="shared" si="389"/>
        <v>30.1955834067053</v>
      </c>
      <c r="N1783" s="21"/>
      <c r="O1783" s="22">
        <f t="shared" si="390"/>
        <v>32.880333947032</v>
      </c>
      <c r="P1783" s="22"/>
      <c r="Q1783" s="31">
        <f t="shared" si="391"/>
        <v>0.0191635407465583</v>
      </c>
      <c r="R1783" s="10">
        <f t="shared" si="399"/>
        <v>1.02764979720232</v>
      </c>
      <c r="S1783" s="10">
        <f t="shared" si="400"/>
        <v>47.1118809161022</v>
      </c>
      <c r="T1783" s="12"/>
      <c r="U1783" s="12"/>
      <c r="Y1783" s="30"/>
      <c r="Z1783" s="30"/>
    </row>
    <row r="1784" spans="1:26">
      <c r="A1784" s="14">
        <v>2018.12</v>
      </c>
      <c r="B1784" s="15">
        <v>2567.31</v>
      </c>
      <c r="C1784" s="16">
        <v>53.75</v>
      </c>
      <c r="D1784" s="15">
        <v>132.39</v>
      </c>
      <c r="E1784" s="15">
        <v>251.233</v>
      </c>
      <c r="F1784" s="36">
        <f t="shared" si="397"/>
        <v>2018.9583333332</v>
      </c>
      <c r="G1784" s="10">
        <v>2.83</v>
      </c>
      <c r="H1784" s="16">
        <f t="shared" si="393"/>
        <v>3225.97559472681</v>
      </c>
      <c r="I1784" s="16">
        <f t="shared" si="394"/>
        <v>67.5400275839559</v>
      </c>
      <c r="J1784" s="19">
        <f t="shared" si="398"/>
        <v>1961465.27252555</v>
      </c>
      <c r="K1784" s="16">
        <f t="shared" si="395"/>
        <v>166.355800034231</v>
      </c>
      <c r="L1784" s="19">
        <f t="shared" si="396"/>
        <v>101148.045008066</v>
      </c>
      <c r="M1784" s="27">
        <f t="shared" si="389"/>
        <v>28.2918570120729</v>
      </c>
      <c r="N1784" s="21"/>
      <c r="O1784" s="22">
        <f t="shared" si="390"/>
        <v>30.8183350950223</v>
      </c>
      <c r="P1784" s="22"/>
      <c r="Q1784" s="31">
        <f t="shared" si="391"/>
        <v>0.0250243755539649</v>
      </c>
      <c r="R1784" s="10">
        <f t="shared" si="399"/>
        <v>1.01278317553378</v>
      </c>
      <c r="S1784" s="10">
        <f t="shared" si="400"/>
        <v>48.5696445077543</v>
      </c>
      <c r="T1784" s="12"/>
      <c r="U1784" s="12"/>
      <c r="Y1784" s="30"/>
      <c r="Z1784" s="30"/>
    </row>
    <row r="1785" spans="1:26">
      <c r="A1785" s="14">
        <v>2019.01</v>
      </c>
      <c r="B1785" s="15">
        <v>2607.39</v>
      </c>
      <c r="C1785" s="16">
        <f>C1784*2/3+C1787/3</f>
        <v>54.1466666666667</v>
      </c>
      <c r="D1785" s="15">
        <f>D1784*2/3+D1787/3</f>
        <v>133.056666666667</v>
      </c>
      <c r="E1785" s="15">
        <v>251.712</v>
      </c>
      <c r="F1785" s="36">
        <f t="shared" si="397"/>
        <v>2019.04166666653</v>
      </c>
      <c r="G1785" s="10">
        <v>2.71</v>
      </c>
      <c r="H1785" s="16">
        <f t="shared" si="393"/>
        <v>3270.10369672483</v>
      </c>
      <c r="I1785" s="16">
        <f t="shared" si="394"/>
        <v>67.9089874671583</v>
      </c>
      <c r="J1785" s="19">
        <f t="shared" si="398"/>
        <v>1991736.99347574</v>
      </c>
      <c r="K1785" s="16">
        <f t="shared" si="395"/>
        <v>166.875341832465</v>
      </c>
      <c r="L1785" s="19">
        <f t="shared" si="396"/>
        <v>101639.526587342</v>
      </c>
      <c r="M1785" s="27">
        <f t="shared" si="389"/>
        <v>28.3801644635476</v>
      </c>
      <c r="N1785" s="21"/>
      <c r="O1785" s="22">
        <f t="shared" si="390"/>
        <v>30.9291056942933</v>
      </c>
      <c r="P1785" s="22"/>
      <c r="Q1785" s="31">
        <f t="shared" si="391"/>
        <v>0.0258662213027126</v>
      </c>
      <c r="R1785" s="10">
        <f t="shared" si="399"/>
        <v>1.0048682752251</v>
      </c>
      <c r="S1785" s="10">
        <f t="shared" si="400"/>
        <v>49.096910792719</v>
      </c>
      <c r="T1785" s="12"/>
      <c r="U1785" s="12"/>
      <c r="Y1785" s="30"/>
      <c r="Z1785" s="30"/>
    </row>
    <row r="1786" spans="1:26">
      <c r="A1786" s="14">
        <v>2019.02</v>
      </c>
      <c r="B1786" s="15">
        <v>2754.86</v>
      </c>
      <c r="C1786" s="16">
        <f>C1784/3+C1787*2/3</f>
        <v>54.5433333333333</v>
      </c>
      <c r="D1786" s="15">
        <f>D1784/3+D1787*2/3</f>
        <v>133.723333333333</v>
      </c>
      <c r="E1786" s="15">
        <v>252.776</v>
      </c>
      <c r="F1786" s="36">
        <f t="shared" si="397"/>
        <v>2019.12499999987</v>
      </c>
      <c r="G1786" s="10">
        <v>2.68</v>
      </c>
      <c r="H1786" s="16">
        <f t="shared" si="393"/>
        <v>3440.51254288382</v>
      </c>
      <c r="I1786" s="16">
        <f t="shared" si="394"/>
        <v>68.1185332336403</v>
      </c>
      <c r="J1786" s="19">
        <f t="shared" si="398"/>
        <v>2098986.12652623</v>
      </c>
      <c r="K1786" s="16">
        <f t="shared" si="395"/>
        <v>167.005512298108</v>
      </c>
      <c r="L1786" s="19">
        <f t="shared" si="396"/>
        <v>101886.637237286</v>
      </c>
      <c r="M1786" s="27">
        <f t="shared" si="389"/>
        <v>29.5415489651312</v>
      </c>
      <c r="N1786" s="21"/>
      <c r="O1786" s="22">
        <f t="shared" si="390"/>
        <v>32.2086400106895</v>
      </c>
      <c r="P1786" s="22"/>
      <c r="Q1786" s="31">
        <f t="shared" si="391"/>
        <v>0.0247054122012904</v>
      </c>
      <c r="R1786" s="10">
        <f t="shared" si="399"/>
        <v>1.01185351705009</v>
      </c>
      <c r="S1786" s="10">
        <f t="shared" si="400"/>
        <v>49.128260300191</v>
      </c>
      <c r="T1786" s="12"/>
      <c r="U1786" s="12"/>
      <c r="Y1786" s="30"/>
      <c r="Z1786" s="30"/>
    </row>
    <row r="1787" spans="1:26">
      <c r="A1787" s="14">
        <v>2019.03</v>
      </c>
      <c r="B1787" s="15">
        <v>2803.98</v>
      </c>
      <c r="C1787" s="37">
        <v>54.94</v>
      </c>
      <c r="D1787" s="15">
        <v>134.39</v>
      </c>
      <c r="E1787" s="15">
        <v>254.202</v>
      </c>
      <c r="F1787" s="36">
        <f t="shared" si="397"/>
        <v>2019.2083333332</v>
      </c>
      <c r="G1787" s="10">
        <v>2.57</v>
      </c>
      <c r="H1787" s="16">
        <f t="shared" si="393"/>
        <v>3482.21352396913</v>
      </c>
      <c r="I1787" s="16">
        <f t="shared" si="394"/>
        <v>68.2290212508163</v>
      </c>
      <c r="J1787" s="19">
        <f t="shared" si="398"/>
        <v>2127895.80018875</v>
      </c>
      <c r="K1787" s="16">
        <f t="shared" si="395"/>
        <v>166.896581104791</v>
      </c>
      <c r="L1787" s="19">
        <f t="shared" si="396"/>
        <v>101986.432352358</v>
      </c>
      <c r="M1787" s="27">
        <f t="shared" si="389"/>
        <v>29.5761960147848</v>
      </c>
      <c r="N1787" s="21"/>
      <c r="O1787" s="22">
        <f t="shared" si="390"/>
        <v>32.2610386316494</v>
      </c>
      <c r="P1787" s="22"/>
      <c r="Q1787" s="31">
        <f t="shared" si="391"/>
        <v>0.0260911244831998</v>
      </c>
      <c r="R1787" s="10">
        <f t="shared" si="399"/>
        <v>1.00564661219801</v>
      </c>
      <c r="S1787" s="10">
        <f t="shared" si="400"/>
        <v>49.4317408072062</v>
      </c>
      <c r="T1787" s="12"/>
      <c r="U1787" s="12"/>
      <c r="Y1787" s="30"/>
      <c r="Z1787" s="30"/>
    </row>
    <row r="1788" spans="1:26">
      <c r="A1788" s="14">
        <v>2019.04</v>
      </c>
      <c r="B1788" s="15">
        <v>2903.8</v>
      </c>
      <c r="C1788" s="16">
        <f>C1787*2/3+C1790/3</f>
        <v>55.3190915805927</v>
      </c>
      <c r="D1788" s="15">
        <f>D1787*2/3+D1790/3</f>
        <v>134.683333333333</v>
      </c>
      <c r="E1788" s="15">
        <v>255.548</v>
      </c>
      <c r="F1788" s="36">
        <f t="shared" si="397"/>
        <v>2019.29166666653</v>
      </c>
      <c r="G1788" s="10">
        <v>2.53</v>
      </c>
      <c r="H1788" s="16">
        <f t="shared" si="393"/>
        <v>3587.18408361639</v>
      </c>
      <c r="I1788" s="16">
        <f t="shared" si="394"/>
        <v>68.3379588256834</v>
      </c>
      <c r="J1788" s="19">
        <f t="shared" si="398"/>
        <v>2195520.72210336</v>
      </c>
      <c r="K1788" s="16">
        <f t="shared" si="395"/>
        <v>166.379884861813</v>
      </c>
      <c r="L1788" s="19">
        <f t="shared" si="396"/>
        <v>101832.099061674</v>
      </c>
      <c r="M1788" s="27">
        <f t="shared" si="389"/>
        <v>30.1335171713875</v>
      </c>
      <c r="N1788" s="21"/>
      <c r="O1788" s="22">
        <f t="shared" si="390"/>
        <v>32.8836903637197</v>
      </c>
      <c r="P1788" s="22"/>
      <c r="Q1788" s="31">
        <f t="shared" si="391"/>
        <v>0.0261496180521302</v>
      </c>
      <c r="R1788" s="10">
        <f t="shared" si="399"/>
        <v>1.01357053864137</v>
      </c>
      <c r="S1788" s="10">
        <f t="shared" si="400"/>
        <v>49.4490299842946</v>
      </c>
      <c r="T1788" s="12"/>
      <c r="U1788" s="12"/>
      <c r="Y1788" s="30"/>
      <c r="Z1788" s="30"/>
    </row>
    <row r="1789" spans="1:26">
      <c r="A1789" s="14">
        <v>2019.05</v>
      </c>
      <c r="B1789" s="15">
        <v>2854.71</v>
      </c>
      <c r="C1789" s="16">
        <f>C1787/3+C1790*2/3</f>
        <v>55.6981831611854</v>
      </c>
      <c r="D1789" s="15">
        <f>D1787/3+D1790*2/3</f>
        <v>134.976666666667</v>
      </c>
      <c r="E1789" s="15">
        <v>256.092</v>
      </c>
      <c r="F1789" s="36">
        <f t="shared" si="397"/>
        <v>2019.37499999987</v>
      </c>
      <c r="G1789" s="10">
        <v>2.4</v>
      </c>
      <c r="H1789" s="16">
        <f t="shared" si="393"/>
        <v>3519.04997106509</v>
      </c>
      <c r="I1789" s="16">
        <f t="shared" si="394"/>
        <v>68.6601055244657</v>
      </c>
      <c r="J1789" s="19">
        <f t="shared" si="398"/>
        <v>2157321.45611756</v>
      </c>
      <c r="K1789" s="16">
        <f t="shared" si="395"/>
        <v>166.388051650709</v>
      </c>
      <c r="L1789" s="19">
        <f t="shared" si="396"/>
        <v>102002.675954905</v>
      </c>
      <c r="M1789" s="27">
        <f t="shared" si="389"/>
        <v>29.2420309369399</v>
      </c>
      <c r="N1789" s="21"/>
      <c r="O1789" s="22">
        <f t="shared" si="390"/>
        <v>31.9266483401299</v>
      </c>
      <c r="P1789" s="22"/>
      <c r="Q1789" s="31">
        <f t="shared" si="391"/>
        <v>0.0283841389333227</v>
      </c>
      <c r="R1789" s="10">
        <f t="shared" si="399"/>
        <v>1.03247222756492</v>
      </c>
      <c r="S1789" s="10">
        <f t="shared" si="400"/>
        <v>50.0136130481122</v>
      </c>
      <c r="T1789" s="12"/>
      <c r="U1789" s="12"/>
      <c r="Y1789" s="30"/>
      <c r="Z1789" s="30"/>
    </row>
    <row r="1790" spans="1:26">
      <c r="A1790" s="14">
        <v>2019.06</v>
      </c>
      <c r="B1790" s="15">
        <v>2890.17</v>
      </c>
      <c r="C1790" s="37">
        <v>56.0772747417781</v>
      </c>
      <c r="D1790" s="15">
        <v>135.27</v>
      </c>
      <c r="E1790" s="15">
        <v>256.143</v>
      </c>
      <c r="F1790" s="36">
        <f t="shared" si="397"/>
        <v>2019.4583333332</v>
      </c>
      <c r="G1790" s="10">
        <v>2.06</v>
      </c>
      <c r="H1790" s="16">
        <f t="shared" si="393"/>
        <v>3562.05274838664</v>
      </c>
      <c r="I1790" s="16">
        <f t="shared" si="394"/>
        <v>69.1136544272426</v>
      </c>
      <c r="J1790" s="19">
        <f t="shared" si="398"/>
        <v>2187214.70737967</v>
      </c>
      <c r="K1790" s="16">
        <f t="shared" si="395"/>
        <v>166.716447570303</v>
      </c>
      <c r="L1790" s="19">
        <f t="shared" si="396"/>
        <v>102369.249375382</v>
      </c>
      <c r="M1790" s="27">
        <f t="shared" si="389"/>
        <v>29.2837962753063</v>
      </c>
      <c r="N1790" s="21"/>
      <c r="O1790" s="22">
        <f t="shared" si="390"/>
        <v>31.9879420345962</v>
      </c>
      <c r="P1790" s="22"/>
      <c r="Q1790" s="31">
        <f t="shared" si="391"/>
        <v>0.0308851193899542</v>
      </c>
      <c r="R1790" s="10">
        <f t="shared" si="399"/>
        <v>1.04106580377046</v>
      </c>
      <c r="S1790" s="10">
        <f t="shared" si="400"/>
        <v>51.6273850241394</v>
      </c>
      <c r="T1790" s="12"/>
      <c r="U1790" s="12"/>
      <c r="Y1790" s="30"/>
      <c r="Z1790" s="30"/>
    </row>
    <row r="1791" spans="1:26">
      <c r="A1791" s="14">
        <v>2019.07</v>
      </c>
      <c r="B1791" s="15">
        <v>2996.11363636364</v>
      </c>
      <c r="C1791" s="16">
        <f>C1790*2/3+C1793/3</f>
        <v>56.4581831611854</v>
      </c>
      <c r="D1791" s="15">
        <f>D1790*2/3+D1793/3</f>
        <v>134.48</v>
      </c>
      <c r="E1791" s="15">
        <v>256.571</v>
      </c>
      <c r="F1791" s="36">
        <f t="shared" si="397"/>
        <v>2019.54166666653</v>
      </c>
      <c r="G1791" s="10">
        <v>1.63</v>
      </c>
      <c r="H1791" s="16">
        <f t="shared" si="393"/>
        <v>3686.46541405693</v>
      </c>
      <c r="I1791" s="16">
        <f t="shared" si="394"/>
        <v>69.4670379114221</v>
      </c>
      <c r="J1791" s="19">
        <f t="shared" si="398"/>
        <v>2267162.65954026</v>
      </c>
      <c r="K1791" s="16">
        <f t="shared" si="395"/>
        <v>165.466310378024</v>
      </c>
      <c r="L1791" s="19">
        <f t="shared" si="396"/>
        <v>101761.171790872</v>
      </c>
      <c r="M1791" s="27">
        <f t="shared" si="389"/>
        <v>29.9866853350425</v>
      </c>
      <c r="N1791" s="21"/>
      <c r="O1791" s="22">
        <f t="shared" si="390"/>
        <v>32.7703881546062</v>
      </c>
      <c r="P1791" s="22"/>
      <c r="Q1791" s="31">
        <f t="shared" si="391"/>
        <v>0.0347160140553524</v>
      </c>
      <c r="R1791" s="10">
        <f t="shared" si="399"/>
        <v>1.00135833333333</v>
      </c>
      <c r="S1791" s="10">
        <f t="shared" si="400"/>
        <v>53.6578459585394</v>
      </c>
      <c r="T1791" s="12"/>
      <c r="U1791" s="12"/>
      <c r="Y1791" s="30"/>
      <c r="Z1791" s="30"/>
    </row>
    <row r="1792" spans="1:26">
      <c r="A1792" s="14">
        <v>2019.08</v>
      </c>
      <c r="B1792" s="38">
        <v>2897.49818181818</v>
      </c>
      <c r="C1792" s="16">
        <f>C1790/3+C1793*2/3</f>
        <v>56.8390915805927</v>
      </c>
      <c r="D1792" s="15">
        <f>D1790/3+D1793*2/3</f>
        <v>133.69</v>
      </c>
      <c r="E1792" s="15">
        <v>256.558</v>
      </c>
      <c r="F1792" s="36">
        <f t="shared" si="397"/>
        <v>2019.62499999986</v>
      </c>
      <c r="G1792" s="10">
        <v>1.63</v>
      </c>
      <c r="H1792" s="16">
        <f t="shared" si="393"/>
        <v>3565.30805322773</v>
      </c>
      <c r="I1792" s="16">
        <f t="shared" si="394"/>
        <v>69.939257329671</v>
      </c>
      <c r="J1792" s="19">
        <f t="shared" si="398"/>
        <v>2196235.69410189</v>
      </c>
      <c r="K1792" s="16">
        <f t="shared" si="395"/>
        <v>164.50261699109</v>
      </c>
      <c r="L1792" s="19">
        <f t="shared" si="396"/>
        <v>101333.885828442</v>
      </c>
      <c r="M1792" s="27">
        <f t="shared" si="389"/>
        <v>28.7053973718331</v>
      </c>
      <c r="N1792" s="21"/>
      <c r="O1792" s="22">
        <f t="shared" si="390"/>
        <v>31.3861128541701</v>
      </c>
      <c r="P1792" s="22"/>
      <c r="Q1792" s="31">
        <f t="shared" si="391"/>
        <v>0.0359714123806792</v>
      </c>
      <c r="R1792" s="10">
        <f t="shared" si="399"/>
        <v>0.9949744014301</v>
      </c>
      <c r="S1792" s="10">
        <f t="shared" si="400"/>
        <v>53.7334537786214</v>
      </c>
      <c r="T1792" s="12"/>
      <c r="U1792" s="12"/>
      <c r="Y1792" s="30"/>
      <c r="Z1792" s="30"/>
    </row>
    <row r="1793" spans="1:26">
      <c r="A1793" s="14">
        <v>2019.09</v>
      </c>
      <c r="B1793" s="38">
        <v>2982.156</v>
      </c>
      <c r="C1793" s="16">
        <v>57.22</v>
      </c>
      <c r="D1793" s="15">
        <v>132.9</v>
      </c>
      <c r="E1793" s="15">
        <v>256.759</v>
      </c>
      <c r="F1793" s="36">
        <f t="shared" si="397"/>
        <v>2019.7083333332</v>
      </c>
      <c r="G1793" s="10">
        <v>1.7</v>
      </c>
      <c r="H1793" s="16">
        <f t="shared" si="393"/>
        <v>3666.605047862</v>
      </c>
      <c r="I1793" s="16">
        <f t="shared" si="394"/>
        <v>70.3528389657227</v>
      </c>
      <c r="J1793" s="19">
        <f t="shared" si="398"/>
        <v>2262246.26686323</v>
      </c>
      <c r="K1793" s="16">
        <f t="shared" si="395"/>
        <v>163.402521820073</v>
      </c>
      <c r="L1793" s="19">
        <f t="shared" si="396"/>
        <v>100817.170150094</v>
      </c>
      <c r="M1793" s="27">
        <f t="shared" ref="M1793:M1801" si="401">H1793/AVERAGE(K1673:K1792)</f>
        <v>29.2295202330353</v>
      </c>
      <c r="N1793" s="21"/>
      <c r="O1793" s="22">
        <f t="shared" ref="O1793:O1800" si="402">J1793/AVERAGE(L1673:L1792)</f>
        <v>31.9741341204769</v>
      </c>
      <c r="P1793" s="22"/>
      <c r="Q1793" s="31">
        <f t="shared" ref="Q1793:Q1806" si="403">1/M1793-(G1793/100-(((E1793/E1673)^(1/10))-1))</f>
        <v>0.0346628074168118</v>
      </c>
      <c r="R1793" s="10">
        <f t="shared" si="399"/>
        <v>1.00050511892679</v>
      </c>
      <c r="S1793" s="10">
        <f t="shared" si="400"/>
        <v>53.4215579665895</v>
      </c>
      <c r="T1793" s="12"/>
      <c r="U1793" s="12"/>
      <c r="Y1793" s="30"/>
      <c r="Z1793" s="30"/>
    </row>
    <row r="1794" spans="1:26">
      <c r="A1794" s="14">
        <v>2019.1</v>
      </c>
      <c r="B1794" s="38">
        <v>2977.68</v>
      </c>
      <c r="C1794" s="16">
        <f>C1793*2/3+C1796/3</f>
        <v>57.56</v>
      </c>
      <c r="D1794" s="15">
        <f>D1793*2/3+D1796/3</f>
        <v>135.09</v>
      </c>
      <c r="E1794" s="15">
        <v>257.346</v>
      </c>
      <c r="F1794" s="36">
        <f t="shared" si="397"/>
        <v>2019.79166666653</v>
      </c>
      <c r="G1794" s="10">
        <v>1.71</v>
      </c>
      <c r="H1794" s="16">
        <f t="shared" si="393"/>
        <v>3652.75085495792</v>
      </c>
      <c r="I1794" s="16">
        <f t="shared" si="394"/>
        <v>70.6094473588088</v>
      </c>
      <c r="J1794" s="19">
        <f t="shared" si="398"/>
        <v>2257328.83887433</v>
      </c>
      <c r="K1794" s="16">
        <f t="shared" si="395"/>
        <v>165.716300272785</v>
      </c>
      <c r="L1794" s="19">
        <f t="shared" si="396"/>
        <v>102409.443876956</v>
      </c>
      <c r="M1794" s="27">
        <f t="shared" si="401"/>
        <v>28.8411228819534</v>
      </c>
      <c r="N1794" s="21"/>
      <c r="O1794" s="22">
        <f t="shared" si="402"/>
        <v>31.5642812305707</v>
      </c>
      <c r="P1794" s="22"/>
      <c r="Q1794" s="31">
        <f t="shared" si="403"/>
        <v>0.0351579414647967</v>
      </c>
      <c r="R1794" s="10">
        <f t="shared" si="399"/>
        <v>0.992353615152538</v>
      </c>
      <c r="S1794" s="10">
        <f t="shared" si="400"/>
        <v>53.3266273749304</v>
      </c>
      <c r="T1794" s="12"/>
      <c r="U1794" s="12"/>
      <c r="Y1794" s="30"/>
      <c r="Z1794" s="30"/>
    </row>
    <row r="1795" spans="1:26">
      <c r="A1795" s="14">
        <v>2019.11</v>
      </c>
      <c r="B1795" s="38">
        <v>3104.9045</v>
      </c>
      <c r="C1795" s="16">
        <f>C1793/3+C1796*2/3</f>
        <v>57.9</v>
      </c>
      <c r="D1795" s="15">
        <f>D1793/3+D1796*2/3</f>
        <v>137.28</v>
      </c>
      <c r="E1795" s="15">
        <v>257.208</v>
      </c>
      <c r="F1795" s="36">
        <f t="shared" si="397"/>
        <v>2019.87499999986</v>
      </c>
      <c r="G1795" s="10">
        <v>1.81</v>
      </c>
      <c r="H1795" s="16">
        <f t="shared" si="393"/>
        <v>3810.86201323637</v>
      </c>
      <c r="I1795" s="16">
        <f t="shared" si="394"/>
        <v>71.0646367920127</v>
      </c>
      <c r="J1795" s="19">
        <f t="shared" si="398"/>
        <v>2358698.16659577</v>
      </c>
      <c r="K1795" s="16">
        <f t="shared" si="395"/>
        <v>168.493149202202</v>
      </c>
      <c r="L1795" s="19">
        <f t="shared" si="396"/>
        <v>104287.292672051</v>
      </c>
      <c r="M1795" s="27">
        <f t="shared" si="401"/>
        <v>29.8368676590834</v>
      </c>
      <c r="N1795" s="21"/>
      <c r="O1795" s="22">
        <f t="shared" si="402"/>
        <v>32.663322842582</v>
      </c>
      <c r="P1795" s="22"/>
      <c r="Q1795" s="31">
        <f t="shared" si="403"/>
        <v>0.032874241630863</v>
      </c>
      <c r="R1795" s="10">
        <f t="shared" si="399"/>
        <v>0.996983609500104</v>
      </c>
      <c r="S1795" s="10">
        <f t="shared" si="400"/>
        <v>52.9472640609619</v>
      </c>
      <c r="T1795" s="12"/>
      <c r="U1795" s="12"/>
      <c r="Y1795" s="30"/>
      <c r="Z1795" s="30"/>
    </row>
    <row r="1796" spans="1:26">
      <c r="A1796" s="14">
        <v>2019.12</v>
      </c>
      <c r="B1796" s="38">
        <v>3176.74952380952</v>
      </c>
      <c r="C1796" s="16">
        <v>58.24</v>
      </c>
      <c r="D1796" s="15">
        <v>139.47</v>
      </c>
      <c r="E1796" s="15">
        <v>256.974</v>
      </c>
      <c r="F1796" s="36">
        <f t="shared" si="397"/>
        <v>2019.9583333332</v>
      </c>
      <c r="G1796" s="10">
        <v>1.86</v>
      </c>
      <c r="H1796" s="16">
        <f t="shared" si="393"/>
        <v>3902.59279313045</v>
      </c>
      <c r="I1796" s="16">
        <f t="shared" si="394"/>
        <v>71.5470333963747</v>
      </c>
      <c r="J1796" s="19">
        <f t="shared" si="398"/>
        <v>2419164.37509777</v>
      </c>
      <c r="K1796" s="16">
        <f t="shared" si="395"/>
        <v>171.336963389292</v>
      </c>
      <c r="L1796" s="19">
        <f t="shared" si="396"/>
        <v>106209.46123265</v>
      </c>
      <c r="M1796" s="27">
        <f t="shared" si="401"/>
        <v>30.3318223222433</v>
      </c>
      <c r="N1796" s="21"/>
      <c r="O1796" s="22">
        <f t="shared" si="402"/>
        <v>33.2092875773066</v>
      </c>
      <c r="P1796" s="22"/>
      <c r="Q1796" s="31">
        <f t="shared" si="403"/>
        <v>0.0319140832649583</v>
      </c>
      <c r="R1796" s="10">
        <f t="shared" si="399"/>
        <v>1.01064339466669</v>
      </c>
      <c r="S1796" s="10">
        <f t="shared" si="400"/>
        <v>52.8356226760009</v>
      </c>
      <c r="T1796" s="12"/>
      <c r="U1796" s="12"/>
      <c r="Y1796" s="30"/>
      <c r="Z1796" s="30"/>
    </row>
    <row r="1797" spans="1:26">
      <c r="A1797" s="14">
        <v>2020.01</v>
      </c>
      <c r="B1797" s="38">
        <v>3278.20285714286</v>
      </c>
      <c r="C1797" s="16">
        <f>C1796*2/3+C1799/3</f>
        <v>58.6868678621267</v>
      </c>
      <c r="D1797" s="15">
        <f>D1796*2/3+D1799/3</f>
        <v>131.756666666667</v>
      </c>
      <c r="E1797" s="15">
        <v>257.971</v>
      </c>
      <c r="F1797" s="36">
        <f t="shared" si="397"/>
        <v>2020.04166666653</v>
      </c>
      <c r="G1797" s="10">
        <v>1.76</v>
      </c>
      <c r="H1797" s="16">
        <f t="shared" si="393"/>
        <v>4011.6624805446</v>
      </c>
      <c r="I1797" s="16">
        <f t="shared" si="394"/>
        <v>71.8173695048161</v>
      </c>
      <c r="J1797" s="19">
        <f t="shared" si="398"/>
        <v>2490485.08044275</v>
      </c>
      <c r="K1797" s="16">
        <f t="shared" si="395"/>
        <v>161.235682860993</v>
      </c>
      <c r="L1797" s="19">
        <f t="shared" ref="L1797:L1802" si="404">K1797*(J1797/H1797)</f>
        <v>100096.921051491</v>
      </c>
      <c r="M1797" s="27">
        <f t="shared" si="401"/>
        <v>30.9852203002307</v>
      </c>
      <c r="N1797" s="21"/>
      <c r="O1797" s="22">
        <f t="shared" si="402"/>
        <v>33.9231583992878</v>
      </c>
      <c r="P1797" s="22"/>
      <c r="Q1797" s="31">
        <f t="shared" si="403"/>
        <v>0.0322657301883274</v>
      </c>
      <c r="R1797" s="10">
        <f t="shared" si="399"/>
        <v>1.02541013770738</v>
      </c>
      <c r="S1797" s="10">
        <f t="shared" si="400"/>
        <v>53.1916018826733</v>
      </c>
      <c r="T1797" s="12"/>
      <c r="U1797" s="12"/>
      <c r="Y1797" s="30"/>
      <c r="Z1797" s="30"/>
    </row>
    <row r="1798" spans="1:26">
      <c r="A1798" s="14">
        <v>2020.02</v>
      </c>
      <c r="B1798" s="38">
        <v>3277.31421052632</v>
      </c>
      <c r="C1798" s="16">
        <f>C1796/3+C1799*2/3</f>
        <v>59.1337357242534</v>
      </c>
      <c r="D1798" s="15">
        <f>D1796/3+D1799*2/3</f>
        <v>124.043333333333</v>
      </c>
      <c r="E1798" s="15">
        <v>258.678</v>
      </c>
      <c r="F1798" s="36">
        <f t="shared" ref="F1798:F1812" si="405">F1797+1/12</f>
        <v>2020.12499999986</v>
      </c>
      <c r="G1798" s="10">
        <v>1.5</v>
      </c>
      <c r="H1798" s="16">
        <f t="shared" si="393"/>
        <v>3999.61359608023</v>
      </c>
      <c r="I1798" s="16">
        <f t="shared" si="394"/>
        <v>72.1664381859062</v>
      </c>
      <c r="J1798" s="19">
        <f t="shared" si="398"/>
        <v>2486738.47565405</v>
      </c>
      <c r="K1798" s="16">
        <f t="shared" si="395"/>
        <v>151.381701793994</v>
      </c>
      <c r="L1798" s="19">
        <f t="shared" si="404"/>
        <v>94120.7677486751</v>
      </c>
      <c r="M1798" s="27">
        <f t="shared" si="401"/>
        <v>30.7296892647358</v>
      </c>
      <c r="N1798" s="21"/>
      <c r="O1798" s="22">
        <f t="shared" si="402"/>
        <v>33.6436527315925</v>
      </c>
      <c r="P1798" s="22"/>
      <c r="Q1798" s="31">
        <f t="shared" si="403"/>
        <v>0.0353872755164987</v>
      </c>
      <c r="R1798" s="10">
        <f t="shared" si="399"/>
        <v>1.06108508010022</v>
      </c>
      <c r="S1798" s="10">
        <f t="shared" si="400"/>
        <v>54.3941342607859</v>
      </c>
      <c r="T1798" s="12"/>
      <c r="U1798" s="12"/>
      <c r="Y1798" s="30"/>
      <c r="Z1798" s="30"/>
    </row>
    <row r="1799" spans="1:26">
      <c r="A1799" s="14">
        <v>2020.03</v>
      </c>
      <c r="B1799" s="38">
        <v>2652.39363636364</v>
      </c>
      <c r="C1799" s="16">
        <v>59.5806035863801</v>
      </c>
      <c r="D1799" s="15">
        <v>116.33</v>
      </c>
      <c r="E1799" s="15">
        <v>258.115</v>
      </c>
      <c r="F1799" s="36">
        <f t="shared" si="405"/>
        <v>2020.2083333332</v>
      </c>
      <c r="G1799" s="10">
        <v>0.87</v>
      </c>
      <c r="H1799" s="16">
        <f t="shared" si="393"/>
        <v>3244.02492946942</v>
      </c>
      <c r="I1799" s="16">
        <f t="shared" si="394"/>
        <v>72.8703917462401</v>
      </c>
      <c r="J1799" s="19">
        <f t="shared" si="398"/>
        <v>2020730.80674283</v>
      </c>
      <c r="K1799" s="16">
        <f t="shared" si="395"/>
        <v>142.278059663328</v>
      </c>
      <c r="L1799" s="19">
        <f t="shared" si="404"/>
        <v>88626.2172875179</v>
      </c>
      <c r="M1799" s="27">
        <f t="shared" si="401"/>
        <v>24.8171686290994</v>
      </c>
      <c r="N1799" s="21"/>
      <c r="O1799" s="22">
        <f t="shared" si="402"/>
        <v>27.1816336779165</v>
      </c>
      <c r="P1799" s="22"/>
      <c r="Q1799" s="31">
        <f t="shared" si="403"/>
        <v>0.0488014708947206</v>
      </c>
      <c r="R1799" s="10">
        <f t="shared" si="399"/>
        <v>1.02087776762849</v>
      </c>
      <c r="S1799" s="10">
        <f t="shared" si="400"/>
        <v>57.8426961047064</v>
      </c>
      <c r="T1799" s="12"/>
      <c r="U1799" s="12"/>
      <c r="Y1799" s="30"/>
      <c r="Z1799" s="30"/>
    </row>
    <row r="1800" spans="1:26">
      <c r="A1800" s="14">
        <v>2020.04</v>
      </c>
      <c r="B1800" s="38">
        <v>2761.97523809524</v>
      </c>
      <c r="C1800" s="16">
        <f>C1799*2/3+C1802/3</f>
        <v>59.6137357242534</v>
      </c>
      <c r="D1800" s="15">
        <f>D1799*2/3+D1802/3</f>
        <v>110.63</v>
      </c>
      <c r="E1800" s="15">
        <v>256.389</v>
      </c>
      <c r="F1800" s="36">
        <f t="shared" si="405"/>
        <v>2020.29166666653</v>
      </c>
      <c r="G1800" s="10">
        <v>0.66</v>
      </c>
      <c r="H1800" s="16">
        <f t="shared" si="393"/>
        <v>3400.79020917063</v>
      </c>
      <c r="I1800" s="16">
        <f t="shared" si="394"/>
        <v>73.4017474113704</v>
      </c>
      <c r="J1800" s="19">
        <f t="shared" ref="J1800:J1805" si="406">J1799*((H1800+(I1800/12))/H1799)</f>
        <v>2122191.45155841</v>
      </c>
      <c r="K1800" s="16">
        <f t="shared" si="395"/>
        <v>136.217521305516</v>
      </c>
      <c r="L1800" s="19">
        <f t="shared" si="404"/>
        <v>85003.6731132386</v>
      </c>
      <c r="M1800" s="27">
        <f t="shared" si="401"/>
        <v>25.9273588252802</v>
      </c>
      <c r="N1800" s="21"/>
      <c r="O1800" s="22">
        <f t="shared" si="402"/>
        <v>28.4079625075492</v>
      </c>
      <c r="P1800" s="22"/>
      <c r="Q1800" s="31">
        <f t="shared" si="403"/>
        <v>0.0483174365444449</v>
      </c>
      <c r="R1800" s="10">
        <f t="shared" si="399"/>
        <v>0.999590818618744</v>
      </c>
      <c r="S1800" s="10">
        <f t="shared" si="400"/>
        <v>59.4478467684448</v>
      </c>
      <c r="T1800" s="12"/>
      <c r="U1800" s="12"/>
      <c r="Y1800" s="30"/>
      <c r="Z1800" s="30"/>
    </row>
    <row r="1801" spans="1:26">
      <c r="A1801" s="14">
        <v>2020.05</v>
      </c>
      <c r="B1801" s="38">
        <v>2919.615</v>
      </c>
      <c r="C1801" s="16">
        <f>C1799/3+C1802*2/3</f>
        <v>59.6468678621267</v>
      </c>
      <c r="D1801" s="15">
        <f>D1799/3+D1802*2/3</f>
        <v>104.93</v>
      </c>
      <c r="E1801" s="15">
        <v>256.394</v>
      </c>
      <c r="F1801" s="36">
        <f t="shared" si="405"/>
        <v>2020.37499999986</v>
      </c>
      <c r="G1801" s="10">
        <v>0.67</v>
      </c>
      <c r="H1801" s="16">
        <f t="shared" si="393"/>
        <v>3594.8202365695</v>
      </c>
      <c r="I1801" s="16">
        <f t="shared" si="394"/>
        <v>73.4411104336565</v>
      </c>
      <c r="J1801" s="19">
        <f t="shared" si="406"/>
        <v>2247090.91533864</v>
      </c>
      <c r="K1801" s="16">
        <f t="shared" si="395"/>
        <v>129.19665347083</v>
      </c>
      <c r="L1801" s="19">
        <f t="shared" si="404"/>
        <v>80759.7062443108</v>
      </c>
      <c r="M1801" s="27">
        <f t="shared" si="401"/>
        <v>27.3284809976985</v>
      </c>
      <c r="N1801" s="21"/>
      <c r="O1801" s="22">
        <f t="shared" ref="O1801:O1806" si="407">J1801/AVERAGE(L1681:L1800)</f>
        <v>29.9517732962636</v>
      </c>
      <c r="P1801" s="22"/>
      <c r="Q1801" s="31">
        <f t="shared" si="403"/>
        <v>0.0461632298698543</v>
      </c>
      <c r="R1801" s="10">
        <f t="shared" si="399"/>
        <v>0.994820277110528</v>
      </c>
      <c r="S1801" s="10">
        <f t="shared" si="400"/>
        <v>59.422362984246</v>
      </c>
      <c r="T1801" s="12"/>
      <c r="U1801" s="12"/>
      <c r="Y1801" s="30"/>
      <c r="Z1801" s="30"/>
    </row>
    <row r="1802" spans="1:26">
      <c r="A1802" s="14">
        <v>2020.06</v>
      </c>
      <c r="B1802" s="38">
        <v>3104.66090909091</v>
      </c>
      <c r="C1802" s="16">
        <v>59.68</v>
      </c>
      <c r="D1802" s="15">
        <v>99.23</v>
      </c>
      <c r="E1802" s="15">
        <v>257.797</v>
      </c>
      <c r="F1802" s="36">
        <f t="shared" si="405"/>
        <v>2020.4583333332</v>
      </c>
      <c r="G1802" s="10">
        <v>0.73</v>
      </c>
      <c r="H1802" s="16">
        <f t="shared" ref="H1802:H1858" si="408">B1802*$E$1858/E1802</f>
        <v>3801.85687859052</v>
      </c>
      <c r="I1802" s="16">
        <f t="shared" ref="I1802:I1856" si="409">C1802*$E$1858/E1802</f>
        <v>73.0819967648964</v>
      </c>
      <c r="J1802" s="19">
        <f t="shared" si="406"/>
        <v>2380314.63265821</v>
      </c>
      <c r="K1802" s="16">
        <f t="shared" ref="K1802:K1853" si="410">D1802*$E$1858/E1802</f>
        <v>121.513514393108</v>
      </c>
      <c r="L1802" s="19">
        <f t="shared" si="404"/>
        <v>76078.7177456481</v>
      </c>
      <c r="M1802" s="27">
        <f t="shared" ref="M1802:M1807" si="411">H1802/AVERAGE(K1682:K1801)</f>
        <v>28.8383159551229</v>
      </c>
      <c r="N1802" s="21"/>
      <c r="O1802" s="22">
        <f t="shared" si="407"/>
        <v>31.6132845033274</v>
      </c>
      <c r="P1802" s="22"/>
      <c r="Q1802" s="31">
        <f t="shared" si="403"/>
        <v>0.0443015232359106</v>
      </c>
      <c r="R1802" s="10">
        <f t="shared" si="399"/>
        <v>1.01118544552722</v>
      </c>
      <c r="S1802" s="10">
        <f t="shared" si="400"/>
        <v>58.7928543525152</v>
      </c>
      <c r="T1802" s="12"/>
      <c r="U1802" s="12"/>
      <c r="Y1802" s="30"/>
      <c r="Z1802" s="30"/>
    </row>
    <row r="1803" spans="1:26">
      <c r="A1803" s="14">
        <v>2020.07</v>
      </c>
      <c r="B1803" s="38">
        <v>3207.61909090909</v>
      </c>
      <c r="C1803" s="16">
        <f>C1802*2/3+C1805/3</f>
        <v>59.4033333333333</v>
      </c>
      <c r="D1803" s="15">
        <f>D1802*2/3+D1805/3</f>
        <v>98.8933333333333</v>
      </c>
      <c r="E1803" s="15">
        <v>259.101</v>
      </c>
      <c r="F1803" s="36">
        <f t="shared" si="405"/>
        <v>2020.54166666653</v>
      </c>
      <c r="G1803" s="10">
        <v>0.62</v>
      </c>
      <c r="H1803" s="16">
        <f t="shared" si="408"/>
        <v>3908.16732930402</v>
      </c>
      <c r="I1803" s="16">
        <f t="shared" si="409"/>
        <v>72.3770996509727</v>
      </c>
      <c r="J1803" s="19">
        <f t="shared" si="406"/>
        <v>2450651.05485699</v>
      </c>
      <c r="K1803" s="16">
        <f t="shared" si="410"/>
        <v>120.491767714778</v>
      </c>
      <c r="L1803" s="19">
        <f t="shared" ref="L1803:L1808" si="412">K1803*(J1803/H1803)</f>
        <v>75555.4337291873</v>
      </c>
      <c r="M1803" s="27">
        <f t="shared" si="411"/>
        <v>29.599194927667</v>
      </c>
      <c r="N1803" s="21"/>
      <c r="O1803" s="22">
        <f t="shared" si="407"/>
        <v>32.4533413372533</v>
      </c>
      <c r="P1803" s="22"/>
      <c r="Q1803" s="31">
        <f t="shared" si="403"/>
        <v>0.0450018859695649</v>
      </c>
      <c r="R1803" s="10">
        <f t="shared" ref="R1803:R1808" si="413">((G1803/G1804+G1803/1200+((1+G1804/1200)^(-119))*(1-G1803/G1804)))</f>
        <v>0.997636276251347</v>
      </c>
      <c r="S1803" s="10">
        <f t="shared" ref="S1803:S1808" si="414">S1802*R1802*E1802/E1803</f>
        <v>59.1512770594638</v>
      </c>
      <c r="T1803" s="12"/>
      <c r="U1803" s="12"/>
      <c r="Y1803" s="30"/>
      <c r="Z1803" s="30"/>
    </row>
    <row r="1804" spans="1:26">
      <c r="A1804" s="14">
        <v>2020.08</v>
      </c>
      <c r="B1804" s="38">
        <v>3391.71</v>
      </c>
      <c r="C1804" s="16">
        <f>C1802/3+C1805*2/3</f>
        <v>59.1266666666667</v>
      </c>
      <c r="D1804" s="15">
        <f>D1802/3+D1805*2/3</f>
        <v>98.5566666666667</v>
      </c>
      <c r="E1804" s="15">
        <v>259.918</v>
      </c>
      <c r="F1804" s="36">
        <f t="shared" si="405"/>
        <v>2020.62499999986</v>
      </c>
      <c r="G1804" s="10">
        <v>0.65</v>
      </c>
      <c r="H1804" s="16">
        <f t="shared" si="408"/>
        <v>4119.47436572304</v>
      </c>
      <c r="I1804" s="16">
        <f t="shared" si="409"/>
        <v>71.8135653295783</v>
      </c>
      <c r="J1804" s="19">
        <f t="shared" si="406"/>
        <v>2586905.6210766</v>
      </c>
      <c r="K1804" s="16">
        <f t="shared" si="410"/>
        <v>119.704120312304</v>
      </c>
      <c r="L1804" s="19">
        <f t="shared" si="412"/>
        <v>75170.5761974264</v>
      </c>
      <c r="M1804" s="27">
        <f t="shared" si="411"/>
        <v>31.1582089653552</v>
      </c>
      <c r="N1804" s="21"/>
      <c r="O1804" s="22">
        <f t="shared" si="407"/>
        <v>34.1656651999897</v>
      </c>
      <c r="P1804" s="22"/>
      <c r="Q1804" s="31">
        <f t="shared" si="403"/>
        <v>0.0431914041795455</v>
      </c>
      <c r="R1804" s="10">
        <f t="shared" si="413"/>
        <v>0.997665544232981</v>
      </c>
      <c r="S1804" s="10">
        <f t="shared" si="414"/>
        <v>58.8259691162086</v>
      </c>
      <c r="T1804" s="12"/>
      <c r="U1804" s="12"/>
      <c r="Y1804" s="30"/>
      <c r="Z1804" s="30"/>
    </row>
    <row r="1805" spans="1:26">
      <c r="A1805" s="14">
        <v>2020.09</v>
      </c>
      <c r="B1805" s="38">
        <v>3365.51666666667</v>
      </c>
      <c r="C1805" s="16">
        <f>58.85</f>
        <v>58.85</v>
      </c>
      <c r="D1805" s="15">
        <v>98.22</v>
      </c>
      <c r="E1805" s="15">
        <v>260.28</v>
      </c>
      <c r="F1805" s="36">
        <f t="shared" si="405"/>
        <v>2020.7083333332</v>
      </c>
      <c r="G1805" s="10">
        <v>0.68</v>
      </c>
      <c r="H1805" s="16">
        <f t="shared" si="408"/>
        <v>4081.97553013422</v>
      </c>
      <c r="I1805" s="16">
        <f t="shared" si="409"/>
        <v>71.3781222145382</v>
      </c>
      <c r="J1805" s="19">
        <f t="shared" si="406"/>
        <v>2567092.75924255</v>
      </c>
      <c r="K1805" s="16">
        <f t="shared" si="410"/>
        <v>119.129297602582</v>
      </c>
      <c r="L1805" s="19">
        <f t="shared" si="412"/>
        <v>74918.6160063002</v>
      </c>
      <c r="M1805" s="27">
        <f t="shared" si="411"/>
        <v>30.8394260438113</v>
      </c>
      <c r="N1805" s="21"/>
      <c r="O1805" s="22">
        <f t="shared" si="407"/>
        <v>33.8190048502986</v>
      </c>
      <c r="P1805" s="22"/>
      <c r="Q1805" s="31">
        <f t="shared" si="403"/>
        <v>0.0433056084279171</v>
      </c>
      <c r="R1805" s="10">
        <f t="shared" si="413"/>
        <v>0.990077997517369</v>
      </c>
      <c r="S1805" s="10">
        <f t="shared" si="414"/>
        <v>58.6070177485316</v>
      </c>
      <c r="T1805" s="12"/>
      <c r="U1805" s="12"/>
      <c r="Y1805" s="30"/>
      <c r="Z1805" s="30"/>
    </row>
    <row r="1806" spans="1:26">
      <c r="A1806" s="14">
        <v>2020.1</v>
      </c>
      <c r="B1806" s="38">
        <v>3418.70136363636</v>
      </c>
      <c r="C1806" s="16">
        <f>C1805*2/3+C1808/3</f>
        <v>58.6596153786701</v>
      </c>
      <c r="D1806" s="15">
        <f>D1805*2/3+D1808/3</f>
        <v>96.8566666666667</v>
      </c>
      <c r="E1806" s="15">
        <v>260.388</v>
      </c>
      <c r="F1806" s="36">
        <f t="shared" si="405"/>
        <v>2020.79166666653</v>
      </c>
      <c r="G1806" s="10">
        <v>0.79</v>
      </c>
      <c r="H1806" s="16">
        <f t="shared" si="408"/>
        <v>4144.76248822911</v>
      </c>
      <c r="I1806" s="16">
        <f t="shared" si="409"/>
        <v>71.1176986622923</v>
      </c>
      <c r="J1806" s="19">
        <f t="shared" ref="J1806:J1811" si="415">J1805*((H1806+(I1806/12))/H1805)</f>
        <v>2610305.59944021</v>
      </c>
      <c r="K1806" s="16">
        <f t="shared" si="410"/>
        <v>117.427009859645</v>
      </c>
      <c r="L1806" s="19">
        <f t="shared" si="412"/>
        <v>73953.6661588338</v>
      </c>
      <c r="M1806" s="27">
        <f t="shared" si="411"/>
        <v>31.2836940325929</v>
      </c>
      <c r="N1806" s="21"/>
      <c r="O1806" s="22">
        <f t="shared" si="407"/>
        <v>34.3079085753453</v>
      </c>
      <c r="P1806" s="22"/>
      <c r="Q1806" s="31">
        <f t="shared" si="403"/>
        <v>0.0416606974902217</v>
      </c>
      <c r="R1806" s="10">
        <f t="shared" si="413"/>
        <v>0.993060227923782</v>
      </c>
      <c r="S1806" s="10">
        <f t="shared" si="414"/>
        <v>58.001451780491</v>
      </c>
      <c r="T1806" s="12"/>
      <c r="U1806" s="12"/>
      <c r="Y1806" s="30"/>
      <c r="Z1806" s="30"/>
    </row>
    <row r="1807" spans="1:26">
      <c r="A1807" s="14">
        <v>2020.11</v>
      </c>
      <c r="B1807" s="38">
        <v>3548.9925</v>
      </c>
      <c r="C1807" s="16">
        <f>C1805/3+C1808*2/3</f>
        <v>58.4692307573401</v>
      </c>
      <c r="D1807" s="15">
        <f>D1805/3+D1808*2/3</f>
        <v>95.4933333333333</v>
      </c>
      <c r="E1807" s="15">
        <v>260.229</v>
      </c>
      <c r="F1807" s="36">
        <f t="shared" si="405"/>
        <v>2020.87499999986</v>
      </c>
      <c r="G1807" s="10">
        <v>0.87</v>
      </c>
      <c r="H1807" s="16">
        <f t="shared" si="408"/>
        <v>4305.35372050195</v>
      </c>
      <c r="I1807" s="16">
        <f t="shared" si="409"/>
        <v>70.9301922097612</v>
      </c>
      <c r="J1807" s="19">
        <f t="shared" si="415"/>
        <v>2715165.96652155</v>
      </c>
      <c r="K1807" s="16">
        <f t="shared" si="410"/>
        <v>115.844870889358</v>
      </c>
      <c r="L1807" s="19">
        <f t="shared" si="412"/>
        <v>73057.4236762585</v>
      </c>
      <c r="M1807" s="27">
        <f t="shared" si="411"/>
        <v>32.4732040966126</v>
      </c>
      <c r="N1807" s="21"/>
      <c r="O1807" s="22">
        <f t="shared" ref="O1807:O1812" si="416">J1807/AVERAGE(L1687:L1806)</f>
        <v>35.6120313019685</v>
      </c>
      <c r="P1807" s="22"/>
      <c r="Q1807" s="31">
        <f t="shared" ref="Q1807:Q1813" si="417">1/M1807-(G1807/100-(((E1807/E1687)^(1/10))-1))</f>
        <v>0.0395848371504078</v>
      </c>
      <c r="R1807" s="10">
        <f t="shared" si="413"/>
        <v>0.995043227191343</v>
      </c>
      <c r="S1807" s="10">
        <f t="shared" si="414"/>
        <v>57.6341278922123</v>
      </c>
      <c r="T1807" s="12"/>
      <c r="U1807" s="12"/>
      <c r="Y1807" s="30"/>
      <c r="Z1807" s="30"/>
    </row>
    <row r="1808" spans="1:26">
      <c r="A1808" s="14">
        <v>2020.12</v>
      </c>
      <c r="B1808" s="38">
        <v>3695.31</v>
      </c>
      <c r="C1808" s="16">
        <v>58.2788461360102</v>
      </c>
      <c r="D1808" s="15">
        <v>94.13</v>
      </c>
      <c r="E1808" s="15">
        <v>260.474</v>
      </c>
      <c r="F1808" s="36">
        <f t="shared" si="405"/>
        <v>2020.9583333332</v>
      </c>
      <c r="G1808" s="10">
        <v>0.93</v>
      </c>
      <c r="H1808" s="16">
        <f t="shared" si="408"/>
        <v>4478.6378624738</v>
      </c>
      <c r="I1808" s="16">
        <f t="shared" si="409"/>
        <v>70.6327336234362</v>
      </c>
      <c r="J1808" s="19">
        <f t="shared" si="415"/>
        <v>2828159.43216286</v>
      </c>
      <c r="K1808" s="16">
        <f t="shared" si="410"/>
        <v>114.083576748543</v>
      </c>
      <c r="L1808" s="19">
        <f t="shared" si="412"/>
        <v>72041.2218053399</v>
      </c>
      <c r="M1808" s="27">
        <f t="shared" ref="M1808:M1813" si="418">H1808/AVERAGE(K1688:K1807)</f>
        <v>33.7655914181171</v>
      </c>
      <c r="N1808" s="21"/>
      <c r="O1808" s="22">
        <f t="shared" si="416"/>
        <v>37.0265964006042</v>
      </c>
      <c r="P1808" s="22"/>
      <c r="Q1808" s="31">
        <f t="shared" si="417"/>
        <v>0.037727217459252</v>
      </c>
      <c r="R1808" s="10">
        <f t="shared" si="413"/>
        <v>0.98667487501524</v>
      </c>
      <c r="S1808" s="10">
        <f t="shared" si="414"/>
        <v>57.2945070695398</v>
      </c>
      <c r="T1808" s="12"/>
      <c r="U1808" s="12"/>
      <c r="Y1808" s="30"/>
      <c r="Z1808" s="30"/>
    </row>
    <row r="1809" spans="1:26">
      <c r="A1809" s="14">
        <v>2021.01</v>
      </c>
      <c r="B1809" s="38">
        <v>3793.74842105263</v>
      </c>
      <c r="C1809" s="16">
        <f>C1808*2/3+C1811/3</f>
        <v>58.0636931123077</v>
      </c>
      <c r="D1809" s="15">
        <f>D1808*2/3+D1811/3</f>
        <v>105.486666666667</v>
      </c>
      <c r="E1809" s="15">
        <v>261.582</v>
      </c>
      <c r="F1809" s="36">
        <f t="shared" si="405"/>
        <v>2021.04166666653</v>
      </c>
      <c r="G1809" s="10">
        <v>1.08</v>
      </c>
      <c r="H1809" s="16">
        <f t="shared" si="408"/>
        <v>4578.46734597061</v>
      </c>
      <c r="I1809" s="16">
        <f t="shared" si="409"/>
        <v>70.0738935206983</v>
      </c>
      <c r="J1809" s="19">
        <f t="shared" si="415"/>
        <v>2894887.02131951</v>
      </c>
      <c r="K1809" s="16">
        <f t="shared" si="410"/>
        <v>127.30608494978</v>
      </c>
      <c r="L1809" s="19">
        <f t="shared" ref="L1809:L1814" si="419">K1809*(J1809/H1809)</f>
        <v>80493.4719869644</v>
      </c>
      <c r="M1809" s="27">
        <f t="shared" si="418"/>
        <v>34.5124322941069</v>
      </c>
      <c r="N1809" s="21"/>
      <c r="O1809" s="22">
        <f t="shared" si="416"/>
        <v>37.8411804678566</v>
      </c>
      <c r="P1809" s="22"/>
      <c r="Q1809" s="31">
        <f t="shared" si="417"/>
        <v>0.035534737619675</v>
      </c>
      <c r="R1809" s="10">
        <f t="shared" ref="R1809:R1820" si="420">((G1809/G1810+G1809/1200+((1+G1810/1200)^(-119))*(1-G1809/G1810)))</f>
        <v>0.984128411931971</v>
      </c>
      <c r="S1809" s="10">
        <f t="shared" ref="S1809:S1815" si="421">S1808*R1808*E1808/E1809</f>
        <v>56.2915983304614</v>
      </c>
      <c r="T1809" s="12"/>
      <c r="U1809" s="12"/>
      <c r="Y1809" s="30"/>
      <c r="Z1809" s="30"/>
    </row>
    <row r="1810" spans="1:26">
      <c r="A1810" s="14">
        <v>2021.02</v>
      </c>
      <c r="B1810" s="38">
        <v>3883.43210526316</v>
      </c>
      <c r="C1810" s="16">
        <f>C1808/3+C1811*2/3</f>
        <v>57.8485400886052</v>
      </c>
      <c r="D1810" s="15">
        <f>D1808/3+D1811*2/3</f>
        <v>116.843333333333</v>
      </c>
      <c r="E1810" s="15">
        <v>263.014</v>
      </c>
      <c r="F1810" s="36">
        <f t="shared" si="405"/>
        <v>2021.12499999986</v>
      </c>
      <c r="G1810" s="10">
        <v>1.26</v>
      </c>
      <c r="H1810" s="16">
        <f t="shared" si="408"/>
        <v>4661.1845676596</v>
      </c>
      <c r="I1810" s="16">
        <f t="shared" si="409"/>
        <v>69.4341281149736</v>
      </c>
      <c r="J1810" s="19">
        <f t="shared" si="415"/>
        <v>2950846.21504961</v>
      </c>
      <c r="K1810" s="16">
        <f t="shared" si="410"/>
        <v>140.244074675366</v>
      </c>
      <c r="L1810" s="19">
        <f t="shared" si="419"/>
        <v>88784.0185111417</v>
      </c>
      <c r="M1810" s="27">
        <f t="shared" si="418"/>
        <v>35.1039071719698</v>
      </c>
      <c r="N1810" s="21"/>
      <c r="O1810" s="22">
        <f t="shared" si="416"/>
        <v>38.4806381927521</v>
      </c>
      <c r="P1810" s="22"/>
      <c r="Q1810" s="31">
        <f t="shared" si="417"/>
        <v>0.033301489166803</v>
      </c>
      <c r="R1810" s="10">
        <f t="shared" si="420"/>
        <v>0.968990480532131</v>
      </c>
      <c r="S1810" s="10">
        <f t="shared" si="421"/>
        <v>55.0965417101268</v>
      </c>
      <c r="T1810" s="12"/>
      <c r="U1810" s="12"/>
      <c r="Y1810" s="30"/>
      <c r="Z1810" s="30"/>
    </row>
    <row r="1811" spans="1:26">
      <c r="A1811" s="14">
        <v>2021.03</v>
      </c>
      <c r="B1811" s="38">
        <v>3910.50826086956</v>
      </c>
      <c r="C1811" s="16">
        <v>57.6333870649026</v>
      </c>
      <c r="D1811" s="15">
        <v>128.2</v>
      </c>
      <c r="E1811" s="15">
        <v>264.877</v>
      </c>
      <c r="F1811" s="36">
        <f t="shared" si="405"/>
        <v>2021.2083333332</v>
      </c>
      <c r="G1811" s="10">
        <v>1.61</v>
      </c>
      <c r="H1811" s="16">
        <f t="shared" si="408"/>
        <v>4660.67058433028</v>
      </c>
      <c r="I1811" s="16">
        <f t="shared" si="409"/>
        <v>68.6893400677751</v>
      </c>
      <c r="J1811" s="19">
        <f t="shared" si="415"/>
        <v>2954144.57993469</v>
      </c>
      <c r="K1811" s="16">
        <f t="shared" si="410"/>
        <v>152.79291822242</v>
      </c>
      <c r="L1811" s="19">
        <f t="shared" si="419"/>
        <v>96847.087356213</v>
      </c>
      <c r="M1811" s="27">
        <f t="shared" si="418"/>
        <v>35.0425451121921</v>
      </c>
      <c r="N1811" s="21"/>
      <c r="O1811" s="22">
        <f t="shared" si="416"/>
        <v>38.4006800763065</v>
      </c>
      <c r="P1811" s="22"/>
      <c r="Q1811" s="31">
        <f t="shared" si="417"/>
        <v>0.0295822469860887</v>
      </c>
      <c r="R1811" s="10">
        <f t="shared" si="420"/>
        <v>0.998597711794002</v>
      </c>
      <c r="S1811" s="10">
        <f t="shared" si="421"/>
        <v>53.0125222527293</v>
      </c>
      <c r="T1811" s="12"/>
      <c r="U1811" s="12"/>
      <c r="Y1811" s="30"/>
      <c r="Z1811" s="30"/>
    </row>
    <row r="1812" spans="1:26">
      <c r="A1812" s="14">
        <v>2021.04</v>
      </c>
      <c r="B1812" s="38">
        <v>4141.17619047619</v>
      </c>
      <c r="C1812" s="16">
        <f>C1811*2/3+C1814/3</f>
        <v>57.7106054214072</v>
      </c>
      <c r="D1812" s="15">
        <f>D1811*2/3+D1814/3</f>
        <v>138.386666666667</v>
      </c>
      <c r="E1812" s="15">
        <v>267.054</v>
      </c>
      <c r="F1812" s="36">
        <f t="shared" si="405"/>
        <v>2021.29166666653</v>
      </c>
      <c r="G1812" s="10">
        <v>1.64</v>
      </c>
      <c r="H1812" s="16">
        <f t="shared" si="408"/>
        <v>4895.35363782321</v>
      </c>
      <c r="I1812" s="16">
        <f t="shared" si="409"/>
        <v>68.220671904853</v>
      </c>
      <c r="J1812" s="19">
        <f t="shared" ref="J1812:J1817" si="422">J1811*((H1812+(I1812/12))/H1811)</f>
        <v>3106500.79884697</v>
      </c>
      <c r="K1812" s="16">
        <f t="shared" si="410"/>
        <v>163.589193246809</v>
      </c>
      <c r="L1812" s="19">
        <f t="shared" si="419"/>
        <v>103810.673773901</v>
      </c>
      <c r="M1812" s="27">
        <f t="shared" si="418"/>
        <v>36.719814109133</v>
      </c>
      <c r="N1812" s="21"/>
      <c r="O1812" s="22">
        <f t="shared" si="416"/>
        <v>40.2197494362747</v>
      </c>
      <c r="P1812" s="22"/>
      <c r="Q1812" s="31">
        <f t="shared" si="417"/>
        <v>0.0281584582537585</v>
      </c>
      <c r="R1812" s="10">
        <f t="shared" si="420"/>
        <v>1.00319774885414</v>
      </c>
      <c r="S1812" s="10">
        <f t="shared" si="421"/>
        <v>52.5066361455386</v>
      </c>
      <c r="T1812" s="12"/>
      <c r="U1812" s="12"/>
      <c r="Y1812" s="30"/>
      <c r="Z1812" s="30"/>
    </row>
    <row r="1813" spans="1:26">
      <c r="A1813" s="14">
        <v>2021.05</v>
      </c>
      <c r="B1813" s="38">
        <v>4167.8495</v>
      </c>
      <c r="C1813" s="16">
        <f>C1811/3+C1814*2/3</f>
        <v>57.7878237779117</v>
      </c>
      <c r="D1813" s="15">
        <f>D1811/3+D1814*2/3</f>
        <v>148.573333333333</v>
      </c>
      <c r="E1813" s="15">
        <v>269.195</v>
      </c>
      <c r="F1813" s="36">
        <f t="shared" ref="F1813:F1818" si="423">F1812+1/12</f>
        <v>2021.37499999986</v>
      </c>
      <c r="G1813" s="10">
        <v>1.62</v>
      </c>
      <c r="H1813" s="16">
        <f t="shared" si="408"/>
        <v>4887.69940305541</v>
      </c>
      <c r="I1813" s="16">
        <f t="shared" si="409"/>
        <v>67.7686446651132</v>
      </c>
      <c r="J1813" s="19">
        <f t="shared" si="422"/>
        <v>3105227.29043821</v>
      </c>
      <c r="K1813" s="16">
        <f t="shared" si="410"/>
        <v>174.234168638595</v>
      </c>
      <c r="L1813" s="19">
        <f t="shared" si="419"/>
        <v>110693.52895253</v>
      </c>
      <c r="M1813" s="27">
        <f t="shared" si="418"/>
        <v>36.5521339897991</v>
      </c>
      <c r="N1813" s="21"/>
      <c r="O1813" s="22">
        <f t="shared" ref="O1813:O1818" si="424">J1813/AVERAGE(L1693:L1812)</f>
        <v>40.0146914376844</v>
      </c>
      <c r="P1813" s="22"/>
      <c r="Q1813" s="31">
        <f t="shared" si="417"/>
        <v>0.0288183454256166</v>
      </c>
      <c r="R1813" s="10">
        <f t="shared" si="420"/>
        <v>1.01055006162021</v>
      </c>
      <c r="S1813" s="10">
        <f t="shared" si="421"/>
        <v>52.2556005366801</v>
      </c>
      <c r="T1813" s="12"/>
      <c r="U1813" s="12"/>
      <c r="Y1813" s="30"/>
      <c r="Z1813" s="30"/>
    </row>
    <row r="1814" spans="1:26">
      <c r="A1814" s="14">
        <v>2021.06</v>
      </c>
      <c r="B1814" s="38">
        <v>4238.48954545455</v>
      </c>
      <c r="C1814" s="16">
        <v>57.8650421344162</v>
      </c>
      <c r="D1814" s="15">
        <v>158.76</v>
      </c>
      <c r="E1814" s="15">
        <v>271.696</v>
      </c>
      <c r="F1814" s="36">
        <f t="shared" si="423"/>
        <v>2021.4583333332</v>
      </c>
      <c r="G1814" s="10">
        <v>1.52</v>
      </c>
      <c r="H1814" s="16">
        <f t="shared" si="408"/>
        <v>4924.78551806063</v>
      </c>
      <c r="I1814" s="16">
        <f t="shared" si="409"/>
        <v>67.2345462810336</v>
      </c>
      <c r="J1814" s="19">
        <f t="shared" si="422"/>
        <v>3132348.2358586</v>
      </c>
      <c r="K1814" s="16">
        <f t="shared" si="410"/>
        <v>184.466409663742</v>
      </c>
      <c r="L1814" s="19">
        <f t="shared" si="419"/>
        <v>117327.55279725</v>
      </c>
      <c r="M1814" s="27">
        <f t="shared" ref="M1814:M1820" si="425">H1814/AVERAGE(K1694:K1813)</f>
        <v>36.6962580130884</v>
      </c>
      <c r="N1814" s="21"/>
      <c r="O1814" s="22">
        <f t="shared" si="424"/>
        <v>40.1480495217305</v>
      </c>
      <c r="P1814" s="22"/>
      <c r="Q1814" s="31">
        <f t="shared" ref="Q1814:Q1820" si="426">1/M1814-(G1814/100-(((E1814/E1694)^(1/10))-1))</f>
        <v>0.0307615937653314</v>
      </c>
      <c r="R1814" s="10">
        <f t="shared" si="420"/>
        <v>1.01984717906753</v>
      </c>
      <c r="S1814" s="10">
        <f t="shared" si="421"/>
        <v>52.3208053768073</v>
      </c>
      <c r="T1814" s="12"/>
      <c r="U1814" s="12"/>
      <c r="Y1814" s="30"/>
      <c r="Z1814" s="30"/>
    </row>
    <row r="1815" spans="1:26">
      <c r="A1815" s="14">
        <v>2021.07</v>
      </c>
      <c r="B1815" s="38">
        <v>4363.71285714286</v>
      </c>
      <c r="C1815" s="16">
        <f>C1814*2/3+C1817/3</f>
        <v>58.3281890057922</v>
      </c>
      <c r="D1815" s="15">
        <f>D1814*2/3+D1817/3</f>
        <v>164.316666666667</v>
      </c>
      <c r="E1815" s="15">
        <v>273.003</v>
      </c>
      <c r="F1815" s="36">
        <f t="shared" si="423"/>
        <v>2021.54166666653</v>
      </c>
      <c r="G1815" s="10">
        <v>1.32</v>
      </c>
      <c r="H1815" s="16">
        <f t="shared" si="408"/>
        <v>5046.01102610071</v>
      </c>
      <c r="I1815" s="16">
        <f t="shared" si="409"/>
        <v>67.4482245947829</v>
      </c>
      <c r="J1815" s="19">
        <f t="shared" si="422"/>
        <v>3213027.17075571</v>
      </c>
      <c r="K1815" s="16">
        <f t="shared" si="410"/>
        <v>190.008769805948</v>
      </c>
      <c r="L1815" s="19">
        <f t="shared" ref="L1815:L1820" si="427">K1815*(J1815/H1815)</f>
        <v>120987.317885459</v>
      </c>
      <c r="M1815" s="27">
        <f t="shared" si="425"/>
        <v>37.4433831846154</v>
      </c>
      <c r="N1815" s="21"/>
      <c r="O1815" s="22">
        <f t="shared" si="424"/>
        <v>40.9373560421151</v>
      </c>
      <c r="P1815" s="22"/>
      <c r="Q1815" s="31">
        <f t="shared" si="426"/>
        <v>0.032616581086395</v>
      </c>
      <c r="R1815" s="10">
        <f t="shared" si="420"/>
        <v>1.00482337570414</v>
      </c>
      <c r="S1815" s="10">
        <f t="shared" si="421"/>
        <v>53.1037688407352</v>
      </c>
      <c r="T1815" s="12"/>
      <c r="U1815" s="12"/>
      <c r="Y1815" s="30"/>
      <c r="Z1815" s="30"/>
    </row>
    <row r="1816" spans="1:26">
      <c r="A1816" s="14">
        <v>2021.08</v>
      </c>
      <c r="B1816" s="38">
        <v>4454.20636363636</v>
      </c>
      <c r="C1816" s="16">
        <f>C1814/3+C1817*2/3</f>
        <v>58.7913358771682</v>
      </c>
      <c r="D1816" s="15">
        <f>D1814/3+D1817*2/3</f>
        <v>169.873333333333</v>
      </c>
      <c r="E1816" s="15">
        <f>273.567</f>
        <v>273.567</v>
      </c>
      <c r="F1816" s="36">
        <f t="shared" si="423"/>
        <v>2021.62499999986</v>
      </c>
      <c r="G1816" s="10">
        <v>1.28</v>
      </c>
      <c r="H1816" s="16">
        <f t="shared" si="408"/>
        <v>5140.0349922688</v>
      </c>
      <c r="I1816" s="16">
        <f t="shared" si="409"/>
        <v>67.8436289162339</v>
      </c>
      <c r="J1816" s="19">
        <f t="shared" si="422"/>
        <v>3276496.4817817</v>
      </c>
      <c r="K1816" s="16">
        <f t="shared" si="410"/>
        <v>196.029282503616</v>
      </c>
      <c r="L1816" s="19">
        <f t="shared" si="427"/>
        <v>124958.148225715</v>
      </c>
      <c r="M1816" s="27">
        <f t="shared" si="425"/>
        <v>37.9735006140705</v>
      </c>
      <c r="N1816" s="21"/>
      <c r="O1816" s="22">
        <f t="shared" si="424"/>
        <v>41.4868367187196</v>
      </c>
      <c r="P1816" s="22"/>
      <c r="Q1816" s="31">
        <f t="shared" si="426"/>
        <v>0.0325734288473695</v>
      </c>
      <c r="R1816" s="10">
        <f t="shared" si="420"/>
        <v>0.992725830987976</v>
      </c>
      <c r="S1816" s="10">
        <f t="shared" ref="S1816:S1821" si="428">S1815*R1815*E1815/E1816</f>
        <v>53.2498986983278</v>
      </c>
      <c r="T1816" s="12"/>
      <c r="U1816" s="12"/>
      <c r="Y1816" s="30"/>
      <c r="Z1816" s="30"/>
    </row>
    <row r="1817" spans="1:26">
      <c r="A1817" s="14">
        <v>2021.09</v>
      </c>
      <c r="B1817" s="38">
        <v>4445.54333333333</v>
      </c>
      <c r="C1817" s="16">
        <v>59.2544827485442</v>
      </c>
      <c r="D1817" s="15">
        <v>175.43</v>
      </c>
      <c r="E1817" s="15">
        <v>274.31</v>
      </c>
      <c r="F1817" s="36">
        <f t="shared" si="423"/>
        <v>2021.7083333332</v>
      </c>
      <c r="G1817" s="10">
        <v>1.37</v>
      </c>
      <c r="H1817" s="16">
        <f t="shared" si="408"/>
        <v>5116.14279230311</v>
      </c>
      <c r="I1817" s="16">
        <f t="shared" si="409"/>
        <v>68.1928781466413</v>
      </c>
      <c r="J1817" s="19">
        <f t="shared" si="422"/>
        <v>3264888.92811553</v>
      </c>
      <c r="K1817" s="16">
        <f t="shared" si="410"/>
        <v>201.893191170573</v>
      </c>
      <c r="L1817" s="19">
        <f t="shared" si="427"/>
        <v>128839.024099635</v>
      </c>
      <c r="M1817" s="27">
        <f t="shared" si="425"/>
        <v>37.6203466866512</v>
      </c>
      <c r="N1817" s="21"/>
      <c r="O1817" s="22">
        <f t="shared" si="424"/>
        <v>41.0706765307405</v>
      </c>
      <c r="P1817" s="22"/>
      <c r="Q1817" s="31">
        <f t="shared" si="426"/>
        <v>0.0320424160757774</v>
      </c>
      <c r="R1817" s="10">
        <f t="shared" si="420"/>
        <v>0.981877871664002</v>
      </c>
      <c r="S1817" s="10">
        <f t="shared" si="428"/>
        <v>52.7193656744432</v>
      </c>
      <c r="T1817" s="12"/>
      <c r="U1817" s="12"/>
      <c r="Y1817" s="30"/>
      <c r="Z1817" s="30"/>
    </row>
    <row r="1818" spans="1:26">
      <c r="A1818" s="14">
        <v>2021.1</v>
      </c>
      <c r="B1818" s="38">
        <v>4460.70714285714</v>
      </c>
      <c r="C1818" s="16">
        <f>C1817*2/3+C1820/3</f>
        <v>59.6353609264937</v>
      </c>
      <c r="D1818" s="15">
        <f>D1817*2/3+D1820/3</f>
        <v>182.91</v>
      </c>
      <c r="E1818" s="15">
        <v>276.589</v>
      </c>
      <c r="F1818" s="36">
        <f t="shared" si="423"/>
        <v>2021.79166666653</v>
      </c>
      <c r="G1818" s="10">
        <v>1.58</v>
      </c>
      <c r="H1818" s="16">
        <f t="shared" si="408"/>
        <v>5091.2949438388</v>
      </c>
      <c r="I1818" s="16">
        <f t="shared" si="409"/>
        <v>68.0657128646615</v>
      </c>
      <c r="J1818" s="19">
        <f t="shared" ref="J1818:J1823" si="429">J1817*((H1818+(I1818/12))/H1817)</f>
        <v>3252651.86753026</v>
      </c>
      <c r="K1818" s="16">
        <f t="shared" si="410"/>
        <v>208.767069514695</v>
      </c>
      <c r="L1818" s="19">
        <f t="shared" si="427"/>
        <v>133374.044526243</v>
      </c>
      <c r="M1818" s="27">
        <f t="shared" si="425"/>
        <v>37.2530250003253</v>
      </c>
      <c r="N1818" s="21"/>
      <c r="O1818" s="22">
        <f t="shared" si="424"/>
        <v>40.6388878864022</v>
      </c>
      <c r="P1818" s="22"/>
      <c r="Q1818" s="31">
        <f t="shared" si="426"/>
        <v>0.0312587288141007</v>
      </c>
      <c r="R1818" s="10">
        <f t="shared" si="420"/>
        <v>1.00315309983351</v>
      </c>
      <c r="S1818" s="10">
        <f t="shared" si="428"/>
        <v>51.3374608529732</v>
      </c>
      <c r="T1818" s="12"/>
      <c r="U1818" s="12"/>
      <c r="Y1818" s="30"/>
      <c r="Z1818" s="30"/>
    </row>
    <row r="1819" spans="1:26">
      <c r="A1819" s="14">
        <v>2021.11</v>
      </c>
      <c r="B1819" s="38">
        <v>4667.38666666667</v>
      </c>
      <c r="C1819" s="16">
        <f>C1817/3+C1820*2/3</f>
        <v>60.0162391044431</v>
      </c>
      <c r="D1819" s="15">
        <f>D1817/3+D1820*2/3</f>
        <v>190.39</v>
      </c>
      <c r="E1819" s="15">
        <v>277.948</v>
      </c>
      <c r="F1819" s="36">
        <f t="shared" ref="F1819:F1824" si="430">F1818+1/12</f>
        <v>2021.87499999986</v>
      </c>
      <c r="G1819" s="10">
        <v>1.56</v>
      </c>
      <c r="H1819" s="16">
        <f t="shared" si="408"/>
        <v>5301.1449242784</v>
      </c>
      <c r="I1819" s="16">
        <f t="shared" si="409"/>
        <v>68.1655076008554</v>
      </c>
      <c r="J1819" s="19">
        <f t="shared" si="429"/>
        <v>3390346.79465151</v>
      </c>
      <c r="K1819" s="16">
        <f t="shared" si="410"/>
        <v>216.241990264366</v>
      </c>
      <c r="L1819" s="19">
        <f t="shared" si="427"/>
        <v>138297.546857135</v>
      </c>
      <c r="M1819" s="27">
        <f t="shared" si="425"/>
        <v>38.5826274977192</v>
      </c>
      <c r="N1819" s="21"/>
      <c r="O1819" s="22">
        <f t="shared" ref="O1819:O1824" si="431">J1819/AVERAGE(L1699:L1818)</f>
        <v>42.054857617859</v>
      </c>
      <c r="P1819" s="22"/>
      <c r="Q1819" s="31">
        <f t="shared" si="426"/>
        <v>0.0311199858999043</v>
      </c>
      <c r="R1819" s="10">
        <f t="shared" si="420"/>
        <v>1.00960024837217</v>
      </c>
      <c r="S1819" s="10">
        <f t="shared" si="428"/>
        <v>51.2475319591836</v>
      </c>
      <c r="T1819" s="12"/>
      <c r="U1819" s="12"/>
      <c r="Y1819" s="30"/>
      <c r="Z1819" s="30"/>
    </row>
    <row r="1820" spans="1:26">
      <c r="A1820" s="14">
        <v>2021.12</v>
      </c>
      <c r="B1820" s="38">
        <v>4674.77272727273</v>
      </c>
      <c r="C1820" s="16">
        <v>60.3971172823926</v>
      </c>
      <c r="D1820" s="15">
        <v>197.87</v>
      </c>
      <c r="E1820" s="15">
        <v>278.802</v>
      </c>
      <c r="F1820" s="36">
        <f t="shared" si="430"/>
        <v>2021.9583333332</v>
      </c>
      <c r="G1820" s="10">
        <v>1.47</v>
      </c>
      <c r="H1820" s="16">
        <f t="shared" si="408"/>
        <v>5293.27023299689</v>
      </c>
      <c r="I1820" s="16">
        <f t="shared" si="409"/>
        <v>68.3879798486425</v>
      </c>
      <c r="J1820" s="19">
        <f t="shared" si="429"/>
        <v>3388955.33039971</v>
      </c>
      <c r="K1820" s="16">
        <f t="shared" si="410"/>
        <v>224.049262308018</v>
      </c>
      <c r="L1820" s="19">
        <f t="shared" si="427"/>
        <v>143444.960931267</v>
      </c>
      <c r="M1820" s="27">
        <f t="shared" si="425"/>
        <v>38.3048498734674</v>
      </c>
      <c r="N1820" s="21"/>
      <c r="O1820" s="22">
        <f t="shared" si="431"/>
        <v>41.7172658195547</v>
      </c>
      <c r="P1820" s="22"/>
      <c r="Q1820" s="31">
        <f t="shared" si="426"/>
        <v>0.0327733520767954</v>
      </c>
      <c r="R1820" s="10">
        <f t="shared" si="420"/>
        <v>0.974854155466597</v>
      </c>
      <c r="S1820" s="10">
        <f t="shared" si="428"/>
        <v>51.58103737192</v>
      </c>
      <c r="T1820" s="12"/>
      <c r="U1820" s="12"/>
      <c r="Y1820" s="30"/>
      <c r="Z1820" s="30"/>
    </row>
    <row r="1821" spans="1:26">
      <c r="A1821" s="14">
        <v>2022.01</v>
      </c>
      <c r="B1821" s="38">
        <v>4573.8155</v>
      </c>
      <c r="C1821" s="16">
        <f>C1820*2/3+C1823/3</f>
        <v>60.9214029629533</v>
      </c>
      <c r="D1821" s="15">
        <f>D1820*2/3+D1823/3</f>
        <v>197.883333333333</v>
      </c>
      <c r="E1821" s="15">
        <v>281.148</v>
      </c>
      <c r="F1821" s="36">
        <f t="shared" si="430"/>
        <v>2022.04166666653</v>
      </c>
      <c r="G1821" s="10">
        <v>1.76</v>
      </c>
      <c r="H1821" s="16">
        <f t="shared" si="408"/>
        <v>5135.74075355151</v>
      </c>
      <c r="I1821" s="16">
        <f t="shared" si="409"/>
        <v>68.4060238023097</v>
      </c>
      <c r="J1821" s="19">
        <f t="shared" si="429"/>
        <v>3291748.57543923</v>
      </c>
      <c r="K1821" s="16">
        <f t="shared" si="410"/>
        <v>222.194686132097</v>
      </c>
      <c r="L1821" s="19">
        <f t="shared" ref="L1821:L1829" si="432">K1821*(J1821/H1821)</f>
        <v>142415.491093414</v>
      </c>
      <c r="M1821" s="27">
        <f t="shared" ref="M1821:M1826" si="433">H1821/AVERAGE(K1701:K1820)</f>
        <v>36.9367580702975</v>
      </c>
      <c r="N1821" s="21"/>
      <c r="O1821" s="22">
        <f t="shared" si="431"/>
        <v>40.1942548331765</v>
      </c>
      <c r="P1821" s="22"/>
      <c r="Q1821" s="31">
        <f t="shared" ref="Q1821:Q1826" si="434">1/M1821-(G1821/100-(((E1821/E1701)^(1/10))-1))</f>
        <v>0.0312477863138658</v>
      </c>
      <c r="R1821" s="10">
        <f t="shared" ref="R1821:R1827" si="435">((G1821/G1822+G1821/1200+((1+G1822/1200)^(-119))*(1-G1821/G1822)))</f>
        <v>0.986134609554497</v>
      </c>
      <c r="S1821" s="10">
        <f t="shared" si="428"/>
        <v>49.8644009443753</v>
      </c>
      <c r="T1821" s="12"/>
      <c r="U1821" s="12"/>
      <c r="Y1821" s="30"/>
      <c r="Z1821" s="30"/>
    </row>
    <row r="1822" spans="1:26">
      <c r="A1822" s="14">
        <v>2022.02</v>
      </c>
      <c r="B1822" s="38">
        <v>4435.98052631579</v>
      </c>
      <c r="C1822" s="16">
        <f>C1820/3+C1823*2/3</f>
        <v>61.445688643514</v>
      </c>
      <c r="D1822" s="15">
        <f>D1820/3+D1823*2/3</f>
        <v>197.896666666667</v>
      </c>
      <c r="E1822" s="15">
        <v>283.716</v>
      </c>
      <c r="F1822" s="36">
        <f t="shared" si="430"/>
        <v>2022.12499999986</v>
      </c>
      <c r="G1822" s="10">
        <v>1.93</v>
      </c>
      <c r="H1822" s="16">
        <f t="shared" si="408"/>
        <v>4935.88749443847</v>
      </c>
      <c r="I1822" s="16">
        <f t="shared" si="409"/>
        <v>68.3702293920057</v>
      </c>
      <c r="J1822" s="19">
        <f t="shared" si="429"/>
        <v>3167304.62251839</v>
      </c>
      <c r="K1822" s="16">
        <f t="shared" si="410"/>
        <v>220.198370212936</v>
      </c>
      <c r="L1822" s="19">
        <f t="shared" si="432"/>
        <v>141298.868062185</v>
      </c>
      <c r="M1822" s="27">
        <f t="shared" si="433"/>
        <v>35.2871492256949</v>
      </c>
      <c r="N1822" s="21"/>
      <c r="O1822" s="22">
        <f t="shared" si="431"/>
        <v>38.3704950091122</v>
      </c>
      <c r="P1822" s="22"/>
      <c r="Q1822" s="31">
        <f t="shared" si="434"/>
        <v>0.0312936789228796</v>
      </c>
      <c r="R1822" s="10">
        <f t="shared" si="435"/>
        <v>0.983743872386653</v>
      </c>
      <c r="S1822" s="10">
        <f t="shared" ref="S1822:S1827" si="436">S1821*R1821*E1821/E1822</f>
        <v>48.7279316391474</v>
      </c>
      <c r="T1822" s="12"/>
      <c r="U1822" s="12"/>
      <c r="Y1822" s="30"/>
      <c r="Z1822" s="30"/>
    </row>
    <row r="1823" spans="1:26">
      <c r="A1823" s="14">
        <v>2022.03</v>
      </c>
      <c r="B1823" s="38">
        <v>4391.26521739131</v>
      </c>
      <c r="C1823" s="16">
        <v>61.9699743240747</v>
      </c>
      <c r="D1823" s="15">
        <v>197.91</v>
      </c>
      <c r="E1823" s="15">
        <v>287.504</v>
      </c>
      <c r="F1823" s="36">
        <f t="shared" si="430"/>
        <v>2022.2083333332</v>
      </c>
      <c r="G1823" s="10">
        <v>2.13</v>
      </c>
      <c r="H1823" s="16">
        <f t="shared" si="408"/>
        <v>4821.75595891899</v>
      </c>
      <c r="I1823" s="16">
        <f t="shared" si="409"/>
        <v>68.0451027616758</v>
      </c>
      <c r="J1823" s="19">
        <f t="shared" si="429"/>
        <v>3097706.32304945</v>
      </c>
      <c r="K1823" s="16">
        <f t="shared" si="410"/>
        <v>217.311793888085</v>
      </c>
      <c r="L1823" s="19">
        <f t="shared" si="432"/>
        <v>139610.574184111</v>
      </c>
      <c r="M1823" s="27">
        <f t="shared" si="433"/>
        <v>34.2707986932917</v>
      </c>
      <c r="N1823" s="21"/>
      <c r="O1823" s="22">
        <f t="shared" si="431"/>
        <v>37.2394117416022</v>
      </c>
      <c r="P1823" s="22"/>
      <c r="Q1823" s="31">
        <f t="shared" si="434"/>
        <v>0.0307166730545959</v>
      </c>
      <c r="R1823" s="10">
        <f t="shared" si="435"/>
        <v>0.948015898863032</v>
      </c>
      <c r="S1823" s="10">
        <f t="shared" si="436"/>
        <v>47.3042274688982</v>
      </c>
      <c r="T1823" s="12"/>
      <c r="U1823" s="12"/>
      <c r="Y1823" s="30"/>
      <c r="Z1823" s="30"/>
    </row>
    <row r="1824" spans="1:26">
      <c r="A1824" s="14">
        <v>2022.04</v>
      </c>
      <c r="B1824" s="38">
        <v>4391.296</v>
      </c>
      <c r="C1824" s="16">
        <f>C1823*2/3+C1826/3</f>
        <v>62.6533162160498</v>
      </c>
      <c r="D1824" s="15">
        <f>D1823*2/3+D1826/3</f>
        <v>196.026666666667</v>
      </c>
      <c r="E1824" s="15">
        <v>289.109</v>
      </c>
      <c r="F1824" s="36">
        <f t="shared" si="430"/>
        <v>2022.29166666653</v>
      </c>
      <c r="G1824" s="10">
        <v>2.75</v>
      </c>
      <c r="H1824" s="16">
        <f t="shared" si="408"/>
        <v>4795.02140349834</v>
      </c>
      <c r="I1824" s="16">
        <f t="shared" si="409"/>
        <v>68.4135144285669</v>
      </c>
      <c r="J1824" s="19">
        <f t="shared" ref="J1824:J1830" si="437">J1823*((H1824+(I1824/12))/H1823)</f>
        <v>3084193.53077212</v>
      </c>
      <c r="K1824" s="16">
        <f t="shared" si="410"/>
        <v>214.048896344747</v>
      </c>
      <c r="L1824" s="19">
        <f t="shared" si="432"/>
        <v>137677.846629368</v>
      </c>
      <c r="M1824" s="27">
        <f t="shared" si="433"/>
        <v>33.8891647559138</v>
      </c>
      <c r="N1824" s="21"/>
      <c r="O1824" s="22">
        <f t="shared" si="431"/>
        <v>36.8008523483729</v>
      </c>
      <c r="P1824" s="22"/>
      <c r="Q1824" s="31">
        <f t="shared" si="434"/>
        <v>0.0251061798781962</v>
      </c>
      <c r="R1824" s="10">
        <f t="shared" si="435"/>
        <v>0.989377925223517</v>
      </c>
      <c r="S1824" s="10">
        <f t="shared" si="436"/>
        <v>44.5962000535237</v>
      </c>
      <c r="T1824" s="12"/>
      <c r="U1824" s="12"/>
      <c r="Y1824" s="30"/>
      <c r="Z1824" s="30"/>
    </row>
    <row r="1825" spans="1:26">
      <c r="A1825" s="14">
        <v>2022.05</v>
      </c>
      <c r="B1825" s="38">
        <v>4040.36</v>
      </c>
      <c r="C1825" s="16">
        <f>C1823/3+C1826*2/3</f>
        <v>63.3366581080249</v>
      </c>
      <c r="D1825" s="15">
        <f>D1823/3+D1826*2/3</f>
        <v>194.143333333333</v>
      </c>
      <c r="E1825" s="15">
        <v>292.296</v>
      </c>
      <c r="F1825" s="36">
        <f t="shared" ref="F1825:F1830" si="438">F1824+1/12</f>
        <v>2022.37499999986</v>
      </c>
      <c r="G1825" s="10">
        <v>2.9</v>
      </c>
      <c r="H1825" s="16">
        <f t="shared" si="408"/>
        <v>4363.717628842</v>
      </c>
      <c r="I1825" s="16">
        <f t="shared" si="409"/>
        <v>68.4056102767889</v>
      </c>
      <c r="J1825" s="19">
        <f t="shared" si="437"/>
        <v>2810442.30922846</v>
      </c>
      <c r="K1825" s="16">
        <f t="shared" si="410"/>
        <v>209.680990354526</v>
      </c>
      <c r="L1825" s="19">
        <f t="shared" si="432"/>
        <v>135044.559904228</v>
      </c>
      <c r="M1825" s="27">
        <f t="shared" si="433"/>
        <v>30.6731550795451</v>
      </c>
      <c r="N1825" s="21"/>
      <c r="O1825" s="22">
        <f t="shared" ref="O1825:O1830" si="439">J1825/AVERAGE(L1705:L1824)</f>
        <v>33.2921108950378</v>
      </c>
      <c r="P1825" s="22"/>
      <c r="Q1825" s="31">
        <f t="shared" si="434"/>
        <v>0.0279425478744792</v>
      </c>
      <c r="R1825" s="10">
        <f t="shared" si="435"/>
        <v>0.981988461726157</v>
      </c>
      <c r="S1825" s="10">
        <f t="shared" si="436"/>
        <v>43.6414137103953</v>
      </c>
      <c r="T1825" s="12"/>
      <c r="U1825" s="12"/>
      <c r="Y1825" s="30"/>
      <c r="Z1825" s="30"/>
    </row>
    <row r="1826" spans="1:26">
      <c r="A1826" s="14">
        <v>2022.06</v>
      </c>
      <c r="B1826" s="38">
        <v>3898.94666666667</v>
      </c>
      <c r="C1826" s="16">
        <v>64.02</v>
      </c>
      <c r="D1826" s="15">
        <v>192.26</v>
      </c>
      <c r="E1826" s="15">
        <v>296.311</v>
      </c>
      <c r="F1826" s="36">
        <f t="shared" si="438"/>
        <v>2022.4583333332</v>
      </c>
      <c r="G1826" s="10">
        <v>3.14</v>
      </c>
      <c r="H1826" s="16">
        <f t="shared" si="408"/>
        <v>4153.92804942555</v>
      </c>
      <c r="I1826" s="16">
        <f t="shared" si="409"/>
        <v>68.2067482476182</v>
      </c>
      <c r="J1826" s="19">
        <f t="shared" si="437"/>
        <v>2678988.51274195</v>
      </c>
      <c r="K1826" s="16">
        <f t="shared" si="410"/>
        <v>204.833324243784</v>
      </c>
      <c r="L1826" s="19">
        <f t="shared" si="432"/>
        <v>132102.943562475</v>
      </c>
      <c r="M1826" s="27">
        <f t="shared" si="433"/>
        <v>29.0477213951038</v>
      </c>
      <c r="N1826" s="21"/>
      <c r="O1826" s="22">
        <f t="shared" si="439"/>
        <v>31.5155035552047</v>
      </c>
      <c r="P1826" s="22"/>
      <c r="Q1826" s="31">
        <f t="shared" si="434"/>
        <v>0.0289158136599704</v>
      </c>
      <c r="R1826" s="10">
        <f t="shared" si="435"/>
        <v>1.02327865297571</v>
      </c>
      <c r="S1826" s="10">
        <f t="shared" si="436"/>
        <v>42.2746765571571</v>
      </c>
      <c r="T1826" s="12"/>
      <c r="U1826" s="12"/>
      <c r="Y1826" s="30"/>
      <c r="Z1826" s="30"/>
    </row>
    <row r="1827" spans="1:26">
      <c r="A1827" s="14">
        <v>2022.07</v>
      </c>
      <c r="B1827" s="38">
        <v>3911.7295</v>
      </c>
      <c r="C1827" s="16">
        <f>C1826*2/3+C1829/3</f>
        <v>64.4527684478357</v>
      </c>
      <c r="D1827" s="15">
        <f>D1826*2/3+D1829/3</f>
        <v>190.583333333333</v>
      </c>
      <c r="E1827" s="15">
        <v>296.276</v>
      </c>
      <c r="F1827" s="36">
        <f t="shared" si="438"/>
        <v>2022.54166666653</v>
      </c>
      <c r="G1827" s="10">
        <v>2.9</v>
      </c>
      <c r="H1827" s="16">
        <f t="shared" si="408"/>
        <v>4168.03917335694</v>
      </c>
      <c r="I1827" s="16">
        <f t="shared" si="409"/>
        <v>68.6759306137818</v>
      </c>
      <c r="J1827" s="19">
        <f t="shared" si="437"/>
        <v>2691780.11000841</v>
      </c>
      <c r="K1827" s="16">
        <f t="shared" si="410"/>
        <v>203.070994331862</v>
      </c>
      <c r="L1827" s="19">
        <f t="shared" si="432"/>
        <v>131146.191464867</v>
      </c>
      <c r="M1827" s="27">
        <f t="shared" ref="M1827:M1832" si="440">H1827/AVERAGE(K1707:K1826)</f>
        <v>29.0046183172089</v>
      </c>
      <c r="N1827" s="21"/>
      <c r="O1827" s="22">
        <f t="shared" si="439"/>
        <v>31.457727149067</v>
      </c>
      <c r="P1827" s="22"/>
      <c r="Q1827" s="31">
        <f t="shared" ref="Q1827:Q1832" si="441">1/M1827-(G1827/100-(((E1827/E1707)^(1/10))-1))</f>
        <v>0.0315222012424608</v>
      </c>
      <c r="R1827" s="10">
        <f t="shared" si="435"/>
        <v>1.00241666666667</v>
      </c>
      <c r="S1827" s="10">
        <f t="shared" si="436"/>
        <v>43.263884375135</v>
      </c>
      <c r="T1827" s="12"/>
      <c r="U1827" s="12"/>
      <c r="Y1827" s="30"/>
      <c r="Z1827" s="30"/>
    </row>
    <row r="1828" spans="1:26">
      <c r="A1828" s="14">
        <v>2022.08</v>
      </c>
      <c r="B1828" s="38">
        <v>4158.56304347826</v>
      </c>
      <c r="C1828" s="16">
        <f>C1826/3+C1829*2/3</f>
        <v>64.8855368956714</v>
      </c>
      <c r="D1828" s="15">
        <f>D1826/3+D1829*2/3</f>
        <v>188.906666666667</v>
      </c>
      <c r="E1828" s="15">
        <v>296.171</v>
      </c>
      <c r="F1828" s="36">
        <f t="shared" si="438"/>
        <v>2022.62499999986</v>
      </c>
      <c r="G1828" s="10">
        <v>2.9</v>
      </c>
      <c r="H1828" s="16">
        <f t="shared" si="408"/>
        <v>4432.61699704768</v>
      </c>
      <c r="I1828" s="16">
        <f t="shared" si="409"/>
        <v>69.1615663149249</v>
      </c>
      <c r="J1828" s="19">
        <f t="shared" si="437"/>
        <v>2866370.43185415</v>
      </c>
      <c r="K1828" s="16">
        <f t="shared" si="410"/>
        <v>201.355827185421</v>
      </c>
      <c r="L1828" s="19">
        <f t="shared" si="432"/>
        <v>130207.592875775</v>
      </c>
      <c r="M1828" s="27">
        <f t="shared" si="440"/>
        <v>30.6987633651753</v>
      </c>
      <c r="N1828" s="21"/>
      <c r="O1828" s="22">
        <f t="shared" si="439"/>
        <v>33.2818904022345</v>
      </c>
      <c r="P1828" s="22"/>
      <c r="Q1828" s="31">
        <f t="shared" si="441"/>
        <v>0.0290139174288998</v>
      </c>
      <c r="R1828" s="10">
        <f t="shared" ref="R1828:R1835" si="442">((G1828/G1829+G1828/1200+((1+G1829/1200)^(-119))*(1-G1828/G1829)))</f>
        <v>0.950580898268726</v>
      </c>
      <c r="S1828" s="10">
        <f t="shared" ref="S1828:S1833" si="443">S1827*R1827*E1827/E1828</f>
        <v>43.3838139546457</v>
      </c>
      <c r="T1828" s="12"/>
      <c r="U1828" s="12"/>
      <c r="Y1828" s="30"/>
      <c r="Z1828" s="30"/>
    </row>
    <row r="1829" spans="1:26">
      <c r="A1829" s="14">
        <v>2022.09</v>
      </c>
      <c r="B1829" s="38">
        <v>3850.52047619048</v>
      </c>
      <c r="C1829" s="16">
        <v>65.3183053435071</v>
      </c>
      <c r="D1829" s="15">
        <v>187.23</v>
      </c>
      <c r="E1829" s="15">
        <v>296.808</v>
      </c>
      <c r="F1829" s="36">
        <f t="shared" si="438"/>
        <v>2022.7083333332</v>
      </c>
      <c r="G1829" s="10">
        <v>3.52</v>
      </c>
      <c r="H1829" s="16">
        <f t="shared" si="408"/>
        <v>4095.46561618317</v>
      </c>
      <c r="I1829" s="16">
        <f t="shared" si="409"/>
        <v>69.4734323050134</v>
      </c>
      <c r="J1829" s="19">
        <f t="shared" si="437"/>
        <v>2652093.84676046</v>
      </c>
      <c r="K1829" s="16">
        <f t="shared" si="410"/>
        <v>199.140358312444</v>
      </c>
      <c r="L1829" s="19">
        <f t="shared" si="432"/>
        <v>128956.990100264</v>
      </c>
      <c r="M1829" s="27">
        <f t="shared" si="440"/>
        <v>28.229884655822</v>
      </c>
      <c r="N1829" s="21"/>
      <c r="O1829" s="22">
        <f t="shared" si="439"/>
        <v>30.5974323457038</v>
      </c>
      <c r="P1829" s="22"/>
      <c r="Q1829" s="31">
        <f t="shared" si="441"/>
        <v>0.0254265540029992</v>
      </c>
      <c r="R1829" s="10">
        <f t="shared" si="442"/>
        <v>0.96529350397213</v>
      </c>
      <c r="S1829" s="10">
        <f t="shared" si="443"/>
        <v>41.1513172235564</v>
      </c>
      <c r="T1829" s="12"/>
      <c r="U1829" s="12"/>
      <c r="Y1829" s="30"/>
      <c r="Z1829" s="30"/>
    </row>
    <row r="1830" spans="1:26">
      <c r="A1830" s="14">
        <v>2022.1</v>
      </c>
      <c r="B1830" s="38">
        <v>3726.05095238095</v>
      </c>
      <c r="C1830" s="16">
        <f>C1829*2/3+C1832/3</f>
        <v>65.8522035623381</v>
      </c>
      <c r="D1830" s="15">
        <f>D1829*2/3+D1832/3</f>
        <v>182.403333333333</v>
      </c>
      <c r="E1830" s="15">
        <v>298.012</v>
      </c>
      <c r="F1830" s="36">
        <f t="shared" si="438"/>
        <v>2022.79166666653</v>
      </c>
      <c r="G1830" s="10">
        <v>3.98</v>
      </c>
      <c r="H1830" s="16">
        <f t="shared" si="408"/>
        <v>3947.0668936358</v>
      </c>
      <c r="I1830" s="16">
        <f t="shared" si="409"/>
        <v>69.7583194314019</v>
      </c>
      <c r="J1830" s="19">
        <f t="shared" si="437"/>
        <v>2559759.97309856</v>
      </c>
      <c r="K1830" s="16">
        <f t="shared" si="410"/>
        <v>193.222843028692</v>
      </c>
      <c r="L1830" s="19">
        <f t="shared" ref="L1830:L1835" si="444">K1830*(J1830/H1830)</f>
        <v>125309.277192805</v>
      </c>
      <c r="M1830" s="27">
        <f t="shared" si="440"/>
        <v>27.0807669254007</v>
      </c>
      <c r="N1830" s="21"/>
      <c r="O1830" s="22">
        <f t="shared" si="439"/>
        <v>29.3469983360967</v>
      </c>
      <c r="P1830" s="22"/>
      <c r="Q1830" s="31">
        <f t="shared" si="441"/>
        <v>0.0227846900773503</v>
      </c>
      <c r="R1830" s="10">
        <f t="shared" si="442"/>
        <v>1.01071195582799</v>
      </c>
      <c r="S1830" s="10">
        <f t="shared" si="443"/>
        <v>39.5626136736294</v>
      </c>
      <c r="T1830" s="12"/>
      <c r="U1830" s="12"/>
      <c r="Y1830" s="30"/>
      <c r="Z1830" s="30"/>
    </row>
    <row r="1831" spans="1:26">
      <c r="A1831" s="14">
        <v>2022.11</v>
      </c>
      <c r="B1831" s="38">
        <v>3917.48857142857</v>
      </c>
      <c r="C1831" s="16">
        <f>C1829/3+C1832*2/3</f>
        <v>66.386101781169</v>
      </c>
      <c r="D1831" s="15">
        <f>D1829/3+D1832*2/3</f>
        <v>177.576666666667</v>
      </c>
      <c r="E1831" s="15">
        <v>297.711</v>
      </c>
      <c r="F1831" s="36">
        <f t="shared" ref="F1831:F1836" si="445">F1830+1/12</f>
        <v>2022.87499999986</v>
      </c>
      <c r="G1831" s="10">
        <v>3.89</v>
      </c>
      <c r="H1831" s="16">
        <f t="shared" si="408"/>
        <v>4154.05560972122</v>
      </c>
      <c r="I1831" s="16">
        <f t="shared" si="409"/>
        <v>70.3949873709587</v>
      </c>
      <c r="J1831" s="19">
        <f t="shared" ref="J1831:J1836" si="446">J1830*((H1831+(I1831/12))/H1830)</f>
        <v>2697801.11459664</v>
      </c>
      <c r="K1831" s="16">
        <f t="shared" si="410"/>
        <v>188.300063898658</v>
      </c>
      <c r="L1831" s="19">
        <f t="shared" si="444"/>
        <v>122289.196388132</v>
      </c>
      <c r="M1831" s="27">
        <f t="shared" si="440"/>
        <v>28.3789490162733</v>
      </c>
      <c r="N1831" s="21"/>
      <c r="O1831" s="22">
        <f t="shared" ref="O1831:O1836" si="447">J1831/AVERAGE(L1711:L1830)</f>
        <v>30.7479321353022</v>
      </c>
      <c r="P1831" s="22"/>
      <c r="Q1831" s="31">
        <f t="shared" si="441"/>
        <v>0.0223790464740162</v>
      </c>
      <c r="R1831" s="10">
        <f t="shared" si="442"/>
        <v>1.02570958339298</v>
      </c>
      <c r="S1831" s="10">
        <f t="shared" si="443"/>
        <v>40.0268348052797</v>
      </c>
      <c r="T1831" s="12"/>
      <c r="U1831" s="12"/>
      <c r="Y1831" s="30"/>
      <c r="Z1831" s="30"/>
    </row>
    <row r="1832" spans="1:26">
      <c r="A1832" s="14">
        <v>2022.12</v>
      </c>
      <c r="B1832" s="38">
        <v>3912.38095238095</v>
      </c>
      <c r="C1832" s="16">
        <v>66.92</v>
      </c>
      <c r="D1832" s="15">
        <v>172.75</v>
      </c>
      <c r="E1832" s="15">
        <v>296.797</v>
      </c>
      <c r="F1832" s="36">
        <f t="shared" si="445"/>
        <v>2022.9583333332</v>
      </c>
      <c r="G1832" s="10">
        <v>3.62</v>
      </c>
      <c r="H1832" s="16">
        <f t="shared" si="408"/>
        <v>4161.41548087141</v>
      </c>
      <c r="I1832" s="16">
        <f t="shared" si="409"/>
        <v>71.1796543765604</v>
      </c>
      <c r="J1832" s="19">
        <f t="shared" si="446"/>
        <v>2706433.12418052</v>
      </c>
      <c r="K1832" s="16">
        <f t="shared" si="410"/>
        <v>183.746044434411</v>
      </c>
      <c r="L1832" s="19">
        <f t="shared" si="444"/>
        <v>119501.73766122</v>
      </c>
      <c r="M1832" s="27">
        <f t="shared" si="440"/>
        <v>28.3169012845273</v>
      </c>
      <c r="N1832" s="21"/>
      <c r="O1832" s="22">
        <f t="shared" si="447"/>
        <v>30.6761579981774</v>
      </c>
      <c r="P1832" s="22"/>
      <c r="Q1832" s="31">
        <f t="shared" si="441"/>
        <v>0.0251174627093332</v>
      </c>
      <c r="R1832" s="10">
        <f t="shared" si="442"/>
        <v>1.01053767922558</v>
      </c>
      <c r="S1832" s="10">
        <f t="shared" si="443"/>
        <v>41.1823416081239</v>
      </c>
      <c r="T1832" s="12"/>
      <c r="U1832" s="12"/>
      <c r="Y1832" s="30"/>
      <c r="Z1832" s="30"/>
    </row>
    <row r="1833" spans="1:26">
      <c r="A1833" s="14">
        <v>2023.01</v>
      </c>
      <c r="B1833" s="38">
        <v>3960.6565</v>
      </c>
      <c r="C1833" s="16">
        <f>C1832*2/3+C1835/3</f>
        <v>67.35</v>
      </c>
      <c r="D1833" s="15">
        <f>D1832*2/3+D1835/3</f>
        <v>173.556666666667</v>
      </c>
      <c r="E1833" s="15">
        <v>299.17</v>
      </c>
      <c r="F1833" s="36">
        <f t="shared" si="445"/>
        <v>2023.04166666653</v>
      </c>
      <c r="G1833" s="10">
        <v>3.53</v>
      </c>
      <c r="H1833" s="16">
        <f t="shared" si="408"/>
        <v>4179.34849693653</v>
      </c>
      <c r="I1833" s="16">
        <f t="shared" si="409"/>
        <v>71.0688041915968</v>
      </c>
      <c r="J1833" s="19">
        <f t="shared" si="446"/>
        <v>2721947.81851274</v>
      </c>
      <c r="K1833" s="16">
        <f t="shared" si="410"/>
        <v>183.139788559459</v>
      </c>
      <c r="L1833" s="19">
        <f t="shared" si="444"/>
        <v>119276.23368037</v>
      </c>
      <c r="M1833" s="27">
        <f t="shared" ref="M1833:M1838" si="448">H1833/AVERAGE(K1713:K1832)</f>
        <v>28.3348134237557</v>
      </c>
      <c r="N1833" s="21"/>
      <c r="O1833" s="22">
        <f t="shared" si="447"/>
        <v>30.6916344927557</v>
      </c>
      <c r="P1833" s="22"/>
      <c r="Q1833" s="31">
        <f t="shared" ref="Q1833:Q1838" si="449">1/M1833-(G1833/100-(((E1833/E1713)^(1/10))-1))</f>
        <v>0.0265093591496973</v>
      </c>
      <c r="R1833" s="10">
        <f t="shared" si="442"/>
        <v>0.984745631113092</v>
      </c>
      <c r="S1833" s="10">
        <f t="shared" si="443"/>
        <v>41.2862096462773</v>
      </c>
      <c r="T1833" s="12"/>
      <c r="U1833" s="12"/>
      <c r="Y1833" s="30"/>
      <c r="Z1833" s="30"/>
    </row>
    <row r="1834" spans="1:26">
      <c r="A1834" s="14">
        <v>2023.02</v>
      </c>
      <c r="B1834" s="38">
        <v>4079.6847368421</v>
      </c>
      <c r="C1834" s="16">
        <f>C1832/3+C1835*2/3</f>
        <v>67.78</v>
      </c>
      <c r="D1834" s="15">
        <f>D1832/3+D1835*2/3</f>
        <v>174.363333333333</v>
      </c>
      <c r="E1834" s="15">
        <v>300.84</v>
      </c>
      <c r="F1834" s="36">
        <f t="shared" si="445"/>
        <v>2023.12499999986</v>
      </c>
      <c r="G1834" s="10">
        <v>3.75</v>
      </c>
      <c r="H1834" s="16">
        <f t="shared" si="408"/>
        <v>4281.05170485623</v>
      </c>
      <c r="I1834" s="16">
        <f t="shared" si="409"/>
        <v>71.1255166201303</v>
      </c>
      <c r="J1834" s="19">
        <f t="shared" si="446"/>
        <v>2792045.86223445</v>
      </c>
      <c r="K1834" s="16">
        <f t="shared" si="410"/>
        <v>182.969639465053</v>
      </c>
      <c r="L1834" s="19">
        <f t="shared" si="444"/>
        <v>119330.402901566</v>
      </c>
      <c r="M1834" s="27">
        <f t="shared" si="448"/>
        <v>28.9197629438666</v>
      </c>
      <c r="N1834" s="21"/>
      <c r="O1834" s="22">
        <f t="shared" si="447"/>
        <v>31.3205283040232</v>
      </c>
      <c r="P1834" s="22"/>
      <c r="Q1834" s="31">
        <f t="shared" si="449"/>
        <v>0.0233296729483026</v>
      </c>
      <c r="R1834" s="10">
        <f t="shared" si="442"/>
        <v>1.0106002730113</v>
      </c>
      <c r="S1834" s="10">
        <f t="shared" ref="S1834:S1839" si="450">S1833*R1833*E1833/E1834</f>
        <v>40.4307257951752</v>
      </c>
      <c r="T1834" s="12"/>
      <c r="U1834" s="12"/>
      <c r="Y1834" s="30"/>
      <c r="Z1834" s="30"/>
    </row>
    <row r="1835" spans="1:26">
      <c r="A1835" s="14">
        <v>2023.03</v>
      </c>
      <c r="B1835" s="38">
        <v>3968.55913043478</v>
      </c>
      <c r="C1835" s="16">
        <v>68.21</v>
      </c>
      <c r="D1835" s="15">
        <v>175.17</v>
      </c>
      <c r="E1835" s="15">
        <v>301.836</v>
      </c>
      <c r="F1835" s="36">
        <f t="shared" si="445"/>
        <v>2023.2083333332</v>
      </c>
      <c r="G1835" s="10">
        <v>3.66</v>
      </c>
      <c r="H1835" s="16">
        <f t="shared" si="408"/>
        <v>4150.69926492475</v>
      </c>
      <c r="I1835" s="16">
        <f t="shared" si="409"/>
        <v>71.3405514584079</v>
      </c>
      <c r="J1835" s="19">
        <f t="shared" si="446"/>
        <v>2710908.9889774</v>
      </c>
      <c r="K1835" s="16">
        <f t="shared" si="410"/>
        <v>183.209564564863</v>
      </c>
      <c r="L1835" s="19">
        <f t="shared" si="444"/>
        <v>119658.019949207</v>
      </c>
      <c r="M1835" s="27">
        <f t="shared" si="448"/>
        <v>27.9381312539979</v>
      </c>
      <c r="N1835" s="21"/>
      <c r="O1835" s="22">
        <f t="shared" si="447"/>
        <v>30.2546553545081</v>
      </c>
      <c r="P1835" s="22"/>
      <c r="Q1835" s="31">
        <f t="shared" si="449"/>
        <v>0.0255158588118582</v>
      </c>
      <c r="R1835" s="10">
        <f t="shared" si="442"/>
        <v>1.01981844929931</v>
      </c>
      <c r="S1835" s="10">
        <f t="shared" si="450"/>
        <v>40.724474788021</v>
      </c>
      <c r="T1835" s="12"/>
      <c r="U1835" s="12"/>
      <c r="Y1835" s="30"/>
      <c r="Z1835" s="30"/>
    </row>
    <row r="1836" spans="1:26">
      <c r="A1836" s="14">
        <v>2023.04</v>
      </c>
      <c r="B1836" s="38">
        <v>4121.46736842105</v>
      </c>
      <c r="C1836" s="16">
        <f>C1835*2/3+C1838/3</f>
        <v>68.3766666666667</v>
      </c>
      <c r="D1836" s="15">
        <f>D1835*2/3+D1838/3</f>
        <v>177.116666666667</v>
      </c>
      <c r="E1836" s="15">
        <v>303.363</v>
      </c>
      <c r="F1836" s="36">
        <f t="shared" si="445"/>
        <v>2023.29166666653</v>
      </c>
      <c r="G1836" s="10">
        <v>3.46</v>
      </c>
      <c r="H1836" s="16">
        <f t="shared" si="408"/>
        <v>4288.92749633104</v>
      </c>
      <c r="I1836" s="16">
        <f t="shared" si="409"/>
        <v>71.1548920709953</v>
      </c>
      <c r="J1836" s="19">
        <f t="shared" si="446"/>
        <v>2805061.48389056</v>
      </c>
      <c r="K1836" s="16">
        <f t="shared" si="410"/>
        <v>184.313127782008</v>
      </c>
      <c r="L1836" s="19">
        <f t="shared" ref="L1836:L1841" si="451">K1836*(J1836/H1836)</f>
        <v>120545.207667648</v>
      </c>
      <c r="M1836" s="27">
        <f t="shared" si="448"/>
        <v>28.7648412676154</v>
      </c>
      <c r="N1836" s="21"/>
      <c r="O1836" s="22">
        <f t="shared" si="447"/>
        <v>31.1456969136002</v>
      </c>
      <c r="P1836" s="22"/>
      <c r="Q1836" s="31">
        <f t="shared" si="449"/>
        <v>0.0271120044062851</v>
      </c>
      <c r="R1836" s="10">
        <f t="shared" ref="R1836:R1857" si="452">((G1836/G1837+G1836/1200+((1+G1837/1200)^(-119))*(1-G1836/G1837)))</f>
        <v>0.993708236195877</v>
      </c>
      <c r="S1836" s="10">
        <f t="shared" si="450"/>
        <v>41.3225185072305</v>
      </c>
      <c r="T1836" s="12"/>
      <c r="U1836" s="12"/>
      <c r="Y1836" s="30"/>
      <c r="Z1836" s="30"/>
    </row>
    <row r="1837" spans="1:26">
      <c r="A1837" s="14">
        <v>2023.05</v>
      </c>
      <c r="B1837" s="38">
        <v>4146.17318181818</v>
      </c>
      <c r="C1837" s="16">
        <f>C1835/3+C1838*2/3</f>
        <v>68.5433333333333</v>
      </c>
      <c r="D1837" s="15">
        <f>D1835/3+D1838*2/3</f>
        <v>179.063333333333</v>
      </c>
      <c r="E1837" s="15">
        <v>304.127</v>
      </c>
      <c r="F1837" s="36">
        <f t="shared" ref="F1837:F1858" si="453">F1836+1/12</f>
        <v>2023.37499999986</v>
      </c>
      <c r="G1837" s="10">
        <v>3.57</v>
      </c>
      <c r="H1837" s="16">
        <f t="shared" si="408"/>
        <v>4303.79830003584</v>
      </c>
      <c r="I1837" s="16">
        <f t="shared" si="409"/>
        <v>71.149146102341</v>
      </c>
      <c r="J1837" s="19">
        <f t="shared" ref="J1837:J1842" si="454">J1836*((H1837+(I1837/12))/H1836)</f>
        <v>2818665.11701376</v>
      </c>
      <c r="K1837" s="16">
        <f t="shared" si="410"/>
        <v>185.870786338164</v>
      </c>
      <c r="L1837" s="19">
        <f t="shared" si="451"/>
        <v>121731.425406004</v>
      </c>
      <c r="M1837" s="27">
        <f t="shared" si="448"/>
        <v>28.7620513431312</v>
      </c>
      <c r="N1837" s="21"/>
      <c r="O1837" s="22">
        <f t="shared" ref="O1837:O1842" si="455">J1837/AVERAGE(L1717:L1836)</f>
        <v>31.1381256373454</v>
      </c>
      <c r="P1837" s="22"/>
      <c r="Q1837" s="31">
        <f t="shared" si="449"/>
        <v>0.0260910083259151</v>
      </c>
      <c r="R1837" s="10">
        <f t="shared" si="452"/>
        <v>0.988087334547075</v>
      </c>
      <c r="S1837" s="10">
        <f t="shared" si="450"/>
        <v>40.9593734608717</v>
      </c>
      <c r="T1837" s="12"/>
      <c r="U1837" s="12"/>
      <c r="Y1837" s="30"/>
      <c r="Z1837" s="30"/>
    </row>
    <row r="1838" spans="1:26">
      <c r="A1838" s="14">
        <v>2023.06</v>
      </c>
      <c r="B1838" s="38">
        <v>4345.37285714286</v>
      </c>
      <c r="C1838" s="16">
        <v>68.71</v>
      </c>
      <c r="D1838" s="15">
        <v>181.01</v>
      </c>
      <c r="E1838" s="15">
        <v>305.109</v>
      </c>
      <c r="F1838" s="36">
        <f t="shared" si="453"/>
        <v>2023.45833333319</v>
      </c>
      <c r="G1838" s="10">
        <v>3.75</v>
      </c>
      <c r="H1838" s="16">
        <f t="shared" si="408"/>
        <v>4496.053580519</v>
      </c>
      <c r="I1838" s="16">
        <f t="shared" si="409"/>
        <v>71.092597039091</v>
      </c>
      <c r="J1838" s="19">
        <f t="shared" si="454"/>
        <v>2948457.9338846</v>
      </c>
      <c r="K1838" s="16">
        <f t="shared" si="410"/>
        <v>187.286726678007</v>
      </c>
      <c r="L1838" s="19">
        <f t="shared" si="451"/>
        <v>122820.385766244</v>
      </c>
      <c r="M1838" s="27">
        <f t="shared" si="448"/>
        <v>29.9400316459875</v>
      </c>
      <c r="N1838" s="21"/>
      <c r="O1838" s="22">
        <f t="shared" si="455"/>
        <v>32.4065433609909</v>
      </c>
      <c r="P1838" s="22"/>
      <c r="Q1838" s="31">
        <f t="shared" si="449"/>
        <v>0.0230079977879918</v>
      </c>
      <c r="R1838" s="10">
        <f t="shared" si="452"/>
        <v>0.9908052690027</v>
      </c>
      <c r="S1838" s="10">
        <f t="shared" si="450"/>
        <v>40.3411799374542</v>
      </c>
      <c r="T1838" s="12"/>
      <c r="U1838" s="12"/>
      <c r="Y1838" s="30"/>
      <c r="Z1838" s="30"/>
    </row>
    <row r="1839" spans="1:26">
      <c r="A1839" s="14">
        <v>2023.07</v>
      </c>
      <c r="B1839" s="38">
        <v>4508.0755</v>
      </c>
      <c r="C1839" s="16">
        <f>C1838*2/3+C1841/3</f>
        <v>68.9110453635407</v>
      </c>
      <c r="D1839" s="15">
        <f>D1838*2/3+D1841/3</f>
        <v>182.09</v>
      </c>
      <c r="E1839" s="15">
        <v>305.691</v>
      </c>
      <c r="F1839" s="36">
        <f t="shared" si="453"/>
        <v>2023.54166666653</v>
      </c>
      <c r="G1839" s="10">
        <v>3.9</v>
      </c>
      <c r="H1839" s="16">
        <f t="shared" si="408"/>
        <v>4655.51765187559</v>
      </c>
      <c r="I1839" s="16">
        <f t="shared" si="409"/>
        <v>71.1648658278157</v>
      </c>
      <c r="J1839" s="19">
        <f t="shared" si="454"/>
        <v>3056921.64516668</v>
      </c>
      <c r="K1839" s="16">
        <f t="shared" si="410"/>
        <v>188.045477328413</v>
      </c>
      <c r="L1839" s="19">
        <f t="shared" si="451"/>
        <v>123475.053239104</v>
      </c>
      <c r="M1839" s="27">
        <f t="shared" ref="M1839:M1844" si="456">H1839/AVERAGE(K1719:K1838)</f>
        <v>30.8916598136599</v>
      </c>
      <c r="N1839" s="21"/>
      <c r="O1839" s="22">
        <f t="shared" si="455"/>
        <v>33.4278755269577</v>
      </c>
      <c r="P1839" s="22"/>
      <c r="Q1839" s="31">
        <f t="shared" ref="Q1839:Q1844" si="457">1/M1839-(G1839/100-(((E1839/E1719)^(1/10))-1))</f>
        <v>0.0206343839723275</v>
      </c>
      <c r="R1839" s="10">
        <f t="shared" si="452"/>
        <v>0.981351460803067</v>
      </c>
      <c r="S1839" s="10">
        <f t="shared" si="450"/>
        <v>39.8941549400882</v>
      </c>
      <c r="T1839" s="12"/>
      <c r="U1839" s="12"/>
      <c r="Y1839" s="30"/>
      <c r="Z1839" s="30"/>
    </row>
    <row r="1840" spans="1:26">
      <c r="A1840" s="14">
        <v>2023.08</v>
      </c>
      <c r="B1840" s="38">
        <v>4457.35869565217</v>
      </c>
      <c r="C1840" s="16">
        <f>C1838/3+C1841*2/3</f>
        <v>69.1120907270814</v>
      </c>
      <c r="D1840" s="15">
        <f>D1838/3+D1841*2/3</f>
        <v>183.17</v>
      </c>
      <c r="E1840" s="15">
        <v>307.026</v>
      </c>
      <c r="F1840" s="36">
        <f t="shared" si="453"/>
        <v>2023.62499999986</v>
      </c>
      <c r="G1840" s="10">
        <v>4.17</v>
      </c>
      <c r="H1840" s="16">
        <f t="shared" si="408"/>
        <v>4583.12686636226</v>
      </c>
      <c r="I1840" s="16">
        <f t="shared" si="409"/>
        <v>71.0621472107952</v>
      </c>
      <c r="J1840" s="19">
        <f t="shared" si="454"/>
        <v>3013276.58647644</v>
      </c>
      <c r="K1840" s="16">
        <f t="shared" si="410"/>
        <v>188.338297505749</v>
      </c>
      <c r="L1840" s="19">
        <f t="shared" si="451"/>
        <v>123827.116019015</v>
      </c>
      <c r="M1840" s="27">
        <f t="shared" si="456"/>
        <v>30.3047482453652</v>
      </c>
      <c r="N1840" s="21"/>
      <c r="O1840" s="22">
        <f t="shared" si="455"/>
        <v>32.7847690898315</v>
      </c>
      <c r="P1840" s="22"/>
      <c r="Q1840" s="31">
        <f t="shared" si="457"/>
        <v>0.0188855141037892</v>
      </c>
      <c r="R1840" s="10">
        <f t="shared" si="452"/>
        <v>0.986607775814816</v>
      </c>
      <c r="S1840" s="10">
        <f t="shared" ref="S1840:S1845" si="458">S1839*R1839*E1839/E1840</f>
        <v>38.9799557167867</v>
      </c>
      <c r="T1840" s="12"/>
      <c r="U1840" s="12"/>
      <c r="Y1840" s="30"/>
      <c r="Z1840" s="30"/>
    </row>
    <row r="1841" spans="1:26">
      <c r="A1841" s="14">
        <v>2023.09</v>
      </c>
      <c r="B1841" s="38">
        <v>4409.095</v>
      </c>
      <c r="C1841" s="16">
        <v>69.3131360906222</v>
      </c>
      <c r="D1841" s="15">
        <v>184.25</v>
      </c>
      <c r="E1841" s="15">
        <v>307.789</v>
      </c>
      <c r="F1841" s="36">
        <f t="shared" si="453"/>
        <v>2023.70833333319</v>
      </c>
      <c r="G1841" s="10">
        <v>4.38</v>
      </c>
      <c r="H1841" s="16">
        <f t="shared" si="408"/>
        <v>4522.26295109637</v>
      </c>
      <c r="I1841" s="16">
        <f t="shared" si="409"/>
        <v>71.0921917914949</v>
      </c>
      <c r="J1841" s="19">
        <f t="shared" si="454"/>
        <v>2977155.3721668</v>
      </c>
      <c r="K1841" s="16">
        <f t="shared" si="410"/>
        <v>188.979132620074</v>
      </c>
      <c r="L1841" s="19">
        <f t="shared" si="451"/>
        <v>124411.217567717</v>
      </c>
      <c r="M1841" s="27">
        <f t="shared" si="456"/>
        <v>29.7996818613502</v>
      </c>
      <c r="N1841" s="21"/>
      <c r="O1841" s="22">
        <f t="shared" si="455"/>
        <v>32.2310755980266</v>
      </c>
      <c r="P1841" s="22"/>
      <c r="Q1841" s="31">
        <f t="shared" si="457"/>
        <v>0.0174804117800193</v>
      </c>
      <c r="R1841" s="10">
        <f t="shared" si="452"/>
        <v>0.970562192864624</v>
      </c>
      <c r="S1841" s="10">
        <f t="shared" si="458"/>
        <v>38.3625913249664</v>
      </c>
      <c r="T1841" s="12"/>
      <c r="U1841" s="12"/>
      <c r="Y1841" s="30"/>
      <c r="Z1841" s="30"/>
    </row>
    <row r="1842" spans="1:26">
      <c r="A1842" s="14">
        <v>2023.1</v>
      </c>
      <c r="B1842" s="39">
        <v>4269.40090909091</v>
      </c>
      <c r="C1842" s="16">
        <f>C1841*2/3+C1844/3</f>
        <v>69.643321374994</v>
      </c>
      <c r="D1842" s="15">
        <f>D1841*2/3+D1844/3</f>
        <v>186.976666666667</v>
      </c>
      <c r="E1842" s="15">
        <v>307.671</v>
      </c>
      <c r="F1842" s="36">
        <f t="shared" si="453"/>
        <v>2023.79166666653</v>
      </c>
      <c r="G1842" s="10">
        <v>4.8</v>
      </c>
      <c r="H1842" s="16">
        <f t="shared" si="408"/>
        <v>4380.66279756623</v>
      </c>
      <c r="I1842" s="16">
        <f t="shared" si="409"/>
        <v>71.4582475486818</v>
      </c>
      <c r="J1842" s="19">
        <f t="shared" si="454"/>
        <v>2887855.58206517</v>
      </c>
      <c r="K1842" s="16">
        <f t="shared" si="410"/>
        <v>191.849335567321</v>
      </c>
      <c r="L1842" s="19">
        <f t="shared" ref="L1842:L1853" si="459">K1842*(J1842/H1842)</f>
        <v>126472.454109316</v>
      </c>
      <c r="M1842" s="27">
        <f t="shared" si="456"/>
        <v>28.769054954984</v>
      </c>
      <c r="N1842" s="21"/>
      <c r="O1842" s="22">
        <f t="shared" si="455"/>
        <v>31.1107960900305</v>
      </c>
      <c r="P1842" s="22"/>
      <c r="Q1842" s="31">
        <f t="shared" si="457"/>
        <v>0.0147082028412393</v>
      </c>
      <c r="R1842" s="10">
        <f t="shared" si="452"/>
        <v>1.02796278973786</v>
      </c>
      <c r="S1842" s="10">
        <f t="shared" si="458"/>
        <v>37.247560712387</v>
      </c>
      <c r="T1842" s="12"/>
      <c r="U1842" s="12"/>
      <c r="Y1842" s="30"/>
      <c r="Z1842" s="30"/>
    </row>
    <row r="1843" spans="1:26">
      <c r="A1843" s="14">
        <v>2023.11</v>
      </c>
      <c r="B1843" s="39">
        <v>4460.06333333333</v>
      </c>
      <c r="C1843" s="16">
        <f>C1841/3+C1844*2/3</f>
        <v>69.9735066593659</v>
      </c>
      <c r="D1843" s="15">
        <f>D1841/3+D1844*2/3</f>
        <v>189.703333333333</v>
      </c>
      <c r="E1843" s="15">
        <v>307.051</v>
      </c>
      <c r="F1843" s="36">
        <f t="shared" si="453"/>
        <v>2023.87499999986</v>
      </c>
      <c r="G1843" s="10">
        <v>4.5</v>
      </c>
      <c r="H1843" s="16">
        <f t="shared" si="408"/>
        <v>4585.5344344642</v>
      </c>
      <c r="I1843" s="16">
        <f t="shared" si="409"/>
        <v>71.9420107532252</v>
      </c>
      <c r="J1843" s="19">
        <f t="shared" ref="J1843:J1848" si="460">J1842*((H1843+(I1843/12))/H1842)</f>
        <v>3026864.88419006</v>
      </c>
      <c r="K1843" s="16">
        <f t="shared" si="410"/>
        <v>195.040093003008</v>
      </c>
      <c r="L1843" s="19">
        <f t="shared" si="459"/>
        <v>128743.99199424</v>
      </c>
      <c r="M1843" s="27">
        <f t="shared" si="456"/>
        <v>30.0132248173815</v>
      </c>
      <c r="N1843" s="21"/>
      <c r="O1843" s="22">
        <f t="shared" ref="O1843:O1848" si="461">J1843/AVERAGE(L1723:L1842)</f>
        <v>32.4480805100021</v>
      </c>
      <c r="P1843" s="22"/>
      <c r="Q1843" s="31">
        <f t="shared" si="457"/>
        <v>0.016270088123311</v>
      </c>
      <c r="R1843" s="10">
        <f t="shared" si="452"/>
        <v>1.04295323067856</v>
      </c>
      <c r="S1843" s="10">
        <f t="shared" si="458"/>
        <v>38.3664201113331</v>
      </c>
      <c r="T1843" s="12"/>
      <c r="U1843" s="12"/>
      <c r="Y1843" s="30"/>
      <c r="Z1843" s="30"/>
    </row>
    <row r="1844" spans="1:26">
      <c r="A1844" s="14">
        <v>2023.12</v>
      </c>
      <c r="B1844" s="39">
        <v>4685.0515</v>
      </c>
      <c r="C1844" s="16">
        <v>70.3036919437377</v>
      </c>
      <c r="D1844" s="15">
        <v>192.43</v>
      </c>
      <c r="E1844" s="15">
        <v>306.746</v>
      </c>
      <c r="F1844" s="36">
        <f t="shared" si="453"/>
        <v>2023.95833333319</v>
      </c>
      <c r="G1844" s="10">
        <v>4.02</v>
      </c>
      <c r="H1844" s="16">
        <f t="shared" si="408"/>
        <v>4821.64143292333</v>
      </c>
      <c r="I1844" s="16">
        <f t="shared" si="409"/>
        <v>72.3533549126203</v>
      </c>
      <c r="J1844" s="19">
        <f t="shared" si="460"/>
        <v>3186696.70142432</v>
      </c>
      <c r="K1844" s="16">
        <f t="shared" si="410"/>
        <v>198.040183963279</v>
      </c>
      <c r="L1844" s="19">
        <f t="shared" si="459"/>
        <v>130887.792002944</v>
      </c>
      <c r="M1844" s="27">
        <f t="shared" si="456"/>
        <v>31.4523109238446</v>
      </c>
      <c r="N1844" s="21"/>
      <c r="O1844" s="22">
        <f t="shared" si="461"/>
        <v>33.9927132888676</v>
      </c>
      <c r="P1844" s="22"/>
      <c r="Q1844" s="31">
        <f t="shared" si="457"/>
        <v>0.0194522750965194</v>
      </c>
      <c r="R1844" s="10">
        <f t="shared" si="452"/>
        <v>1.00008914110348</v>
      </c>
      <c r="S1844" s="10">
        <f t="shared" si="458"/>
        <v>40.0541684243984</v>
      </c>
      <c r="T1844" s="12"/>
      <c r="U1844" s="12"/>
      <c r="Y1844" s="30"/>
      <c r="Z1844" s="30"/>
    </row>
    <row r="1845" spans="1:26">
      <c r="A1845" s="14">
        <v>2024.01</v>
      </c>
      <c r="B1845" s="39">
        <v>4815.61391304348</v>
      </c>
      <c r="C1845" s="16">
        <f>C1844*2/3+C1847/3</f>
        <v>70.4774032066486</v>
      </c>
      <c r="D1845" s="15">
        <f>D1844*2/3+D1847/3</f>
        <v>192.083333333333</v>
      </c>
      <c r="E1845" s="15">
        <v>308.417</v>
      </c>
      <c r="F1845" s="36">
        <f t="shared" si="453"/>
        <v>2024.04166666653</v>
      </c>
      <c r="G1845" s="10">
        <v>4.06</v>
      </c>
      <c r="H1845" s="16">
        <f t="shared" si="408"/>
        <v>4929.158705891</v>
      </c>
      <c r="I1845" s="16">
        <f t="shared" si="409"/>
        <v>72.1391523194366</v>
      </c>
      <c r="J1845" s="19">
        <f t="shared" si="460"/>
        <v>3261729.67046059</v>
      </c>
      <c r="K1845" s="16">
        <f t="shared" si="410"/>
        <v>196.612363834246</v>
      </c>
      <c r="L1845" s="19">
        <f t="shared" si="459"/>
        <v>130102.603499278</v>
      </c>
      <c r="M1845" s="27">
        <f t="shared" ref="M1845:M1850" si="462">H1845/AVERAGE(K1725:K1844)</f>
        <v>32.045123012596</v>
      </c>
      <c r="N1845" s="21"/>
      <c r="O1845" s="22">
        <f t="shared" si="461"/>
        <v>34.6203054750677</v>
      </c>
      <c r="P1845" s="22"/>
      <c r="Q1845" s="31">
        <f t="shared" ref="Q1845:Q1850" si="463">1/M1845-(G1845/100-(((E1845/E1725)^(1/10))-1))</f>
        <v>0.0186408480943908</v>
      </c>
      <c r="R1845" s="10">
        <f t="shared" si="452"/>
        <v>0.991240046928128</v>
      </c>
      <c r="S1845" s="10">
        <f t="shared" si="458"/>
        <v>39.840706497215</v>
      </c>
      <c r="T1845" s="12"/>
      <c r="U1845" s="12"/>
      <c r="Y1845" s="30"/>
      <c r="Z1845" s="30"/>
    </row>
    <row r="1846" spans="1:26">
      <c r="A1846" s="14">
        <v>2024.02</v>
      </c>
      <c r="B1846" s="39">
        <v>5011.9615</v>
      </c>
      <c r="C1846" s="16">
        <f>C1844/3+C1847*2/3</f>
        <v>70.6511144695594</v>
      </c>
      <c r="D1846" s="15">
        <f>D1844/3+D1847*2/3</f>
        <v>191.736666666667</v>
      </c>
      <c r="E1846" s="15">
        <v>310.326</v>
      </c>
      <c r="F1846" s="36">
        <f t="shared" si="453"/>
        <v>2024.12499999986</v>
      </c>
      <c r="G1846" s="10">
        <v>4.21</v>
      </c>
      <c r="H1846" s="16">
        <f t="shared" si="408"/>
        <v>5098.57734760703</v>
      </c>
      <c r="I1846" s="16">
        <f t="shared" si="409"/>
        <v>71.872094751264</v>
      </c>
      <c r="J1846" s="19">
        <f t="shared" si="460"/>
        <v>3377800.8819078</v>
      </c>
      <c r="K1846" s="16">
        <f t="shared" si="410"/>
        <v>195.05022641781</v>
      </c>
      <c r="L1846" s="19">
        <f t="shared" si="459"/>
        <v>129220.522097133</v>
      </c>
      <c r="M1846" s="27">
        <f t="shared" si="462"/>
        <v>33.037192685599</v>
      </c>
      <c r="N1846" s="21"/>
      <c r="O1846" s="22">
        <f t="shared" si="461"/>
        <v>35.6776068898059</v>
      </c>
      <c r="P1846" s="22"/>
      <c r="Q1846" s="31">
        <f t="shared" si="463"/>
        <v>0.016458700663731</v>
      </c>
      <c r="R1846" s="10">
        <f t="shared" si="452"/>
        <v>1.00350833333333</v>
      </c>
      <c r="S1846" s="10">
        <f t="shared" ref="S1846:S1851" si="464">S1845*R1845*E1845/E1846</f>
        <v>39.2487667938998</v>
      </c>
      <c r="T1846" s="12"/>
      <c r="U1846" s="12"/>
      <c r="Y1846" s="30"/>
      <c r="Z1846" s="30"/>
    </row>
    <row r="1847" spans="1:26">
      <c r="A1847" s="14">
        <v>2024.03</v>
      </c>
      <c r="B1847" s="39">
        <v>5170.5725</v>
      </c>
      <c r="C1847" s="16">
        <v>70.8248257324703</v>
      </c>
      <c r="D1847" s="15">
        <v>191.39</v>
      </c>
      <c r="E1847" s="15">
        <v>312.332</v>
      </c>
      <c r="F1847" s="36">
        <f t="shared" si="453"/>
        <v>2024.20833333319</v>
      </c>
      <c r="G1847" s="10">
        <v>4.21</v>
      </c>
      <c r="H1847" s="16">
        <f t="shared" si="408"/>
        <v>5226.14673473259</v>
      </c>
      <c r="I1847" s="16">
        <f t="shared" si="409"/>
        <v>71.5860635818866</v>
      </c>
      <c r="J1847" s="19">
        <f t="shared" si="460"/>
        <v>3466267.57499565</v>
      </c>
      <c r="K1847" s="16">
        <f t="shared" si="410"/>
        <v>193.447093829643</v>
      </c>
      <c r="L1847" s="19">
        <f t="shared" si="459"/>
        <v>128304.738242896</v>
      </c>
      <c r="M1847" s="27">
        <f t="shared" si="462"/>
        <v>33.754920176406</v>
      </c>
      <c r="N1847" s="21"/>
      <c r="O1847" s="22">
        <f t="shared" si="461"/>
        <v>36.4373398411632</v>
      </c>
      <c r="P1847" s="22"/>
      <c r="Q1847" s="31">
        <f t="shared" si="463"/>
        <v>0.0158175606690865</v>
      </c>
      <c r="R1847" s="10">
        <f t="shared" si="452"/>
        <v>0.97719786967999</v>
      </c>
      <c r="S1847" s="10">
        <f t="shared" si="464"/>
        <v>39.1334989631912</v>
      </c>
      <c r="T1847" s="12"/>
      <c r="U1847" s="12"/>
      <c r="Y1847" s="30"/>
      <c r="Z1847" s="30"/>
    </row>
    <row r="1848" spans="1:26">
      <c r="A1848" s="14">
        <v>2024.04</v>
      </c>
      <c r="B1848" s="39">
        <v>5112.49272727273</v>
      </c>
      <c r="C1848" s="16">
        <f>C1847*2/3+C1850/3</f>
        <v>71.2084836898837</v>
      </c>
      <c r="D1848" s="15">
        <f>D1847*2/3+D1850/3</f>
        <v>193.18</v>
      </c>
      <c r="E1848" s="15">
        <v>313.548</v>
      </c>
      <c r="F1848" s="36">
        <f t="shared" si="453"/>
        <v>2024.29166666653</v>
      </c>
      <c r="G1848" s="10">
        <v>4.54</v>
      </c>
      <c r="H1848" s="16">
        <f t="shared" si="408"/>
        <v>5147.40236448646</v>
      </c>
      <c r="I1848" s="16">
        <f t="shared" si="409"/>
        <v>71.6947166225767</v>
      </c>
      <c r="J1848" s="19">
        <f t="shared" si="460"/>
        <v>3418002.63957125</v>
      </c>
      <c r="K1848" s="16">
        <f t="shared" si="410"/>
        <v>194.499091112047</v>
      </c>
      <c r="L1848" s="19">
        <f t="shared" si="459"/>
        <v>129152.213046689</v>
      </c>
      <c r="M1848" s="27">
        <f t="shared" si="462"/>
        <v>33.1415930307698</v>
      </c>
      <c r="N1848" s="21"/>
      <c r="O1848" s="22">
        <f t="shared" si="461"/>
        <v>35.7616008757002</v>
      </c>
      <c r="P1848" s="22"/>
      <c r="Q1848" s="31">
        <f t="shared" si="463"/>
        <v>0.0131269382425542</v>
      </c>
      <c r="R1848" s="10">
        <f t="shared" si="452"/>
        <v>1.0085803184709</v>
      </c>
      <c r="S1848" s="10">
        <f t="shared" si="464"/>
        <v>38.0928651334725</v>
      </c>
      <c r="T1848" s="12"/>
      <c r="U1848" s="12"/>
      <c r="Y1848" s="30"/>
      <c r="Z1848" s="30"/>
    </row>
    <row r="1849" spans="1:26">
      <c r="A1849" s="14">
        <v>2024.05</v>
      </c>
      <c r="B1849" s="39">
        <v>5235.22545454545</v>
      </c>
      <c r="C1849" s="16">
        <f>C1847/3+C1850*2/3</f>
        <v>71.5921416472971</v>
      </c>
      <c r="D1849" s="15">
        <f>D1847/3+D1850*2/3</f>
        <v>194.97</v>
      </c>
      <c r="E1849" s="15">
        <v>314.069</v>
      </c>
      <c r="F1849" s="36">
        <f t="shared" si="453"/>
        <v>2024.37499999986</v>
      </c>
      <c r="G1849" s="10">
        <v>4.48</v>
      </c>
      <c r="H1849" s="16">
        <f t="shared" si="408"/>
        <v>5262.22928248251</v>
      </c>
      <c r="I1849" s="16">
        <f t="shared" si="409"/>
        <v>71.9614212306645</v>
      </c>
      <c r="J1849" s="19">
        <f t="shared" ref="J1849:J1858" si="465">J1848*((H1849+(I1849/12))/H1848)</f>
        <v>3498232.57049001</v>
      </c>
      <c r="K1849" s="16">
        <f t="shared" si="410"/>
        <v>195.975675186026</v>
      </c>
      <c r="L1849" s="19">
        <f t="shared" si="459"/>
        <v>130280.999393493</v>
      </c>
      <c r="M1849" s="27">
        <f t="shared" si="462"/>
        <v>33.773634540112</v>
      </c>
      <c r="N1849" s="21"/>
      <c r="O1849" s="22">
        <f t="shared" ref="O1849:O1858" si="466">J1849/AVERAGE(L1729:L1848)</f>
        <v>36.4289968695066</v>
      </c>
      <c r="P1849" s="22"/>
      <c r="Q1849" s="31">
        <f t="shared" si="463"/>
        <v>0.0129744800373179</v>
      </c>
      <c r="R1849" s="10">
        <f t="shared" si="452"/>
        <v>1.01743206836855</v>
      </c>
      <c r="S1849" s="10">
        <f t="shared" si="464"/>
        <v>38.3559806929541</v>
      </c>
      <c r="T1849" s="12"/>
      <c r="U1849" s="12"/>
      <c r="Y1849" s="30"/>
      <c r="Z1849" s="30"/>
    </row>
    <row r="1850" spans="1:26">
      <c r="A1850" s="14">
        <v>2024.06</v>
      </c>
      <c r="B1850" s="39">
        <v>5415.14052631579</v>
      </c>
      <c r="C1850" s="16">
        <v>71.9757996047105</v>
      </c>
      <c r="D1850" s="15">
        <v>196.76</v>
      </c>
      <c r="E1850" s="15">
        <v>314.175</v>
      </c>
      <c r="F1850" s="36">
        <f t="shared" si="453"/>
        <v>2024.45833333319</v>
      </c>
      <c r="G1850" s="10">
        <v>4.31</v>
      </c>
      <c r="H1850" s="16">
        <f t="shared" si="408"/>
        <v>5441.2359277858</v>
      </c>
      <c r="I1850" s="16">
        <f t="shared" si="409"/>
        <v>72.3226488466983</v>
      </c>
      <c r="J1850" s="19">
        <f t="shared" si="465"/>
        <v>3621239.43621208</v>
      </c>
      <c r="K1850" s="16">
        <f t="shared" si="410"/>
        <v>197.708180599984</v>
      </c>
      <c r="L1850" s="19">
        <f t="shared" si="459"/>
        <v>131578.316020887</v>
      </c>
      <c r="M1850" s="27">
        <f t="shared" si="462"/>
        <v>34.810548780043</v>
      </c>
      <c r="N1850" s="21"/>
      <c r="O1850" s="22">
        <f t="shared" si="466"/>
        <v>37.5312211182834</v>
      </c>
      <c r="P1850" s="22"/>
      <c r="Q1850" s="31">
        <f t="shared" si="463"/>
        <v>0.013635937085515</v>
      </c>
      <c r="R1850" s="10">
        <f t="shared" si="452"/>
        <v>1.00843997705059</v>
      </c>
      <c r="S1850" s="10">
        <f t="shared" si="464"/>
        <v>39.0114381976302</v>
      </c>
      <c r="T1850" s="12"/>
      <c r="U1850" s="12"/>
      <c r="Y1850" s="30"/>
      <c r="Z1850" s="30"/>
    </row>
    <row r="1851" spans="1:26">
      <c r="A1851" s="14">
        <v>2024.07</v>
      </c>
      <c r="B1851" s="39">
        <v>5538.00454545455</v>
      </c>
      <c r="C1851" s="16">
        <f>C1850*2/3+C1853/3</f>
        <v>72.450533069807</v>
      </c>
      <c r="D1851" s="15">
        <f>D1850*2/3+D1853/3</f>
        <v>197.93</v>
      </c>
      <c r="E1851" s="15">
        <v>314.54</v>
      </c>
      <c r="F1851" s="36">
        <f t="shared" si="453"/>
        <v>2024.54166666653</v>
      </c>
      <c r="G1851" s="10">
        <v>4.25</v>
      </c>
      <c r="H1851" s="16">
        <f t="shared" si="408"/>
        <v>5558.23461864946</v>
      </c>
      <c r="I1851" s="16">
        <f t="shared" si="409"/>
        <v>72.7151914995686</v>
      </c>
      <c r="J1851" s="19">
        <f t="shared" si="465"/>
        <v>3703136.92038246</v>
      </c>
      <c r="K1851" s="16">
        <f t="shared" si="410"/>
        <v>198.6530290901</v>
      </c>
      <c r="L1851" s="19">
        <f t="shared" si="459"/>
        <v>132351.262017814</v>
      </c>
      <c r="M1851" s="27">
        <f t="shared" ref="M1851:M1858" si="467">H1851/AVERAGE(K1731:K1850)</f>
        <v>35.4435530789072</v>
      </c>
      <c r="N1851" s="21"/>
      <c r="O1851" s="22">
        <f t="shared" si="466"/>
        <v>38.1964968989152</v>
      </c>
      <c r="P1851" s="22"/>
      <c r="Q1851" s="31">
        <f t="shared" ref="Q1851:Q1858" si="468">1/M1851-(G1851/100-(((E1851/E1731)^(1/10))-1))</f>
        <v>0.013882382917978</v>
      </c>
      <c r="R1851" s="10">
        <f t="shared" si="452"/>
        <v>1.03479538733749</v>
      </c>
      <c r="S1851" s="10">
        <f t="shared" si="464"/>
        <v>39.2950419260221</v>
      </c>
      <c r="T1851" s="12"/>
      <c r="U1851" s="12"/>
      <c r="Y1851" s="30"/>
      <c r="Z1851" s="30"/>
    </row>
    <row r="1852" spans="1:26">
      <c r="A1852" s="14">
        <v>2024.08</v>
      </c>
      <c r="B1852" s="39">
        <v>5478.21454545455</v>
      </c>
      <c r="C1852" s="16">
        <f>C1850/3+C1853*2/3</f>
        <v>72.9252665349035</v>
      </c>
      <c r="D1852" s="15">
        <f>D1850/3+D1853*2/3</f>
        <v>199.1</v>
      </c>
      <c r="E1852" s="15">
        <v>314.796</v>
      </c>
      <c r="F1852" s="36">
        <f t="shared" si="453"/>
        <v>2024.62499999986</v>
      </c>
      <c r="G1852" s="10">
        <v>3.87</v>
      </c>
      <c r="H1852" s="16">
        <f t="shared" si="408"/>
        <v>5493.75491315011</v>
      </c>
      <c r="I1852" s="16">
        <f t="shared" si="409"/>
        <v>73.1321378516155</v>
      </c>
      <c r="J1852" s="19">
        <f t="shared" si="465"/>
        <v>3664238.06137919</v>
      </c>
      <c r="K1852" s="16">
        <f t="shared" si="410"/>
        <v>199.664798472662</v>
      </c>
      <c r="L1852" s="19">
        <f t="shared" si="459"/>
        <v>133172.914636198</v>
      </c>
      <c r="M1852" s="27">
        <f t="shared" si="467"/>
        <v>34.9196313486148</v>
      </c>
      <c r="N1852" s="21"/>
      <c r="O1852" s="22">
        <f t="shared" si="466"/>
        <v>37.6156461949189</v>
      </c>
      <c r="P1852" s="22"/>
      <c r="Q1852" s="31">
        <f t="shared" si="468"/>
        <v>0.0183612735196997</v>
      </c>
      <c r="R1852" s="10">
        <f t="shared" si="452"/>
        <v>1.01564882068849</v>
      </c>
      <c r="S1852" s="10">
        <f t="shared" ref="S1852:S1858" si="469">S1851*R1851*E1851/E1852</f>
        <v>40.6292605055293</v>
      </c>
      <c r="T1852" s="12"/>
      <c r="U1852" s="12"/>
      <c r="Y1852" s="30"/>
      <c r="Z1852" s="30"/>
    </row>
    <row r="1853" spans="1:26">
      <c r="A1853" s="14">
        <v>2024.09</v>
      </c>
      <c r="B1853" s="39">
        <v>5621.2605</v>
      </c>
      <c r="C1853" s="16">
        <v>73.4</v>
      </c>
      <c r="D1853" s="15">
        <v>200.27</v>
      </c>
      <c r="E1853" s="15">
        <v>315.301</v>
      </c>
      <c r="F1853" s="36">
        <f t="shared" si="453"/>
        <v>2024.70833333319</v>
      </c>
      <c r="G1853" s="10">
        <v>3.72</v>
      </c>
      <c r="H1853" s="16">
        <f t="shared" si="408"/>
        <v>5628.17785539691</v>
      </c>
      <c r="I1853" s="16">
        <f t="shared" si="409"/>
        <v>73.4903238492742</v>
      </c>
      <c r="J1853" s="19">
        <f t="shared" si="465"/>
        <v>3757980.5331362</v>
      </c>
      <c r="K1853" s="16">
        <f t="shared" si="410"/>
        <v>200.516446284661</v>
      </c>
      <c r="L1853" s="19">
        <f t="shared" si="459"/>
        <v>133886.476417734</v>
      </c>
      <c r="M1853" s="27">
        <f t="shared" si="467"/>
        <v>35.6601836351521</v>
      </c>
      <c r="N1853" s="21"/>
      <c r="O1853" s="22">
        <f t="shared" si="466"/>
        <v>38.395926785942</v>
      </c>
      <c r="P1853" s="22"/>
      <c r="Q1853" s="31">
        <f t="shared" si="468"/>
        <v>0.0193540531010945</v>
      </c>
      <c r="R1853" s="10">
        <f t="shared" si="452"/>
        <v>0.972179422674885</v>
      </c>
      <c r="S1853" s="10">
        <f t="shared" si="469"/>
        <v>41.1989685753883</v>
      </c>
      <c r="T1853" s="12"/>
      <c r="U1853" s="12"/>
      <c r="Y1853" s="30"/>
      <c r="Z1853" s="30"/>
    </row>
    <row r="1854" spans="1:26">
      <c r="A1854" s="14">
        <v>2024.1</v>
      </c>
      <c r="B1854" s="39">
        <v>5792.31956521739</v>
      </c>
      <c r="C1854" s="16">
        <f>C1853*2/3+C1856/3</f>
        <v>73.8774181965869</v>
      </c>
      <c r="D1854" s="15"/>
      <c r="E1854" s="15">
        <v>315.664</v>
      </c>
      <c r="F1854" s="36">
        <f t="shared" si="453"/>
        <v>2024.79166666653</v>
      </c>
      <c r="G1854" s="10">
        <v>4.1</v>
      </c>
      <c r="H1854" s="16">
        <f t="shared" si="408"/>
        <v>5792.77830612269</v>
      </c>
      <c r="I1854" s="16">
        <f t="shared" si="409"/>
        <v>73.8832691503064</v>
      </c>
      <c r="J1854" s="19">
        <f t="shared" si="465"/>
        <v>3871996.64338111</v>
      </c>
      <c r="K1854" s="16"/>
      <c r="L1854" s="19"/>
      <c r="M1854" s="27">
        <f t="shared" si="467"/>
        <v>36.5872105279301</v>
      </c>
      <c r="N1854" s="21"/>
      <c r="O1854" s="22">
        <f t="shared" si="466"/>
        <v>39.3752260980707</v>
      </c>
      <c r="P1854" s="22"/>
      <c r="Q1854" s="31">
        <f t="shared" si="468"/>
        <v>0.015220655326477</v>
      </c>
      <c r="R1854" s="10">
        <f t="shared" si="452"/>
        <v>0.982514103215892</v>
      </c>
      <c r="S1854" s="10">
        <f t="shared" si="469"/>
        <v>40.0067305021404</v>
      </c>
      <c r="T1854" s="12"/>
      <c r="U1854" s="12"/>
      <c r="Y1854" s="30"/>
      <c r="Z1854" s="30"/>
    </row>
    <row r="1855" s="1" customFormat="1" spans="1:26">
      <c r="A1855" s="40">
        <v>2024.11</v>
      </c>
      <c r="B1855" s="39">
        <v>5929.916</v>
      </c>
      <c r="C1855" s="16">
        <f>C1853/3+C1856*2/3</f>
        <v>74.3548363931738</v>
      </c>
      <c r="D1855" s="41"/>
      <c r="E1855" s="41">
        <v>315.493</v>
      </c>
      <c r="F1855" s="37">
        <f t="shared" si="453"/>
        <v>2024.87499999986</v>
      </c>
      <c r="G1855" s="42">
        <v>4.36</v>
      </c>
      <c r="H1855" s="16">
        <f t="shared" si="408"/>
        <v>5933.59995982161</v>
      </c>
      <c r="I1855" s="16">
        <f t="shared" si="409"/>
        <v>74.4010293290966</v>
      </c>
      <c r="J1855" s="43">
        <f t="shared" si="465"/>
        <v>3970268.60403163</v>
      </c>
      <c r="K1855" s="37"/>
      <c r="L1855" s="43"/>
      <c r="M1855" s="44">
        <f t="shared" si="467"/>
        <v>37.4387626573045</v>
      </c>
      <c r="N1855" s="45"/>
      <c r="O1855" s="46">
        <f t="shared" si="466"/>
        <v>40.30433610946</v>
      </c>
      <c r="P1855" s="46"/>
      <c r="Q1855" s="47">
        <f t="shared" si="468"/>
        <v>0.0125004003455405</v>
      </c>
      <c r="R1855" s="10">
        <f t="shared" si="452"/>
        <v>1.00122484419405</v>
      </c>
      <c r="S1855" s="42">
        <f t="shared" si="469"/>
        <v>39.3284817799165</v>
      </c>
      <c r="T1855" s="48"/>
      <c r="U1855" s="48"/>
      <c r="V1855" s="48"/>
      <c r="W1855" s="48"/>
      <c r="X1855" s="49"/>
      <c r="Y1855" s="50"/>
      <c r="Z1855" s="50"/>
    </row>
    <row r="1856" s="1" customFormat="1" spans="1:26">
      <c r="A1856" s="40">
        <v>2024.12</v>
      </c>
      <c r="B1856" s="39">
        <v>6010.90857142857</v>
      </c>
      <c r="C1856" s="37">
        <v>74.8322545897607</v>
      </c>
      <c r="D1856" s="41"/>
      <c r="E1856" s="41">
        <v>315.605</v>
      </c>
      <c r="F1856" s="37">
        <f t="shared" si="453"/>
        <v>2024.95833333319</v>
      </c>
      <c r="G1856" s="42">
        <v>4.39</v>
      </c>
      <c r="H1856" s="16">
        <f t="shared" si="408"/>
        <v>6012.50840767958</v>
      </c>
      <c r="I1856" s="16">
        <f t="shared" si="409"/>
        <v>74.8521716043376</v>
      </c>
      <c r="J1856" s="43">
        <f t="shared" si="465"/>
        <v>4027241.26890924</v>
      </c>
      <c r="K1856" s="37"/>
      <c r="L1856" s="43"/>
      <c r="M1856" s="44">
        <f t="shared" si="467"/>
        <v>37.8959302865648</v>
      </c>
      <c r="N1856" s="45"/>
      <c r="O1856" s="46">
        <f t="shared" si="466"/>
        <v>40.8092200051367</v>
      </c>
      <c r="P1856" s="46"/>
      <c r="Q1856" s="47">
        <f t="shared" si="468"/>
        <v>0.0125002340795207</v>
      </c>
      <c r="R1856" s="10">
        <f t="shared" si="452"/>
        <v>0.984602654075664</v>
      </c>
      <c r="S1856" s="42">
        <f t="shared" si="469"/>
        <v>39.3626792932078</v>
      </c>
      <c r="T1856" s="48"/>
      <c r="U1856" s="48"/>
      <c r="V1856" s="48"/>
      <c r="W1856" s="48"/>
      <c r="X1856" s="49"/>
      <c r="Y1856" s="50"/>
      <c r="Z1856" s="50"/>
    </row>
    <row r="1857" s="1" customFormat="1" spans="1:26">
      <c r="A1857" s="40">
        <v>2025.01</v>
      </c>
      <c r="B1857" s="39">
        <v>5979.5155</v>
      </c>
      <c r="C1857" s="37"/>
      <c r="D1857" s="41"/>
      <c r="E1857" s="41">
        <f>1.5*E1856-0.5*E1855</f>
        <v>315.661</v>
      </c>
      <c r="F1857" s="37">
        <f t="shared" si="453"/>
        <v>2025.04166666653</v>
      </c>
      <c r="G1857" s="42">
        <v>4.63</v>
      </c>
      <c r="H1857" s="16">
        <f t="shared" si="408"/>
        <v>5980.04589949186</v>
      </c>
      <c r="I1857" s="37"/>
      <c r="J1857" s="43">
        <f t="shared" si="465"/>
        <v>4005497.5400358</v>
      </c>
      <c r="K1857" s="37"/>
      <c r="L1857" s="43"/>
      <c r="M1857" s="44">
        <f t="shared" si="467"/>
        <v>37.6485109434477</v>
      </c>
      <c r="N1857" s="45"/>
      <c r="O1857" s="46">
        <f t="shared" si="466"/>
        <v>40.5135945693165</v>
      </c>
      <c r="P1857" s="46"/>
      <c r="Q1857" s="47">
        <f t="shared" si="468"/>
        <v>0.0107779064540271</v>
      </c>
      <c r="R1857" s="10">
        <f t="shared" si="452"/>
        <v>1.01183487975106</v>
      </c>
      <c r="S1857" s="42">
        <f t="shared" si="469"/>
        <v>38.7497228695831</v>
      </c>
      <c r="T1857" s="48"/>
      <c r="U1857" s="48"/>
      <c r="V1857" s="48"/>
      <c r="W1857" s="48"/>
      <c r="X1857" s="49"/>
      <c r="Y1857" s="50"/>
      <c r="Z1857" s="50"/>
    </row>
    <row r="1858" s="1" customFormat="1" spans="1:26">
      <c r="A1858" s="40">
        <v>2025.02</v>
      </c>
      <c r="B1858" s="39">
        <v>6037.88</v>
      </c>
      <c r="C1858" s="37"/>
      <c r="D1858" s="41"/>
      <c r="E1858" s="41">
        <f>1.5*E1857-0.5*E1856</f>
        <v>315.689</v>
      </c>
      <c r="F1858" s="37">
        <f t="shared" si="453"/>
        <v>2025.12499999986</v>
      </c>
      <c r="G1858" s="42">
        <v>4.53</v>
      </c>
      <c r="H1858" s="16">
        <f t="shared" si="408"/>
        <v>6037.88</v>
      </c>
      <c r="I1858" s="37"/>
      <c r="J1858" s="43">
        <f t="shared" si="465"/>
        <v>4044235.42787295</v>
      </c>
      <c r="K1858" s="37"/>
      <c r="L1858" s="43"/>
      <c r="M1858" s="44">
        <f t="shared" si="467"/>
        <v>37.9672474294921</v>
      </c>
      <c r="N1858" s="45"/>
      <c r="O1858" s="46">
        <f t="shared" si="466"/>
        <v>40.8273652113861</v>
      </c>
      <c r="P1858" s="46"/>
      <c r="Q1858" s="47">
        <f t="shared" si="468"/>
        <v>0.0111175664122677</v>
      </c>
      <c r="R1858" s="42"/>
      <c r="S1858" s="42">
        <f t="shared" si="469"/>
        <v>39.2048436025377</v>
      </c>
      <c r="T1858" s="48"/>
      <c r="U1858" s="48"/>
      <c r="V1858" s="48"/>
      <c r="W1858" s="48"/>
      <c r="X1858" s="49"/>
      <c r="Y1858" s="50"/>
      <c r="Z1858" s="50"/>
    </row>
    <row r="1859" s="2" customFormat="1" ht="38.5" customHeight="1" spans="1:24">
      <c r="A1859" s="51"/>
      <c r="B1859" s="52" t="s">
        <v>46</v>
      </c>
      <c r="C1859" s="53"/>
      <c r="D1859" s="52"/>
      <c r="E1859" s="52" t="s">
        <v>47</v>
      </c>
      <c r="F1859" s="53"/>
      <c r="G1859" s="52" t="s">
        <v>48</v>
      </c>
      <c r="H1859" s="53"/>
      <c r="I1859" s="53"/>
      <c r="J1859" s="54"/>
      <c r="K1859" s="53"/>
      <c r="L1859" s="54"/>
      <c r="M1859" s="55"/>
      <c r="N1859" s="56"/>
      <c r="O1859" s="8"/>
      <c r="P1859" s="8"/>
      <c r="Q1859" s="57"/>
      <c r="R1859" s="53"/>
      <c r="S1859" s="53"/>
      <c r="T1859" s="51"/>
      <c r="U1859" s="51"/>
      <c r="V1859" s="12"/>
      <c r="W1859" s="12"/>
      <c r="X1859" s="60"/>
    </row>
    <row r="1860" spans="1:14">
      <c r="A1860" s="14"/>
      <c r="B1860" s="15"/>
      <c r="C1860" s="16"/>
      <c r="D1860" s="15"/>
      <c r="E1860" s="15"/>
      <c r="F1860" s="16"/>
      <c r="G1860" s="10"/>
      <c r="H1860" s="16"/>
      <c r="I1860" s="16"/>
      <c r="J1860" s="19"/>
      <c r="K1860" s="16"/>
      <c r="L1860" s="19"/>
      <c r="M1860" s="21"/>
      <c r="N1860" s="21"/>
    </row>
    <row r="1861" spans="1:21">
      <c r="A1861" s="14"/>
      <c r="B1861" s="15"/>
      <c r="C1861" s="16"/>
      <c r="D1861" s="15"/>
      <c r="E1861" s="15"/>
      <c r="F1861" s="16"/>
      <c r="G1861" s="10"/>
      <c r="H1861" s="16"/>
      <c r="I1861" s="16"/>
      <c r="J1861" s="19"/>
      <c r="K1861" s="16"/>
      <c r="L1861" s="19"/>
      <c r="M1861" s="21"/>
      <c r="N1861" s="21"/>
      <c r="Q1861" s="58"/>
      <c r="T1861" s="59"/>
      <c r="U1861" s="59"/>
    </row>
    <row r="1862" spans="1:14">
      <c r="A1862" s="14"/>
      <c r="B1862" s="15"/>
      <c r="C1862" s="16"/>
      <c r="D1862" s="15"/>
      <c r="E1862" s="15"/>
      <c r="F1862" s="16"/>
      <c r="G1862" s="10"/>
      <c r="H1862" s="16"/>
      <c r="I1862" s="16"/>
      <c r="J1862" s="19"/>
      <c r="K1862" s="16"/>
      <c r="L1862" s="19"/>
      <c r="M1862" s="21"/>
      <c r="N1862" s="21"/>
    </row>
    <row r="1863" spans="1:14">
      <c r="A1863" s="14"/>
      <c r="B1863" s="15"/>
      <c r="C1863" s="16"/>
      <c r="D1863" s="15"/>
      <c r="E1863" s="15"/>
      <c r="F1863" s="16"/>
      <c r="G1863" s="10"/>
      <c r="H1863" s="16"/>
      <c r="I1863" s="16"/>
      <c r="J1863" s="19"/>
      <c r="K1863" s="16"/>
      <c r="L1863" s="19"/>
      <c r="M1863" s="21"/>
      <c r="N1863" s="21"/>
    </row>
    <row r="1864" spans="1:14">
      <c r="A1864" s="14"/>
      <c r="B1864" s="15"/>
      <c r="C1864" s="16"/>
      <c r="D1864" s="15"/>
      <c r="E1864" s="15"/>
      <c r="F1864" s="16"/>
      <c r="G1864" s="10"/>
      <c r="H1864" s="16"/>
      <c r="I1864" s="16"/>
      <c r="J1864" s="19"/>
      <c r="K1864" s="16"/>
      <c r="L1864" s="19"/>
      <c r="M1864" s="21"/>
      <c r="N1864" s="21"/>
    </row>
    <row r="1865" spans="1:14">
      <c r="A1865" s="14"/>
      <c r="B1865" s="15"/>
      <c r="C1865" s="16"/>
      <c r="D1865" s="15"/>
      <c r="E1865" s="15"/>
      <c r="F1865" s="16"/>
      <c r="G1865" s="10"/>
      <c r="H1865" s="16"/>
      <c r="I1865" s="16"/>
      <c r="J1865" s="19"/>
      <c r="K1865" s="16"/>
      <c r="L1865" s="19"/>
      <c r="M1865" s="21"/>
      <c r="N1865" s="21"/>
    </row>
    <row r="1866" spans="1:14">
      <c r="A1866" s="14"/>
      <c r="B1866" s="15"/>
      <c r="C1866" s="16"/>
      <c r="D1866" s="15"/>
      <c r="E1866" s="15"/>
      <c r="F1866" s="16"/>
      <c r="G1866" s="10"/>
      <c r="H1866" s="16"/>
      <c r="I1866" s="16"/>
      <c r="J1866" s="19"/>
      <c r="K1866" s="16"/>
      <c r="L1866" s="19"/>
      <c r="M1866" s="21"/>
      <c r="N1866" s="21"/>
    </row>
    <row r="1867" spans="1:14">
      <c r="A1867" s="14"/>
      <c r="B1867" s="15"/>
      <c r="C1867" s="16"/>
      <c r="D1867" s="15"/>
      <c r="E1867" s="15"/>
      <c r="F1867" s="16"/>
      <c r="G1867" s="10"/>
      <c r="H1867" s="16"/>
      <c r="I1867" s="16"/>
      <c r="J1867" s="19"/>
      <c r="K1867" s="16"/>
      <c r="L1867" s="19"/>
      <c r="M1867" s="21"/>
      <c r="N1867" s="21"/>
    </row>
    <row r="1868" spans="1:14">
      <c r="A1868" s="14"/>
      <c r="B1868" s="15"/>
      <c r="C1868" s="16"/>
      <c r="D1868" s="15"/>
      <c r="E1868" s="15"/>
      <c r="F1868" s="16"/>
      <c r="G1868" s="10"/>
      <c r="H1868" s="16"/>
      <c r="I1868" s="16"/>
      <c r="J1868" s="19"/>
      <c r="K1868" s="16"/>
      <c r="L1868" s="19"/>
      <c r="M1868" s="21"/>
      <c r="N1868" s="21"/>
    </row>
    <row r="1869" spans="1:14">
      <c r="A1869" s="14"/>
      <c r="B1869" s="15"/>
      <c r="C1869" s="16"/>
      <c r="D1869" s="15"/>
      <c r="E1869" s="15"/>
      <c r="F1869" s="16"/>
      <c r="G1869" s="10"/>
      <c r="H1869" s="16"/>
      <c r="I1869" s="16"/>
      <c r="J1869" s="19"/>
      <c r="K1869" s="16"/>
      <c r="L1869" s="19"/>
      <c r="M1869" s="21"/>
      <c r="N1869" s="21"/>
    </row>
    <row r="1870" spans="1:14">
      <c r="A1870" s="14"/>
      <c r="B1870" s="15"/>
      <c r="C1870" s="16"/>
      <c r="D1870" s="15"/>
      <c r="E1870" s="15"/>
      <c r="F1870" s="16"/>
      <c r="G1870" s="10"/>
      <c r="H1870" s="16"/>
      <c r="I1870" s="16"/>
      <c r="J1870" s="19"/>
      <c r="K1870" s="16"/>
      <c r="L1870" s="19"/>
      <c r="M1870" s="21"/>
      <c r="N1870" s="21"/>
    </row>
    <row r="1871" spans="1:14">
      <c r="A1871" s="14"/>
      <c r="B1871" s="15"/>
      <c r="C1871" s="16"/>
      <c r="D1871" s="15"/>
      <c r="E1871" s="15"/>
      <c r="F1871" s="16"/>
      <c r="G1871" s="10"/>
      <c r="H1871" s="16"/>
      <c r="I1871" s="16"/>
      <c r="J1871" s="19"/>
      <c r="K1871" s="16"/>
      <c r="L1871" s="19"/>
      <c r="M1871" s="21"/>
      <c r="N1871" s="21"/>
    </row>
    <row r="1872" spans="1:14">
      <c r="A1872" s="14"/>
      <c r="B1872" s="15"/>
      <c r="C1872" s="16"/>
      <c r="D1872" s="15"/>
      <c r="E1872" s="15"/>
      <c r="F1872" s="16"/>
      <c r="G1872" s="10"/>
      <c r="H1872" s="16"/>
      <c r="I1872" s="16"/>
      <c r="J1872" s="19"/>
      <c r="K1872" s="16"/>
      <c r="L1872" s="19"/>
      <c r="M1872" s="21"/>
      <c r="N1872" s="21"/>
    </row>
    <row r="1873" spans="1:14">
      <c r="A1873" s="14"/>
      <c r="B1873" s="15"/>
      <c r="C1873" s="16"/>
      <c r="D1873" s="15"/>
      <c r="E1873" s="15"/>
      <c r="F1873" s="16"/>
      <c r="G1873" s="10"/>
      <c r="H1873" s="16"/>
      <c r="I1873" s="16"/>
      <c r="J1873" s="19"/>
      <c r="K1873" s="16"/>
      <c r="L1873" s="19"/>
      <c r="M1873" s="21"/>
      <c r="N1873" s="21"/>
    </row>
    <row r="1874" spans="1:14">
      <c r="A1874" s="14"/>
      <c r="B1874" s="15"/>
      <c r="C1874" s="16"/>
      <c r="D1874" s="15"/>
      <c r="E1874" s="15"/>
      <c r="F1874" s="16"/>
      <c r="G1874" s="10"/>
      <c r="H1874" s="16"/>
      <c r="I1874" s="16"/>
      <c r="J1874" s="19"/>
      <c r="K1874" s="16"/>
      <c r="L1874" s="19"/>
      <c r="M1874" s="21"/>
      <c r="N1874" s="21"/>
    </row>
    <row r="1875" spans="1:14">
      <c r="A1875" s="14"/>
      <c r="B1875" s="15"/>
      <c r="C1875" s="16"/>
      <c r="D1875" s="15"/>
      <c r="E1875" s="15"/>
      <c r="F1875" s="16"/>
      <c r="G1875" s="10"/>
      <c r="H1875" s="16"/>
      <c r="I1875" s="16"/>
      <c r="J1875" s="19"/>
      <c r="K1875" s="16"/>
      <c r="L1875" s="19"/>
      <c r="M1875" s="21"/>
      <c r="N1875" s="21"/>
    </row>
    <row r="1876" spans="1:14">
      <c r="A1876" s="14"/>
      <c r="B1876" s="15"/>
      <c r="C1876" s="16"/>
      <c r="D1876" s="15"/>
      <c r="E1876" s="15"/>
      <c r="F1876" s="16"/>
      <c r="G1876" s="10"/>
      <c r="H1876" s="16"/>
      <c r="I1876" s="16"/>
      <c r="J1876" s="19"/>
      <c r="K1876" s="16"/>
      <c r="L1876" s="19"/>
      <c r="M1876" s="21"/>
      <c r="N1876" s="21"/>
    </row>
    <row r="1877" spans="1:14">
      <c r="A1877" s="14"/>
      <c r="B1877" s="15"/>
      <c r="C1877" s="16"/>
      <c r="D1877" s="15"/>
      <c r="E1877" s="15"/>
      <c r="F1877" s="16"/>
      <c r="G1877" s="10"/>
      <c r="H1877" s="16"/>
      <c r="I1877" s="16"/>
      <c r="J1877" s="19"/>
      <c r="K1877" s="16"/>
      <c r="L1877" s="19"/>
      <c r="M1877" s="21"/>
      <c r="N1877" s="21"/>
    </row>
    <row r="1878" spans="1:14">
      <c r="A1878" s="14"/>
      <c r="B1878" s="15"/>
      <c r="C1878" s="16"/>
      <c r="D1878" s="15"/>
      <c r="E1878" s="15"/>
      <c r="F1878" s="16"/>
      <c r="G1878" s="10"/>
      <c r="H1878" s="16"/>
      <c r="I1878" s="16"/>
      <c r="J1878" s="19"/>
      <c r="K1878" s="16"/>
      <c r="L1878" s="19"/>
      <c r="M1878" s="21"/>
      <c r="N1878" s="21"/>
    </row>
    <row r="1879" spans="1:14">
      <c r="A1879" s="14"/>
      <c r="B1879" s="15"/>
      <c r="C1879" s="16"/>
      <c r="D1879" s="15"/>
      <c r="E1879" s="15"/>
      <c r="F1879" s="16"/>
      <c r="G1879" s="10"/>
      <c r="H1879" s="16"/>
      <c r="I1879" s="16"/>
      <c r="J1879" s="19"/>
      <c r="K1879" s="16"/>
      <c r="L1879" s="19"/>
      <c r="M1879" s="21"/>
      <c r="N1879" s="21"/>
    </row>
    <row r="1880" spans="1:14">
      <c r="A1880" s="14"/>
      <c r="B1880" s="15"/>
      <c r="C1880" s="16"/>
      <c r="D1880" s="15"/>
      <c r="E1880" s="15"/>
      <c r="F1880" s="16"/>
      <c r="G1880" s="10"/>
      <c r="H1880" s="16"/>
      <c r="I1880" s="16"/>
      <c r="J1880" s="19"/>
      <c r="K1880" s="16"/>
      <c r="L1880" s="19"/>
      <c r="M1880" s="21"/>
      <c r="N1880" s="21"/>
    </row>
    <row r="1881" spans="1:14">
      <c r="A1881" s="14"/>
      <c r="B1881" s="15"/>
      <c r="C1881" s="16"/>
      <c r="D1881" s="15"/>
      <c r="E1881" s="15"/>
      <c r="F1881" s="16"/>
      <c r="G1881" s="10"/>
      <c r="H1881" s="16"/>
      <c r="I1881" s="16"/>
      <c r="J1881" s="19"/>
      <c r="K1881" s="16"/>
      <c r="L1881" s="19"/>
      <c r="M1881" s="21"/>
      <c r="N1881" s="21"/>
    </row>
    <row r="1882" spans="1:14">
      <c r="A1882" s="14"/>
      <c r="B1882" s="15"/>
      <c r="C1882" s="16"/>
      <c r="D1882" s="15"/>
      <c r="E1882" s="15"/>
      <c r="F1882" s="16"/>
      <c r="G1882" s="10"/>
      <c r="H1882" s="16"/>
      <c r="I1882" s="16"/>
      <c r="J1882" s="19"/>
      <c r="K1882" s="16"/>
      <c r="L1882" s="19"/>
      <c r="M1882" s="21"/>
      <c r="N1882" s="21"/>
    </row>
    <row r="1883" spans="1:14">
      <c r="A1883" s="14"/>
      <c r="B1883" s="15"/>
      <c r="C1883" s="16"/>
      <c r="D1883" s="15"/>
      <c r="E1883" s="15"/>
      <c r="F1883" s="16"/>
      <c r="G1883" s="10"/>
      <c r="H1883" s="16"/>
      <c r="I1883" s="16"/>
      <c r="J1883" s="19"/>
      <c r="K1883" s="16"/>
      <c r="L1883" s="19"/>
      <c r="M1883" s="21"/>
      <c r="N1883" s="21"/>
    </row>
    <row r="1884" spans="1:14">
      <c r="A1884" s="14"/>
      <c r="B1884" s="15"/>
      <c r="C1884" s="16"/>
      <c r="D1884" s="15"/>
      <c r="E1884" s="15"/>
      <c r="F1884" s="16"/>
      <c r="G1884" s="10"/>
      <c r="H1884" s="16"/>
      <c r="I1884" s="16"/>
      <c r="J1884" s="19"/>
      <c r="K1884" s="16"/>
      <c r="L1884" s="19"/>
      <c r="M1884" s="21"/>
      <c r="N1884" s="21"/>
    </row>
    <row r="1885" spans="1:14">
      <c r="A1885" s="14"/>
      <c r="B1885" s="15"/>
      <c r="C1885" s="16"/>
      <c r="D1885" s="15"/>
      <c r="E1885" s="15"/>
      <c r="F1885" s="16"/>
      <c r="G1885" s="10"/>
      <c r="H1885" s="16"/>
      <c r="I1885" s="16"/>
      <c r="J1885" s="19"/>
      <c r="K1885" s="16"/>
      <c r="L1885" s="19"/>
      <c r="M1885" s="21"/>
      <c r="N1885" s="21"/>
    </row>
    <row r="1886" spans="1:14">
      <c r="A1886" s="14"/>
      <c r="B1886" s="15"/>
      <c r="C1886" s="16"/>
      <c r="D1886" s="15"/>
      <c r="E1886" s="15"/>
      <c r="F1886" s="16"/>
      <c r="G1886" s="10"/>
      <c r="H1886" s="16"/>
      <c r="I1886" s="16"/>
      <c r="J1886" s="19"/>
      <c r="K1886" s="16"/>
      <c r="L1886" s="19"/>
      <c r="M1886" s="21"/>
      <c r="N1886" s="21"/>
    </row>
    <row r="1887" spans="1:14">
      <c r="A1887" s="14"/>
      <c r="B1887" s="15"/>
      <c r="C1887" s="16"/>
      <c r="D1887" s="15"/>
      <c r="E1887" s="15"/>
      <c r="F1887" s="16"/>
      <c r="G1887" s="10"/>
      <c r="H1887" s="16"/>
      <c r="I1887" s="16"/>
      <c r="J1887" s="19"/>
      <c r="K1887" s="16"/>
      <c r="L1887" s="19"/>
      <c r="M1887" s="21"/>
      <c r="N1887" s="21"/>
    </row>
    <row r="1888" spans="1:14">
      <c r="A1888" s="14"/>
      <c r="B1888" s="15"/>
      <c r="C1888" s="16"/>
      <c r="D1888" s="15"/>
      <c r="E1888" s="15"/>
      <c r="F1888" s="16"/>
      <c r="G1888" s="10"/>
      <c r="H1888" s="16"/>
      <c r="I1888" s="16"/>
      <c r="J1888" s="19"/>
      <c r="K1888" s="16"/>
      <c r="L1888" s="19"/>
      <c r="M1888" s="21"/>
      <c r="N1888" s="21"/>
    </row>
    <row r="1889" spans="1:14">
      <c r="A1889" s="14"/>
      <c r="B1889" s="15"/>
      <c r="C1889" s="16"/>
      <c r="D1889" s="15"/>
      <c r="E1889" s="15"/>
      <c r="F1889" s="16"/>
      <c r="G1889" s="10"/>
      <c r="H1889" s="16"/>
      <c r="I1889" s="16"/>
      <c r="J1889" s="19"/>
      <c r="K1889" s="16"/>
      <c r="L1889" s="19"/>
      <c r="M1889" s="21"/>
      <c r="N1889" s="21"/>
    </row>
    <row r="1890" spans="1:14">
      <c r="A1890" s="14"/>
      <c r="B1890" s="15"/>
      <c r="C1890" s="16"/>
      <c r="D1890" s="15"/>
      <c r="E1890" s="15"/>
      <c r="F1890" s="16"/>
      <c r="G1890" s="10"/>
      <c r="H1890" s="16"/>
      <c r="I1890" s="16"/>
      <c r="J1890" s="19"/>
      <c r="K1890" s="16"/>
      <c r="L1890" s="19"/>
      <c r="M1890" s="21"/>
      <c r="N1890" s="21"/>
    </row>
    <row r="1891" spans="1:14">
      <c r="A1891" s="14"/>
      <c r="B1891" s="15"/>
      <c r="C1891" s="16"/>
      <c r="D1891" s="15"/>
      <c r="E1891" s="15"/>
      <c r="F1891" s="16"/>
      <c r="G1891" s="10"/>
      <c r="H1891" s="16"/>
      <c r="I1891" s="16"/>
      <c r="J1891" s="19"/>
      <c r="K1891" s="16"/>
      <c r="L1891" s="19"/>
      <c r="M1891" s="21"/>
      <c r="N1891" s="21"/>
    </row>
    <row r="1892" spans="1:14">
      <c r="A1892" s="14"/>
      <c r="B1892" s="15"/>
      <c r="C1892" s="16"/>
      <c r="D1892" s="15"/>
      <c r="E1892" s="15"/>
      <c r="F1892" s="16"/>
      <c r="G1892" s="10"/>
      <c r="H1892" s="16"/>
      <c r="I1892" s="16"/>
      <c r="J1892" s="19"/>
      <c r="K1892" s="16"/>
      <c r="L1892" s="19"/>
      <c r="M1892" s="21"/>
      <c r="N1892" s="21"/>
    </row>
    <row r="1893" spans="1:14">
      <c r="A1893" s="14"/>
      <c r="B1893" s="15"/>
      <c r="C1893" s="16"/>
      <c r="D1893" s="15"/>
      <c r="E1893" s="15"/>
      <c r="F1893" s="16"/>
      <c r="G1893" s="10"/>
      <c r="H1893" s="16"/>
      <c r="I1893" s="16"/>
      <c r="J1893" s="19"/>
      <c r="K1893" s="16"/>
      <c r="L1893" s="19"/>
      <c r="M1893" s="21"/>
      <c r="N1893" s="21"/>
    </row>
    <row r="1894" spans="1:14">
      <c r="A1894" s="14"/>
      <c r="B1894" s="15"/>
      <c r="C1894" s="16"/>
      <c r="D1894" s="15"/>
      <c r="E1894" s="15"/>
      <c r="F1894" s="16"/>
      <c r="G1894" s="10"/>
      <c r="H1894" s="16"/>
      <c r="I1894" s="16"/>
      <c r="J1894" s="19"/>
      <c r="K1894" s="16"/>
      <c r="L1894" s="19"/>
      <c r="M1894" s="21"/>
      <c r="N1894" s="21"/>
    </row>
    <row r="1895" spans="1:14">
      <c r="A1895" s="14"/>
      <c r="B1895" s="15"/>
      <c r="C1895" s="16"/>
      <c r="D1895" s="15"/>
      <c r="E1895" s="15"/>
      <c r="F1895" s="16"/>
      <c r="G1895" s="10"/>
      <c r="H1895" s="16"/>
      <c r="I1895" s="16"/>
      <c r="J1895" s="19"/>
      <c r="K1895" s="16"/>
      <c r="L1895" s="19"/>
      <c r="M1895" s="21"/>
      <c r="N1895" s="21"/>
    </row>
    <row r="1896" spans="1:14">
      <c r="A1896" s="14"/>
      <c r="B1896" s="15"/>
      <c r="C1896" s="16"/>
      <c r="D1896" s="15"/>
      <c r="E1896" s="15"/>
      <c r="F1896" s="16"/>
      <c r="G1896" s="10"/>
      <c r="H1896" s="16"/>
      <c r="I1896" s="16"/>
      <c r="J1896" s="19"/>
      <c r="K1896" s="16"/>
      <c r="L1896" s="19"/>
      <c r="M1896" s="21"/>
      <c r="N1896" s="21"/>
    </row>
    <row r="1897" spans="1:14">
      <c r="A1897" s="14"/>
      <c r="B1897" s="15"/>
      <c r="C1897" s="16"/>
      <c r="D1897" s="15"/>
      <c r="E1897" s="15"/>
      <c r="F1897" s="16"/>
      <c r="G1897" s="10"/>
      <c r="H1897" s="16"/>
      <c r="I1897" s="16"/>
      <c r="J1897" s="19"/>
      <c r="K1897" s="16"/>
      <c r="L1897" s="19"/>
      <c r="M1897" s="21"/>
      <c r="N1897" s="21"/>
    </row>
    <row r="1898" spans="1:14">
      <c r="A1898" s="14"/>
      <c r="B1898" s="15"/>
      <c r="C1898" s="16"/>
      <c r="D1898" s="15"/>
      <c r="E1898" s="15"/>
      <c r="F1898" s="16"/>
      <c r="G1898" s="10"/>
      <c r="H1898" s="16"/>
      <c r="I1898" s="16"/>
      <c r="J1898" s="19"/>
      <c r="K1898" s="16"/>
      <c r="L1898" s="19"/>
      <c r="M1898" s="21"/>
      <c r="N1898" s="21"/>
    </row>
    <row r="1899" spans="1:14">
      <c r="A1899" s="14"/>
      <c r="B1899" s="15"/>
      <c r="C1899" s="16"/>
      <c r="D1899" s="15"/>
      <c r="E1899" s="15"/>
      <c r="F1899" s="16"/>
      <c r="G1899" s="10"/>
      <c r="H1899" s="16"/>
      <c r="I1899" s="16"/>
      <c r="J1899" s="19"/>
      <c r="K1899" s="16"/>
      <c r="L1899" s="19"/>
      <c r="M1899" s="21"/>
      <c r="N1899" s="21"/>
    </row>
    <row r="1900" spans="1:14">
      <c r="A1900" s="14"/>
      <c r="B1900" s="15"/>
      <c r="C1900" s="16"/>
      <c r="D1900" s="15"/>
      <c r="E1900" s="15"/>
      <c r="F1900" s="16"/>
      <c r="G1900" s="10"/>
      <c r="H1900" s="16"/>
      <c r="I1900" s="16"/>
      <c r="J1900" s="19"/>
      <c r="K1900" s="16"/>
      <c r="L1900" s="19"/>
      <c r="M1900" s="21"/>
      <c r="N1900" s="21"/>
    </row>
    <row r="1901" spans="1:14">
      <c r="A1901" s="14"/>
      <c r="B1901" s="15"/>
      <c r="C1901" s="16"/>
      <c r="D1901" s="15"/>
      <c r="E1901" s="15"/>
      <c r="F1901" s="16"/>
      <c r="G1901" s="10"/>
      <c r="H1901" s="16"/>
      <c r="I1901" s="16"/>
      <c r="J1901" s="19"/>
      <c r="K1901" s="16"/>
      <c r="L1901" s="19"/>
      <c r="M1901" s="21"/>
      <c r="N1901" s="21"/>
    </row>
    <row r="1902" spans="1:14">
      <c r="A1902" s="14"/>
      <c r="B1902" s="15"/>
      <c r="C1902" s="16"/>
      <c r="D1902" s="15"/>
      <c r="E1902" s="15"/>
      <c r="F1902" s="16"/>
      <c r="G1902" s="10"/>
      <c r="H1902" s="16"/>
      <c r="I1902" s="16"/>
      <c r="J1902" s="19"/>
      <c r="K1902" s="16"/>
      <c r="L1902" s="19"/>
      <c r="M1902" s="21"/>
      <c r="N1902" s="21"/>
    </row>
    <row r="1903" spans="1:14">
      <c r="A1903" s="14"/>
      <c r="B1903" s="15"/>
      <c r="C1903" s="16"/>
      <c r="D1903" s="15"/>
      <c r="E1903" s="15"/>
      <c r="F1903" s="16"/>
      <c r="G1903" s="10"/>
      <c r="H1903" s="16"/>
      <c r="I1903" s="16"/>
      <c r="J1903" s="19"/>
      <c r="K1903" s="16"/>
      <c r="L1903" s="19"/>
      <c r="M1903" s="21"/>
      <c r="N1903" s="21"/>
    </row>
    <row r="1904" spans="1:14">
      <c r="A1904" s="14"/>
      <c r="B1904" s="15"/>
      <c r="C1904" s="16"/>
      <c r="D1904" s="15"/>
      <c r="E1904" s="15"/>
      <c r="F1904" s="16"/>
      <c r="G1904" s="10"/>
      <c r="H1904" s="16"/>
      <c r="I1904" s="16"/>
      <c r="J1904" s="19"/>
      <c r="K1904" s="16"/>
      <c r="L1904" s="19"/>
      <c r="M1904" s="21"/>
      <c r="N1904" s="21"/>
    </row>
    <row r="1905" spans="1:14">
      <c r="A1905" s="14"/>
      <c r="B1905" s="15"/>
      <c r="C1905" s="16"/>
      <c r="D1905" s="15"/>
      <c r="E1905" s="15"/>
      <c r="F1905" s="16"/>
      <c r="G1905" s="10"/>
      <c r="H1905" s="16"/>
      <c r="I1905" s="16"/>
      <c r="J1905" s="19"/>
      <c r="K1905" s="16"/>
      <c r="L1905" s="19"/>
      <c r="M1905" s="21"/>
      <c r="N1905" s="21"/>
    </row>
    <row r="1906" spans="1:14">
      <c r="A1906" s="14"/>
      <c r="B1906" s="15"/>
      <c r="C1906" s="16"/>
      <c r="D1906" s="15"/>
      <c r="E1906" s="15"/>
      <c r="F1906" s="16"/>
      <c r="G1906" s="10"/>
      <c r="H1906" s="16"/>
      <c r="I1906" s="16"/>
      <c r="J1906" s="19"/>
      <c r="K1906" s="16"/>
      <c r="L1906" s="19"/>
      <c r="M1906" s="21"/>
      <c r="N1906" s="21"/>
    </row>
    <row r="1907" spans="1:14">
      <c r="A1907" s="14"/>
      <c r="B1907" s="15"/>
      <c r="C1907" s="16"/>
      <c r="D1907" s="15"/>
      <c r="E1907" s="15"/>
      <c r="F1907" s="16"/>
      <c r="G1907" s="10"/>
      <c r="H1907" s="16"/>
      <c r="I1907" s="16"/>
      <c r="J1907" s="19"/>
      <c r="K1907" s="16"/>
      <c r="L1907" s="19"/>
      <c r="M1907" s="21"/>
      <c r="N1907" s="21"/>
    </row>
    <row r="1908" spans="1:14">
      <c r="A1908" s="14"/>
      <c r="B1908" s="15"/>
      <c r="C1908" s="16"/>
      <c r="D1908" s="15"/>
      <c r="E1908" s="15"/>
      <c r="F1908" s="16"/>
      <c r="G1908" s="10"/>
      <c r="H1908" s="16"/>
      <c r="I1908" s="16"/>
      <c r="J1908" s="19"/>
      <c r="K1908" s="16"/>
      <c r="L1908" s="19"/>
      <c r="M1908" s="21"/>
      <c r="N1908" s="21"/>
    </row>
    <row r="1909" spans="1:14">
      <c r="A1909" s="14"/>
      <c r="B1909" s="15"/>
      <c r="C1909" s="16"/>
      <c r="D1909" s="15"/>
      <c r="E1909" s="15"/>
      <c r="F1909" s="16"/>
      <c r="G1909" s="10"/>
      <c r="H1909" s="16"/>
      <c r="I1909" s="16"/>
      <c r="J1909" s="19"/>
      <c r="K1909" s="16"/>
      <c r="L1909" s="19"/>
      <c r="M1909" s="21"/>
      <c r="N1909" s="21"/>
    </row>
    <row r="1910" spans="1:14">
      <c r="A1910" s="14"/>
      <c r="B1910" s="15"/>
      <c r="C1910" s="16"/>
      <c r="D1910" s="15"/>
      <c r="E1910" s="15"/>
      <c r="F1910" s="16"/>
      <c r="G1910" s="10"/>
      <c r="H1910" s="16"/>
      <c r="I1910" s="16"/>
      <c r="J1910" s="19"/>
      <c r="K1910" s="16"/>
      <c r="L1910" s="19"/>
      <c r="M1910" s="21"/>
      <c r="N1910" s="21"/>
    </row>
    <row r="1911" spans="1:14">
      <c r="A1911" s="14"/>
      <c r="B1911" s="15"/>
      <c r="C1911" s="16"/>
      <c r="D1911" s="15"/>
      <c r="E1911" s="15"/>
      <c r="F1911" s="16"/>
      <c r="G1911" s="10"/>
      <c r="H1911" s="16"/>
      <c r="I1911" s="16"/>
      <c r="J1911" s="19"/>
      <c r="K1911" s="16"/>
      <c r="L1911" s="19"/>
      <c r="M1911" s="21"/>
      <c r="N1911" s="21"/>
    </row>
    <row r="1912" spans="1:14">
      <c r="A1912" s="14"/>
      <c r="B1912" s="15"/>
      <c r="C1912" s="16"/>
      <c r="D1912" s="15"/>
      <c r="E1912" s="15"/>
      <c r="F1912" s="16"/>
      <c r="G1912" s="10"/>
      <c r="H1912" s="16"/>
      <c r="I1912" s="16"/>
      <c r="J1912" s="19"/>
      <c r="K1912" s="16"/>
      <c r="L1912" s="19"/>
      <c r="M1912" s="21"/>
      <c r="N1912" s="21"/>
    </row>
    <row r="1913" spans="1:14">
      <c r="A1913" s="14"/>
      <c r="B1913" s="15"/>
      <c r="C1913" s="16"/>
      <c r="D1913" s="15"/>
      <c r="E1913" s="15"/>
      <c r="F1913" s="16"/>
      <c r="G1913" s="10"/>
      <c r="H1913" s="16"/>
      <c r="I1913" s="16"/>
      <c r="J1913" s="19"/>
      <c r="K1913" s="16"/>
      <c r="L1913" s="19"/>
      <c r="M1913" s="21"/>
      <c r="N1913" s="21"/>
    </row>
    <row r="1914" spans="1:14">
      <c r="A1914" s="14"/>
      <c r="B1914" s="15"/>
      <c r="C1914" s="16"/>
      <c r="D1914" s="15"/>
      <c r="E1914" s="15"/>
      <c r="F1914" s="16"/>
      <c r="G1914" s="10"/>
      <c r="H1914" s="16"/>
      <c r="I1914" s="16"/>
      <c r="J1914" s="19"/>
      <c r="K1914" s="16"/>
      <c r="L1914" s="19"/>
      <c r="M1914" s="21"/>
      <c r="N1914" s="21"/>
    </row>
    <row r="1915" spans="1:14">
      <c r="A1915" s="14"/>
      <c r="B1915" s="15"/>
      <c r="C1915" s="16"/>
      <c r="D1915" s="15"/>
      <c r="E1915" s="15"/>
      <c r="F1915" s="16"/>
      <c r="G1915" s="10"/>
      <c r="H1915" s="16"/>
      <c r="I1915" s="16"/>
      <c r="J1915" s="19"/>
      <c r="K1915" s="16"/>
      <c r="L1915" s="19"/>
      <c r="M1915" s="21"/>
      <c r="N1915" s="21"/>
    </row>
    <row r="1916" spans="1:14">
      <c r="A1916" s="14"/>
      <c r="B1916" s="15"/>
      <c r="C1916" s="16"/>
      <c r="D1916" s="15"/>
      <c r="E1916" s="15"/>
      <c r="F1916" s="16"/>
      <c r="G1916" s="10"/>
      <c r="H1916" s="16"/>
      <c r="I1916" s="16"/>
      <c r="J1916" s="19"/>
      <c r="K1916" s="16"/>
      <c r="L1916" s="19"/>
      <c r="M1916" s="21"/>
      <c r="N1916" s="21"/>
    </row>
    <row r="1917" spans="1:14">
      <c r="A1917" s="14"/>
      <c r="B1917" s="15"/>
      <c r="C1917" s="16"/>
      <c r="D1917" s="15"/>
      <c r="E1917" s="15"/>
      <c r="F1917" s="16"/>
      <c r="G1917" s="10"/>
      <c r="H1917" s="16"/>
      <c r="I1917" s="16"/>
      <c r="J1917" s="19"/>
      <c r="K1917" s="16"/>
      <c r="L1917" s="19"/>
      <c r="M1917" s="21"/>
      <c r="N1917" s="21"/>
    </row>
    <row r="1918" spans="1:14">
      <c r="A1918" s="14"/>
      <c r="B1918" s="15"/>
      <c r="C1918" s="16"/>
      <c r="D1918" s="15"/>
      <c r="E1918" s="15"/>
      <c r="F1918" s="16"/>
      <c r="G1918" s="10"/>
      <c r="H1918" s="16"/>
      <c r="I1918" s="16"/>
      <c r="J1918" s="19"/>
      <c r="K1918" s="16"/>
      <c r="L1918" s="19"/>
      <c r="M1918" s="21"/>
      <c r="N1918" s="21"/>
    </row>
    <row r="1919" spans="1:14">
      <c r="A1919" s="14"/>
      <c r="B1919" s="15"/>
      <c r="C1919" s="16"/>
      <c r="D1919" s="15"/>
      <c r="E1919" s="15"/>
      <c r="F1919" s="16"/>
      <c r="G1919" s="10"/>
      <c r="H1919" s="16"/>
      <c r="I1919" s="16"/>
      <c r="J1919" s="19"/>
      <c r="K1919" s="16"/>
      <c r="L1919" s="19"/>
      <c r="M1919" s="21"/>
      <c r="N1919" s="21"/>
    </row>
    <row r="1920" spans="1:14">
      <c r="A1920" s="14"/>
      <c r="B1920" s="15"/>
      <c r="C1920" s="16"/>
      <c r="D1920" s="15"/>
      <c r="E1920" s="15"/>
      <c r="F1920" s="16"/>
      <c r="G1920" s="10"/>
      <c r="H1920" s="16"/>
      <c r="I1920" s="16"/>
      <c r="J1920" s="19"/>
      <c r="K1920" s="16"/>
      <c r="L1920" s="19"/>
      <c r="M1920" s="21"/>
      <c r="N1920" s="21"/>
    </row>
    <row r="1921" spans="1:14">
      <c r="A1921" s="14"/>
      <c r="B1921" s="15"/>
      <c r="C1921" s="16"/>
      <c r="D1921" s="15"/>
      <c r="E1921" s="15"/>
      <c r="F1921" s="16"/>
      <c r="G1921" s="10"/>
      <c r="H1921" s="16"/>
      <c r="I1921" s="16"/>
      <c r="J1921" s="19"/>
      <c r="K1921" s="16"/>
      <c r="L1921" s="19"/>
      <c r="M1921" s="21"/>
      <c r="N1921" s="21"/>
    </row>
    <row r="1922" spans="1:14">
      <c r="A1922" s="14"/>
      <c r="B1922" s="15"/>
      <c r="C1922" s="16"/>
      <c r="D1922" s="15"/>
      <c r="E1922" s="15"/>
      <c r="F1922" s="16"/>
      <c r="G1922" s="10"/>
      <c r="H1922" s="16"/>
      <c r="I1922" s="16"/>
      <c r="J1922" s="19"/>
      <c r="K1922" s="16"/>
      <c r="L1922" s="19"/>
      <c r="M1922" s="21"/>
      <c r="N1922" s="21"/>
    </row>
    <row r="1923" spans="1:14">
      <c r="A1923" s="14"/>
      <c r="B1923" s="15"/>
      <c r="C1923" s="16"/>
      <c r="D1923" s="15"/>
      <c r="E1923" s="15"/>
      <c r="F1923" s="16"/>
      <c r="G1923" s="10"/>
      <c r="H1923" s="16"/>
      <c r="I1923" s="16"/>
      <c r="J1923" s="19"/>
      <c r="K1923" s="16"/>
      <c r="L1923" s="19"/>
      <c r="M1923" s="21"/>
      <c r="N1923" s="21"/>
    </row>
    <row r="1924" spans="1:14">
      <c r="A1924" s="14"/>
      <c r="B1924" s="15"/>
      <c r="C1924" s="16"/>
      <c r="D1924" s="15"/>
      <c r="E1924" s="15"/>
      <c r="F1924" s="16"/>
      <c r="G1924" s="10"/>
      <c r="H1924" s="16"/>
      <c r="I1924" s="16"/>
      <c r="J1924" s="19"/>
      <c r="K1924" s="16"/>
      <c r="L1924" s="19"/>
      <c r="M1924" s="21"/>
      <c r="N1924" s="21"/>
    </row>
    <row r="1925" spans="1:14">
      <c r="A1925" s="14"/>
      <c r="B1925" s="15"/>
      <c r="C1925" s="16"/>
      <c r="D1925" s="15"/>
      <c r="E1925" s="15"/>
      <c r="F1925" s="16"/>
      <c r="G1925" s="10"/>
      <c r="H1925" s="16"/>
      <c r="I1925" s="16"/>
      <c r="J1925" s="19"/>
      <c r="K1925" s="16"/>
      <c r="L1925" s="19"/>
      <c r="M1925" s="21"/>
      <c r="N1925" s="21"/>
    </row>
    <row r="1926" spans="1:14">
      <c r="A1926" s="14"/>
      <c r="B1926" s="15"/>
      <c r="C1926" s="16"/>
      <c r="D1926" s="15"/>
      <c r="E1926" s="15"/>
      <c r="F1926" s="16"/>
      <c r="G1926" s="10"/>
      <c r="H1926" s="16"/>
      <c r="I1926" s="16"/>
      <c r="J1926" s="19"/>
      <c r="K1926" s="16"/>
      <c r="L1926" s="19"/>
      <c r="M1926" s="21"/>
      <c r="N1926" s="21"/>
    </row>
    <row r="1927" spans="1:14">
      <c r="A1927" s="14"/>
      <c r="B1927" s="15"/>
      <c r="C1927" s="16"/>
      <c r="D1927" s="15"/>
      <c r="E1927" s="15"/>
      <c r="F1927" s="16"/>
      <c r="G1927" s="10"/>
      <c r="H1927" s="16"/>
      <c r="I1927" s="16"/>
      <c r="J1927" s="19"/>
      <c r="K1927" s="16"/>
      <c r="L1927" s="19"/>
      <c r="M1927" s="21"/>
      <c r="N1927" s="21"/>
    </row>
    <row r="1928" spans="1:14">
      <c r="A1928" s="14"/>
      <c r="B1928" s="15"/>
      <c r="C1928" s="16"/>
      <c r="D1928" s="15"/>
      <c r="E1928" s="15"/>
      <c r="F1928" s="16"/>
      <c r="G1928" s="10"/>
      <c r="H1928" s="16"/>
      <c r="I1928" s="16"/>
      <c r="J1928" s="19"/>
      <c r="K1928" s="16"/>
      <c r="L1928" s="19"/>
      <c r="M1928" s="21"/>
      <c r="N1928" s="21"/>
    </row>
    <row r="1929" spans="1:14">
      <c r="A1929" s="14"/>
      <c r="B1929" s="15"/>
      <c r="C1929" s="16"/>
      <c r="D1929" s="15"/>
      <c r="E1929" s="15"/>
      <c r="F1929" s="16"/>
      <c r="G1929" s="10"/>
      <c r="H1929" s="16"/>
      <c r="I1929" s="16"/>
      <c r="J1929" s="19"/>
      <c r="K1929" s="16"/>
      <c r="L1929" s="19"/>
      <c r="M1929" s="21"/>
      <c r="N1929" s="21"/>
    </row>
    <row r="1930" spans="1:14">
      <c r="A1930" s="14"/>
      <c r="B1930" s="15"/>
      <c r="C1930" s="16"/>
      <c r="D1930" s="15"/>
      <c r="E1930" s="15"/>
      <c r="F1930" s="16"/>
      <c r="G1930" s="10"/>
      <c r="H1930" s="16"/>
      <c r="I1930" s="16"/>
      <c r="J1930" s="19"/>
      <c r="K1930" s="16"/>
      <c r="L1930" s="19"/>
      <c r="M1930" s="21"/>
      <c r="N1930" s="21"/>
    </row>
    <row r="1931" spans="1:14">
      <c r="A1931" s="14"/>
      <c r="B1931" s="15"/>
      <c r="C1931" s="16"/>
      <c r="D1931" s="15"/>
      <c r="E1931" s="15"/>
      <c r="F1931" s="16"/>
      <c r="G1931" s="10"/>
      <c r="H1931" s="16"/>
      <c r="I1931" s="16"/>
      <c r="J1931" s="19"/>
      <c r="K1931" s="16"/>
      <c r="L1931" s="19"/>
      <c r="M1931" s="21"/>
      <c r="N1931" s="21"/>
    </row>
    <row r="1932" spans="1:14">
      <c r="A1932" s="14"/>
      <c r="B1932" s="15"/>
      <c r="C1932" s="16"/>
      <c r="D1932" s="15"/>
      <c r="E1932" s="15"/>
      <c r="F1932" s="16"/>
      <c r="G1932" s="10"/>
      <c r="H1932" s="16"/>
      <c r="I1932" s="16"/>
      <c r="J1932" s="19"/>
      <c r="K1932" s="16"/>
      <c r="L1932" s="19"/>
      <c r="M1932" s="21"/>
      <c r="N1932" s="21"/>
    </row>
    <row r="1933" spans="1:14">
      <c r="A1933" s="14"/>
      <c r="B1933" s="15"/>
      <c r="C1933" s="16"/>
      <c r="D1933" s="15"/>
      <c r="E1933" s="15"/>
      <c r="F1933" s="16"/>
      <c r="G1933" s="10"/>
      <c r="H1933" s="16"/>
      <c r="I1933" s="16"/>
      <c r="J1933" s="19"/>
      <c r="K1933" s="16"/>
      <c r="L1933" s="19"/>
      <c r="M1933" s="21"/>
      <c r="N1933" s="21"/>
    </row>
    <row r="1934" spans="1:14">
      <c r="A1934" s="14"/>
      <c r="B1934" s="15"/>
      <c r="C1934" s="16"/>
      <c r="D1934" s="15"/>
      <c r="E1934" s="15"/>
      <c r="F1934" s="16"/>
      <c r="G1934" s="10"/>
      <c r="H1934" s="16"/>
      <c r="I1934" s="16"/>
      <c r="J1934" s="19"/>
      <c r="K1934" s="16"/>
      <c r="L1934" s="19"/>
      <c r="M1934" s="21"/>
      <c r="N1934" s="21"/>
    </row>
    <row r="1935" spans="1:14">
      <c r="A1935" s="14"/>
      <c r="B1935" s="15"/>
      <c r="C1935" s="16"/>
      <c r="D1935" s="15"/>
      <c r="E1935" s="15"/>
      <c r="F1935" s="16"/>
      <c r="G1935" s="10"/>
      <c r="H1935" s="16"/>
      <c r="I1935" s="16"/>
      <c r="J1935" s="19"/>
      <c r="K1935" s="16"/>
      <c r="L1935" s="19"/>
      <c r="M1935" s="21"/>
      <c r="N1935" s="21"/>
    </row>
    <row r="1936" spans="1:14">
      <c r="A1936" s="14"/>
      <c r="B1936" s="15"/>
      <c r="C1936" s="16"/>
      <c r="D1936" s="15"/>
      <c r="E1936" s="15"/>
      <c r="F1936" s="16"/>
      <c r="G1936" s="10"/>
      <c r="H1936" s="16"/>
      <c r="I1936" s="16"/>
      <c r="J1936" s="19"/>
      <c r="K1936" s="16"/>
      <c r="L1936" s="19"/>
      <c r="M1936" s="21"/>
      <c r="N1936" s="21"/>
    </row>
    <row r="1937" spans="1:14">
      <c r="A1937" s="14"/>
      <c r="B1937" s="15"/>
      <c r="C1937" s="16"/>
      <c r="D1937" s="15"/>
      <c r="E1937" s="15"/>
      <c r="F1937" s="16"/>
      <c r="G1937" s="10"/>
      <c r="H1937" s="16"/>
      <c r="I1937" s="16"/>
      <c r="J1937" s="19"/>
      <c r="K1937" s="16"/>
      <c r="L1937" s="19"/>
      <c r="M1937" s="21"/>
      <c r="N1937" s="21"/>
    </row>
    <row r="1938" spans="1:14">
      <c r="A1938" s="14"/>
      <c r="B1938" s="15"/>
      <c r="C1938" s="16"/>
      <c r="D1938" s="15"/>
      <c r="E1938" s="15"/>
      <c r="F1938" s="16"/>
      <c r="G1938" s="10"/>
      <c r="H1938" s="16"/>
      <c r="I1938" s="16"/>
      <c r="J1938" s="19"/>
      <c r="K1938" s="16"/>
      <c r="L1938" s="19"/>
      <c r="M1938" s="21"/>
      <c r="N1938" s="21"/>
    </row>
    <row r="1939" spans="1:14">
      <c r="A1939" s="14"/>
      <c r="B1939" s="15"/>
      <c r="C1939" s="16"/>
      <c r="D1939" s="15"/>
      <c r="E1939" s="15"/>
      <c r="F1939" s="16"/>
      <c r="G1939" s="10"/>
      <c r="H1939" s="16"/>
      <c r="I1939" s="16"/>
      <c r="J1939" s="19"/>
      <c r="K1939" s="16"/>
      <c r="L1939" s="19"/>
      <c r="M1939" s="21"/>
      <c r="N1939" s="21"/>
    </row>
    <row r="1940" spans="1:14">
      <c r="A1940" s="14"/>
      <c r="B1940" s="15"/>
      <c r="C1940" s="16"/>
      <c r="D1940" s="15"/>
      <c r="E1940" s="15"/>
      <c r="F1940" s="16"/>
      <c r="G1940" s="10"/>
      <c r="H1940" s="16"/>
      <c r="I1940" s="16"/>
      <c r="J1940" s="19"/>
      <c r="K1940" s="16"/>
      <c r="L1940" s="19"/>
      <c r="M1940" s="21"/>
      <c r="N1940" s="21"/>
    </row>
    <row r="1941" spans="1:14">
      <c r="A1941" s="14"/>
      <c r="B1941" s="15"/>
      <c r="C1941" s="16"/>
      <c r="D1941" s="15"/>
      <c r="E1941" s="15"/>
      <c r="F1941" s="16"/>
      <c r="G1941" s="10"/>
      <c r="H1941" s="16"/>
      <c r="I1941" s="16"/>
      <c r="J1941" s="19"/>
      <c r="K1941" s="16"/>
      <c r="L1941" s="19"/>
      <c r="M1941" s="21"/>
      <c r="N1941" s="21"/>
    </row>
    <row r="1942" spans="1:14">
      <c r="A1942" s="14"/>
      <c r="B1942" s="15"/>
      <c r="C1942" s="16"/>
      <c r="D1942" s="15"/>
      <c r="E1942" s="15"/>
      <c r="F1942" s="16"/>
      <c r="G1942" s="10"/>
      <c r="H1942" s="16"/>
      <c r="I1942" s="16"/>
      <c r="J1942" s="19"/>
      <c r="K1942" s="16"/>
      <c r="L1942" s="19"/>
      <c r="M1942" s="21"/>
      <c r="N1942" s="21"/>
    </row>
    <row r="1943" spans="1:14">
      <c r="A1943" s="14"/>
      <c r="B1943" s="15"/>
      <c r="C1943" s="16"/>
      <c r="D1943" s="15"/>
      <c r="E1943" s="15"/>
      <c r="F1943" s="16"/>
      <c r="G1943" s="10"/>
      <c r="H1943" s="16"/>
      <c r="I1943" s="16"/>
      <c r="J1943" s="19"/>
      <c r="K1943" s="16"/>
      <c r="L1943" s="19"/>
      <c r="M1943" s="21"/>
      <c r="N1943" s="21"/>
    </row>
    <row r="1944" spans="1:14">
      <c r="A1944" s="14"/>
      <c r="B1944" s="15"/>
      <c r="C1944" s="16"/>
      <c r="D1944" s="15"/>
      <c r="E1944" s="15"/>
      <c r="F1944" s="16"/>
      <c r="G1944" s="10"/>
      <c r="H1944" s="16"/>
      <c r="I1944" s="16"/>
      <c r="J1944" s="19"/>
      <c r="K1944" s="16"/>
      <c r="L1944" s="19"/>
      <c r="M1944" s="21"/>
      <c r="N1944" s="21"/>
    </row>
    <row r="1945" spans="1:14">
      <c r="A1945" s="14"/>
      <c r="B1945" s="15"/>
      <c r="C1945" s="16"/>
      <c r="D1945" s="15"/>
      <c r="E1945" s="15"/>
      <c r="F1945" s="16"/>
      <c r="G1945" s="10"/>
      <c r="H1945" s="16"/>
      <c r="I1945" s="16"/>
      <c r="J1945" s="19"/>
      <c r="K1945" s="16"/>
      <c r="L1945" s="19"/>
      <c r="M1945" s="21"/>
      <c r="N1945" s="21"/>
    </row>
    <row r="1946" spans="1:14">
      <c r="A1946" s="14"/>
      <c r="B1946" s="15"/>
      <c r="C1946" s="16"/>
      <c r="D1946" s="15"/>
      <c r="E1946" s="15"/>
      <c r="F1946" s="16"/>
      <c r="G1946" s="10"/>
      <c r="H1946" s="16"/>
      <c r="I1946" s="16"/>
      <c r="J1946" s="19"/>
      <c r="K1946" s="16"/>
      <c r="L1946" s="19"/>
      <c r="M1946" s="21"/>
      <c r="N1946" s="21"/>
    </row>
    <row r="1947" spans="1:14">
      <c r="A1947" s="14"/>
      <c r="B1947" s="15"/>
      <c r="C1947" s="16"/>
      <c r="D1947" s="15"/>
      <c r="E1947" s="15"/>
      <c r="F1947" s="16"/>
      <c r="G1947" s="10"/>
      <c r="H1947" s="16"/>
      <c r="I1947" s="16"/>
      <c r="J1947" s="19"/>
      <c r="K1947" s="16"/>
      <c r="L1947" s="19"/>
      <c r="M1947" s="21"/>
      <c r="N1947" s="21"/>
    </row>
    <row r="1948" spans="1:14">
      <c r="A1948" s="14"/>
      <c r="B1948" s="15"/>
      <c r="C1948" s="16"/>
      <c r="D1948" s="15"/>
      <c r="E1948" s="15"/>
      <c r="F1948" s="16"/>
      <c r="G1948" s="10"/>
      <c r="H1948" s="16"/>
      <c r="I1948" s="16"/>
      <c r="J1948" s="19"/>
      <c r="K1948" s="16"/>
      <c r="L1948" s="19"/>
      <c r="M1948" s="21"/>
      <c r="N1948" s="21"/>
    </row>
    <row r="1949" spans="1:14">
      <c r="A1949" s="14"/>
      <c r="B1949" s="15"/>
      <c r="C1949" s="16"/>
      <c r="D1949" s="15"/>
      <c r="E1949" s="15"/>
      <c r="F1949" s="16"/>
      <c r="G1949" s="10"/>
      <c r="H1949" s="16"/>
      <c r="I1949" s="16"/>
      <c r="J1949" s="19"/>
      <c r="K1949" s="16"/>
      <c r="L1949" s="19"/>
      <c r="M1949" s="21"/>
      <c r="N1949" s="21"/>
    </row>
    <row r="1950" spans="1:14">
      <c r="A1950" s="14"/>
      <c r="B1950" s="15"/>
      <c r="C1950" s="16"/>
      <c r="D1950" s="15"/>
      <c r="E1950" s="15"/>
      <c r="F1950" s="16"/>
      <c r="G1950" s="10"/>
      <c r="H1950" s="16"/>
      <c r="I1950" s="16"/>
      <c r="J1950" s="19"/>
      <c r="K1950" s="16"/>
      <c r="L1950" s="19"/>
      <c r="M1950" s="21"/>
      <c r="N1950" s="21"/>
    </row>
    <row r="1951" spans="1:14">
      <c r="A1951" s="14"/>
      <c r="B1951" s="15"/>
      <c r="C1951" s="16"/>
      <c r="D1951" s="15"/>
      <c r="E1951" s="15"/>
      <c r="F1951" s="16"/>
      <c r="G1951" s="10"/>
      <c r="H1951" s="16"/>
      <c r="I1951" s="16"/>
      <c r="J1951" s="19"/>
      <c r="K1951" s="16"/>
      <c r="L1951" s="19"/>
      <c r="M1951" s="21"/>
      <c r="N1951" s="21"/>
    </row>
    <row r="1952" spans="1:14">
      <c r="A1952" s="14"/>
      <c r="B1952" s="15"/>
      <c r="C1952" s="16"/>
      <c r="D1952" s="15"/>
      <c r="E1952" s="15"/>
      <c r="F1952" s="16"/>
      <c r="G1952" s="10"/>
      <c r="H1952" s="16"/>
      <c r="I1952" s="16"/>
      <c r="J1952" s="19"/>
      <c r="K1952" s="16"/>
      <c r="L1952" s="19"/>
      <c r="M1952" s="21"/>
      <c r="N1952" s="21"/>
    </row>
    <row r="1953" spans="1:14">
      <c r="A1953" s="14"/>
      <c r="B1953" s="15"/>
      <c r="C1953" s="16"/>
      <c r="D1953" s="15"/>
      <c r="E1953" s="15"/>
      <c r="F1953" s="16"/>
      <c r="G1953" s="10"/>
      <c r="H1953" s="16"/>
      <c r="I1953" s="16"/>
      <c r="J1953" s="19"/>
      <c r="K1953" s="16"/>
      <c r="L1953" s="19"/>
      <c r="M1953" s="21"/>
      <c r="N1953" s="21"/>
    </row>
    <row r="1954" spans="1:14">
      <c r="A1954" s="14"/>
      <c r="B1954" s="15"/>
      <c r="C1954" s="16"/>
      <c r="D1954" s="15"/>
      <c r="E1954" s="15"/>
      <c r="F1954" s="16"/>
      <c r="G1954" s="10"/>
      <c r="H1954" s="16"/>
      <c r="I1954" s="16"/>
      <c r="J1954" s="19"/>
      <c r="K1954" s="16"/>
      <c r="L1954" s="19"/>
      <c r="M1954" s="21"/>
      <c r="N1954" s="21"/>
    </row>
    <row r="1955" spans="1:14">
      <c r="A1955" s="14"/>
      <c r="B1955" s="15"/>
      <c r="C1955" s="16"/>
      <c r="D1955" s="15"/>
      <c r="E1955" s="15"/>
      <c r="F1955" s="16"/>
      <c r="G1955" s="10"/>
      <c r="H1955" s="16"/>
      <c r="I1955" s="16"/>
      <c r="J1955" s="19"/>
      <c r="K1955" s="16"/>
      <c r="L1955" s="19"/>
      <c r="M1955" s="21"/>
      <c r="N1955" s="21"/>
    </row>
    <row r="1956" spans="1:14">
      <c r="A1956" s="14"/>
      <c r="B1956" s="15"/>
      <c r="C1956" s="16"/>
      <c r="D1956" s="15"/>
      <c r="E1956" s="15"/>
      <c r="F1956" s="16"/>
      <c r="G1956" s="10"/>
      <c r="H1956" s="16"/>
      <c r="I1956" s="16"/>
      <c r="J1956" s="19"/>
      <c r="K1956" s="16"/>
      <c r="L1956" s="19"/>
      <c r="M1956" s="21"/>
      <c r="N1956" s="21"/>
    </row>
    <row r="1957" spans="1:14">
      <c r="A1957" s="14"/>
      <c r="B1957" s="15"/>
      <c r="C1957" s="16"/>
      <c r="D1957" s="15"/>
      <c r="E1957" s="15"/>
      <c r="F1957" s="16"/>
      <c r="G1957" s="10"/>
      <c r="H1957" s="16"/>
      <c r="I1957" s="16"/>
      <c r="J1957" s="19"/>
      <c r="K1957" s="16"/>
      <c r="L1957" s="19"/>
      <c r="M1957" s="21"/>
      <c r="N1957" s="21"/>
    </row>
    <row r="1958" spans="1:14">
      <c r="A1958" s="14"/>
      <c r="B1958" s="15"/>
      <c r="C1958" s="16"/>
      <c r="D1958" s="15"/>
      <c r="E1958" s="15"/>
      <c r="F1958" s="16"/>
      <c r="G1958" s="10"/>
      <c r="H1958" s="16"/>
      <c r="I1958" s="16"/>
      <c r="J1958" s="19"/>
      <c r="K1958" s="16"/>
      <c r="L1958" s="19"/>
      <c r="M1958" s="21"/>
      <c r="N1958" s="21"/>
    </row>
    <row r="1959" spans="1:14">
      <c r="A1959" s="14"/>
      <c r="B1959" s="15"/>
      <c r="C1959" s="16"/>
      <c r="D1959" s="15"/>
      <c r="E1959" s="15"/>
      <c r="F1959" s="16"/>
      <c r="G1959" s="10"/>
      <c r="H1959" s="16"/>
      <c r="I1959" s="16"/>
      <c r="J1959" s="19"/>
      <c r="K1959" s="16"/>
      <c r="L1959" s="19"/>
      <c r="M1959" s="21"/>
      <c r="N1959" s="21"/>
    </row>
    <row r="1960" spans="1:14">
      <c r="A1960" s="14"/>
      <c r="B1960" s="15"/>
      <c r="C1960" s="16"/>
      <c r="D1960" s="15"/>
      <c r="E1960" s="15"/>
      <c r="F1960" s="16"/>
      <c r="G1960" s="10"/>
      <c r="H1960" s="16"/>
      <c r="I1960" s="16"/>
      <c r="J1960" s="19"/>
      <c r="K1960" s="16"/>
      <c r="L1960" s="19"/>
      <c r="M1960" s="21"/>
      <c r="N1960" s="21"/>
    </row>
    <row r="1961" spans="1:14">
      <c r="A1961" s="14"/>
      <c r="B1961" s="15"/>
      <c r="C1961" s="16"/>
      <c r="D1961" s="15"/>
      <c r="E1961" s="15"/>
      <c r="F1961" s="16"/>
      <c r="G1961" s="10"/>
      <c r="H1961" s="16"/>
      <c r="I1961" s="16"/>
      <c r="J1961" s="19"/>
      <c r="K1961" s="16"/>
      <c r="L1961" s="19"/>
      <c r="M1961" s="21"/>
      <c r="N1961" s="21"/>
    </row>
    <row r="1962" spans="1:14">
      <c r="A1962" s="14"/>
      <c r="B1962" s="15"/>
      <c r="C1962" s="16"/>
      <c r="D1962" s="15"/>
      <c r="E1962" s="15"/>
      <c r="F1962" s="16"/>
      <c r="G1962" s="10"/>
      <c r="H1962" s="16"/>
      <c r="I1962" s="16"/>
      <c r="J1962" s="19"/>
      <c r="K1962" s="16"/>
      <c r="L1962" s="19"/>
      <c r="M1962" s="21"/>
      <c r="N1962" s="21"/>
    </row>
    <row r="1963" spans="1:14">
      <c r="A1963" s="14"/>
      <c r="B1963" s="15"/>
      <c r="C1963" s="16"/>
      <c r="D1963" s="15"/>
      <c r="E1963" s="15"/>
      <c r="F1963" s="16"/>
      <c r="G1963" s="10"/>
      <c r="H1963" s="16"/>
      <c r="I1963" s="16"/>
      <c r="J1963" s="19"/>
      <c r="K1963" s="16"/>
      <c r="L1963" s="19"/>
      <c r="M1963" s="21"/>
      <c r="N1963" s="21"/>
    </row>
    <row r="1964" spans="1:14">
      <c r="A1964" s="14"/>
      <c r="B1964" s="15"/>
      <c r="C1964" s="16"/>
      <c r="D1964" s="15"/>
      <c r="E1964" s="15"/>
      <c r="F1964" s="16"/>
      <c r="G1964" s="10"/>
      <c r="H1964" s="16"/>
      <c r="I1964" s="16"/>
      <c r="J1964" s="19"/>
      <c r="K1964" s="16"/>
      <c r="L1964" s="19"/>
      <c r="M1964" s="21"/>
      <c r="N1964" s="21"/>
    </row>
    <row r="1965" spans="1:14">
      <c r="A1965" s="14"/>
      <c r="B1965" s="15"/>
      <c r="C1965" s="16"/>
      <c r="D1965" s="15"/>
      <c r="E1965" s="15"/>
      <c r="F1965" s="16"/>
      <c r="G1965" s="10"/>
      <c r="H1965" s="16"/>
      <c r="I1965" s="16"/>
      <c r="J1965" s="19"/>
      <c r="K1965" s="16"/>
      <c r="L1965" s="19"/>
      <c r="M1965" s="21"/>
      <c r="N1965" s="21"/>
    </row>
    <row r="1966" spans="1:14">
      <c r="A1966" s="14"/>
      <c r="B1966" s="15"/>
      <c r="C1966" s="16"/>
      <c r="D1966" s="15"/>
      <c r="E1966" s="15"/>
      <c r="F1966" s="16"/>
      <c r="G1966" s="10"/>
      <c r="H1966" s="16"/>
      <c r="I1966" s="16"/>
      <c r="J1966" s="19"/>
      <c r="K1966" s="16"/>
      <c r="L1966" s="19"/>
      <c r="M1966" s="21"/>
      <c r="N1966" s="21"/>
    </row>
    <row r="1967" spans="1:14">
      <c r="A1967" s="14"/>
      <c r="B1967" s="15"/>
      <c r="C1967" s="16"/>
      <c r="D1967" s="15"/>
      <c r="E1967" s="15"/>
      <c r="F1967" s="16"/>
      <c r="G1967" s="10"/>
      <c r="H1967" s="16"/>
      <c r="I1967" s="16"/>
      <c r="J1967" s="19"/>
      <c r="K1967" s="16"/>
      <c r="L1967" s="19"/>
      <c r="M1967" s="21"/>
      <c r="N1967" s="21"/>
    </row>
    <row r="1968" spans="1:14">
      <c r="A1968" s="14"/>
      <c r="B1968" s="15"/>
      <c r="C1968" s="16"/>
      <c r="D1968" s="15"/>
      <c r="E1968" s="15"/>
      <c r="F1968" s="16"/>
      <c r="G1968" s="10"/>
      <c r="H1968" s="16"/>
      <c r="I1968" s="16"/>
      <c r="J1968" s="19"/>
      <c r="K1968" s="16"/>
      <c r="L1968" s="19"/>
      <c r="M1968" s="21"/>
      <c r="N1968" s="21"/>
    </row>
    <row r="1969" spans="1:14">
      <c r="A1969" s="14"/>
      <c r="B1969" s="15"/>
      <c r="C1969" s="16"/>
      <c r="D1969" s="15"/>
      <c r="E1969" s="15"/>
      <c r="F1969" s="16"/>
      <c r="G1969" s="10"/>
      <c r="H1969" s="16"/>
      <c r="I1969" s="16"/>
      <c r="J1969" s="19"/>
      <c r="K1969" s="16"/>
      <c r="L1969" s="19"/>
      <c r="M1969" s="21"/>
      <c r="N1969" s="21"/>
    </row>
    <row r="1970" spans="1:14">
      <c r="A1970" s="14"/>
      <c r="B1970" s="15"/>
      <c r="C1970" s="16"/>
      <c r="D1970" s="15"/>
      <c r="E1970" s="15"/>
      <c r="F1970" s="16"/>
      <c r="G1970" s="10"/>
      <c r="H1970" s="16"/>
      <c r="I1970" s="16"/>
      <c r="J1970" s="19"/>
      <c r="K1970" s="16"/>
      <c r="L1970" s="19"/>
      <c r="M1970" s="21"/>
      <c r="N1970" s="21"/>
    </row>
    <row r="1971" spans="1:14">
      <c r="A1971" s="14"/>
      <c r="B1971" s="15"/>
      <c r="C1971" s="16"/>
      <c r="D1971" s="15"/>
      <c r="E1971" s="15"/>
      <c r="F1971" s="16"/>
      <c r="G1971" s="10"/>
      <c r="H1971" s="16"/>
      <c r="I1971" s="16"/>
      <c r="J1971" s="19"/>
      <c r="K1971" s="16"/>
      <c r="L1971" s="19"/>
      <c r="M1971" s="21"/>
      <c r="N1971" s="21"/>
    </row>
    <row r="1972" spans="1:14">
      <c r="A1972" s="14"/>
      <c r="B1972" s="15"/>
      <c r="C1972" s="16"/>
      <c r="D1972" s="15"/>
      <c r="E1972" s="15"/>
      <c r="F1972" s="16"/>
      <c r="G1972" s="10"/>
      <c r="H1972" s="16"/>
      <c r="I1972" s="16"/>
      <c r="J1972" s="19"/>
      <c r="K1972" s="16"/>
      <c r="L1972" s="19"/>
      <c r="M1972" s="21"/>
      <c r="N1972" s="21"/>
    </row>
    <row r="1973" spans="1:14">
      <c r="A1973" s="14"/>
      <c r="B1973" s="15"/>
      <c r="C1973" s="16"/>
      <c r="D1973" s="15"/>
      <c r="E1973" s="15"/>
      <c r="F1973" s="16"/>
      <c r="G1973" s="10"/>
      <c r="H1973" s="16"/>
      <c r="I1973" s="16"/>
      <c r="J1973" s="19"/>
      <c r="K1973" s="16"/>
      <c r="L1973" s="19"/>
      <c r="M1973" s="21"/>
      <c r="N1973" s="21"/>
    </row>
    <row r="1974" spans="1:14">
      <c r="A1974" s="14"/>
      <c r="B1974" s="15"/>
      <c r="C1974" s="16"/>
      <c r="D1974" s="15"/>
      <c r="E1974" s="15"/>
      <c r="F1974" s="16"/>
      <c r="G1974" s="10"/>
      <c r="H1974" s="16"/>
      <c r="I1974" s="16"/>
      <c r="J1974" s="19"/>
      <c r="K1974" s="16"/>
      <c r="L1974" s="19"/>
      <c r="M1974" s="21"/>
      <c r="N1974" s="21"/>
    </row>
    <row r="1975" spans="1:14">
      <c r="A1975" s="14"/>
      <c r="B1975" s="15"/>
      <c r="C1975" s="16"/>
      <c r="D1975" s="15"/>
      <c r="E1975" s="15"/>
      <c r="F1975" s="16"/>
      <c r="G1975" s="10"/>
      <c r="H1975" s="16"/>
      <c r="I1975" s="16"/>
      <c r="J1975" s="19"/>
      <c r="K1975" s="16"/>
      <c r="L1975" s="19"/>
      <c r="M1975" s="21"/>
      <c r="N1975" s="21"/>
    </row>
    <row r="1976" spans="1:14">
      <c r="A1976" s="14"/>
      <c r="B1976" s="15"/>
      <c r="C1976" s="16"/>
      <c r="D1976" s="15"/>
      <c r="E1976" s="15"/>
      <c r="F1976" s="16"/>
      <c r="G1976" s="10"/>
      <c r="H1976" s="16"/>
      <c r="I1976" s="16"/>
      <c r="J1976" s="19"/>
      <c r="K1976" s="16"/>
      <c r="L1976" s="19"/>
      <c r="M1976" s="21"/>
      <c r="N1976" s="21"/>
    </row>
    <row r="1977" spans="1:14">
      <c r="A1977" s="14"/>
      <c r="B1977" s="15"/>
      <c r="C1977" s="16"/>
      <c r="D1977" s="15"/>
      <c r="E1977" s="15"/>
      <c r="F1977" s="16"/>
      <c r="G1977" s="10"/>
      <c r="H1977" s="16"/>
      <c r="I1977" s="16"/>
      <c r="J1977" s="19"/>
      <c r="K1977" s="16"/>
      <c r="L1977" s="19"/>
      <c r="M1977" s="21"/>
      <c r="N1977" s="21"/>
    </row>
    <row r="1978" spans="1:14">
      <c r="A1978" s="14"/>
      <c r="B1978" s="15"/>
      <c r="C1978" s="16"/>
      <c r="D1978" s="15"/>
      <c r="E1978" s="15"/>
      <c r="F1978" s="16"/>
      <c r="G1978" s="10"/>
      <c r="H1978" s="16"/>
      <c r="I1978" s="16"/>
      <c r="J1978" s="19"/>
      <c r="K1978" s="16"/>
      <c r="L1978" s="19"/>
      <c r="M1978" s="21"/>
      <c r="N1978" s="21"/>
    </row>
    <row r="1979" spans="1:14">
      <c r="A1979" s="14"/>
      <c r="B1979" s="15"/>
      <c r="C1979" s="16"/>
      <c r="D1979" s="15"/>
      <c r="E1979" s="15"/>
      <c r="F1979" s="16"/>
      <c r="G1979" s="10"/>
      <c r="H1979" s="16"/>
      <c r="I1979" s="16"/>
      <c r="J1979" s="19"/>
      <c r="K1979" s="16"/>
      <c r="L1979" s="19"/>
      <c r="M1979" s="21"/>
      <c r="N1979" s="21"/>
    </row>
    <row r="1980" spans="1:14">
      <c r="A1980" s="14"/>
      <c r="B1980" s="15"/>
      <c r="C1980" s="16"/>
      <c r="D1980" s="15"/>
      <c r="E1980" s="15"/>
      <c r="F1980" s="16"/>
      <c r="G1980" s="10"/>
      <c r="H1980" s="16"/>
      <c r="I1980" s="16"/>
      <c r="J1980" s="19"/>
      <c r="K1980" s="16"/>
      <c r="L1980" s="19"/>
      <c r="M1980" s="21"/>
      <c r="N1980" s="21"/>
    </row>
    <row r="1981" spans="1:14">
      <c r="A1981" s="14"/>
      <c r="B1981" s="15"/>
      <c r="C1981" s="16"/>
      <c r="D1981" s="15"/>
      <c r="E1981" s="15"/>
      <c r="F1981" s="16"/>
      <c r="G1981" s="10"/>
      <c r="H1981" s="16"/>
      <c r="I1981" s="16"/>
      <c r="J1981" s="19"/>
      <c r="K1981" s="16"/>
      <c r="L1981" s="19"/>
      <c r="M1981" s="21"/>
      <c r="N1981" s="21"/>
    </row>
    <row r="1982" spans="1:14">
      <c r="A1982" s="14"/>
      <c r="B1982" s="15"/>
      <c r="C1982" s="16"/>
      <c r="D1982" s="15"/>
      <c r="E1982" s="15"/>
      <c r="F1982" s="16"/>
      <c r="G1982" s="10"/>
      <c r="H1982" s="16"/>
      <c r="I1982" s="16"/>
      <c r="J1982" s="19"/>
      <c r="K1982" s="16"/>
      <c r="L1982" s="19"/>
      <c r="M1982" s="21"/>
      <c r="N1982" s="21"/>
    </row>
    <row r="1983" spans="1:14">
      <c r="A1983" s="14"/>
      <c r="B1983" s="15"/>
      <c r="C1983" s="16"/>
      <c r="D1983" s="15"/>
      <c r="E1983" s="15"/>
      <c r="F1983" s="16"/>
      <c r="G1983" s="10"/>
      <c r="H1983" s="16"/>
      <c r="I1983" s="16"/>
      <c r="J1983" s="19"/>
      <c r="K1983" s="16"/>
      <c r="L1983" s="19"/>
      <c r="M1983" s="21"/>
      <c r="N1983" s="21"/>
    </row>
    <row r="1984" spans="1:14">
      <c r="A1984" s="14"/>
      <c r="B1984" s="15"/>
      <c r="C1984" s="16"/>
      <c r="D1984" s="15"/>
      <c r="E1984" s="15"/>
      <c r="F1984" s="16"/>
      <c r="G1984" s="10"/>
      <c r="H1984" s="16"/>
      <c r="I1984" s="16"/>
      <c r="J1984" s="19"/>
      <c r="K1984" s="16"/>
      <c r="L1984" s="19"/>
      <c r="M1984" s="21"/>
      <c r="N1984" s="21"/>
    </row>
    <row r="1985" spans="1:14">
      <c r="A1985" s="14"/>
      <c r="B1985" s="15"/>
      <c r="C1985" s="16"/>
      <c r="D1985" s="15"/>
      <c r="E1985" s="15"/>
      <c r="F1985" s="16"/>
      <c r="G1985" s="10"/>
      <c r="H1985" s="16"/>
      <c r="I1985" s="16"/>
      <c r="J1985" s="19"/>
      <c r="K1985" s="16"/>
      <c r="L1985" s="19"/>
      <c r="M1985" s="21"/>
      <c r="N1985" s="21"/>
    </row>
    <row r="1986" spans="1:14">
      <c r="A1986" s="14"/>
      <c r="B1986" s="15"/>
      <c r="C1986" s="16"/>
      <c r="D1986" s="15"/>
      <c r="E1986" s="15"/>
      <c r="F1986" s="16"/>
      <c r="G1986" s="10"/>
      <c r="H1986" s="16"/>
      <c r="I1986" s="16"/>
      <c r="J1986" s="19"/>
      <c r="K1986" s="16"/>
      <c r="L1986" s="19"/>
      <c r="M1986" s="21"/>
      <c r="N1986" s="21"/>
    </row>
    <row r="1987" spans="1:14">
      <c r="A1987" s="14"/>
      <c r="B1987" s="15"/>
      <c r="C1987" s="16"/>
      <c r="D1987" s="15"/>
      <c r="E1987" s="15"/>
      <c r="F1987" s="16"/>
      <c r="G1987" s="10"/>
      <c r="H1987" s="16"/>
      <c r="I1987" s="16"/>
      <c r="J1987" s="19"/>
      <c r="K1987" s="16"/>
      <c r="L1987" s="19"/>
      <c r="M1987" s="21"/>
      <c r="N1987" s="21"/>
    </row>
    <row r="1988" spans="1:14">
      <c r="A1988" s="14"/>
      <c r="B1988" s="15"/>
      <c r="C1988" s="16"/>
      <c r="D1988" s="15"/>
      <c r="E1988" s="15"/>
      <c r="F1988" s="16"/>
      <c r="G1988" s="10"/>
      <c r="H1988" s="16"/>
      <c r="I1988" s="16"/>
      <c r="J1988" s="19"/>
      <c r="K1988" s="16"/>
      <c r="L1988" s="19"/>
      <c r="M1988" s="21"/>
      <c r="N1988" s="21"/>
    </row>
    <row r="1989" spans="1:14">
      <c r="A1989" s="14"/>
      <c r="B1989" s="15"/>
      <c r="C1989" s="16"/>
      <c r="D1989" s="15"/>
      <c r="E1989" s="15"/>
      <c r="F1989" s="16"/>
      <c r="G1989" s="10"/>
      <c r="H1989" s="16"/>
      <c r="I1989" s="16"/>
      <c r="J1989" s="19"/>
      <c r="K1989" s="16"/>
      <c r="L1989" s="19"/>
      <c r="M1989" s="21"/>
      <c r="N1989" s="21"/>
    </row>
    <row r="1990" spans="1:14">
      <c r="A1990" s="14"/>
      <c r="B1990" s="15"/>
      <c r="C1990" s="16"/>
      <c r="D1990" s="15"/>
      <c r="E1990" s="15"/>
      <c r="F1990" s="16"/>
      <c r="G1990" s="10"/>
      <c r="H1990" s="16"/>
      <c r="I1990" s="16"/>
      <c r="J1990" s="19"/>
      <c r="K1990" s="16"/>
      <c r="L1990" s="19"/>
      <c r="M1990" s="21"/>
      <c r="N1990" s="21"/>
    </row>
    <row r="1991" spans="1:14">
      <c r="A1991" s="14"/>
      <c r="B1991" s="15"/>
      <c r="C1991" s="16"/>
      <c r="D1991" s="15"/>
      <c r="E1991" s="15"/>
      <c r="F1991" s="16"/>
      <c r="G1991" s="10"/>
      <c r="H1991" s="16"/>
      <c r="I1991" s="16"/>
      <c r="J1991" s="19"/>
      <c r="K1991" s="16"/>
      <c r="L1991" s="19"/>
      <c r="M1991" s="21"/>
      <c r="N1991" s="21"/>
    </row>
    <row r="1992" spans="1:14">
      <c r="A1992" s="14"/>
      <c r="B1992" s="15"/>
      <c r="C1992" s="16"/>
      <c r="D1992" s="15"/>
      <c r="E1992" s="15"/>
      <c r="F1992" s="16"/>
      <c r="G1992" s="10"/>
      <c r="H1992" s="16"/>
      <c r="I1992" s="16"/>
      <c r="J1992" s="19"/>
      <c r="K1992" s="16"/>
      <c r="L1992" s="19"/>
      <c r="M1992" s="21"/>
      <c r="N1992" s="21"/>
    </row>
    <row r="1993" spans="1:14">
      <c r="A1993" s="14"/>
      <c r="B1993" s="15"/>
      <c r="C1993" s="16"/>
      <c r="D1993" s="15"/>
      <c r="E1993" s="15"/>
      <c r="F1993" s="16"/>
      <c r="G1993" s="10"/>
      <c r="H1993" s="16"/>
      <c r="I1993" s="16"/>
      <c r="J1993" s="19"/>
      <c r="K1993" s="16"/>
      <c r="L1993" s="19"/>
      <c r="M1993" s="21"/>
      <c r="N1993" s="21"/>
    </row>
    <row r="1994" spans="1:14">
      <c r="A1994" s="14"/>
      <c r="B1994" s="15"/>
      <c r="C1994" s="16"/>
      <c r="D1994" s="15"/>
      <c r="E1994" s="15"/>
      <c r="F1994" s="16"/>
      <c r="G1994" s="10"/>
      <c r="H1994" s="16"/>
      <c r="I1994" s="16"/>
      <c r="J1994" s="19"/>
      <c r="K1994" s="16"/>
      <c r="L1994" s="19"/>
      <c r="M1994" s="21"/>
      <c r="N1994" s="21"/>
    </row>
    <row r="1995" spans="1:14">
      <c r="A1995" s="14"/>
      <c r="B1995" s="15"/>
      <c r="C1995" s="16"/>
      <c r="D1995" s="15"/>
      <c r="E1995" s="15"/>
      <c r="F1995" s="16"/>
      <c r="G1995" s="10"/>
      <c r="H1995" s="16"/>
      <c r="I1995" s="16"/>
      <c r="J1995" s="19"/>
      <c r="K1995" s="16"/>
      <c r="L1995" s="19"/>
      <c r="M1995" s="21"/>
      <c r="N1995" s="21"/>
    </row>
    <row r="1996" spans="1:14">
      <c r="A1996" s="14"/>
      <c r="B1996" s="15"/>
      <c r="C1996" s="16"/>
      <c r="D1996" s="15"/>
      <c r="E1996" s="15"/>
      <c r="F1996" s="16"/>
      <c r="G1996" s="10"/>
      <c r="H1996" s="16"/>
      <c r="I1996" s="16"/>
      <c r="J1996" s="19"/>
      <c r="K1996" s="16"/>
      <c r="L1996" s="19"/>
      <c r="M1996" s="21"/>
      <c r="N1996" s="21"/>
    </row>
    <row r="1997" spans="1:14">
      <c r="A1997" s="14"/>
      <c r="B1997" s="15"/>
      <c r="C1997" s="16"/>
      <c r="D1997" s="15"/>
      <c r="E1997" s="15"/>
      <c r="F1997" s="16"/>
      <c r="G1997" s="10"/>
      <c r="H1997" s="16"/>
      <c r="I1997" s="16"/>
      <c r="J1997" s="19"/>
      <c r="K1997" s="16"/>
      <c r="L1997" s="19"/>
      <c r="M1997" s="21"/>
      <c r="N1997" s="21"/>
    </row>
    <row r="1998" spans="1:14">
      <c r="A1998" s="14"/>
      <c r="B1998" s="15"/>
      <c r="C1998" s="16"/>
      <c r="D1998" s="15"/>
      <c r="E1998" s="15"/>
      <c r="F1998" s="16"/>
      <c r="G1998" s="10"/>
      <c r="H1998" s="16"/>
      <c r="I1998" s="16"/>
      <c r="J1998" s="19"/>
      <c r="K1998" s="16"/>
      <c r="L1998" s="19"/>
      <c r="M1998" s="21"/>
      <c r="N1998" s="21"/>
    </row>
    <row r="1999" spans="1:14">
      <c r="A1999" s="14"/>
      <c r="B1999" s="15"/>
      <c r="C1999" s="16"/>
      <c r="D1999" s="15"/>
      <c r="E1999" s="15"/>
      <c r="F1999" s="16"/>
      <c r="G1999" s="10"/>
      <c r="H1999" s="16"/>
      <c r="I1999" s="16"/>
      <c r="J1999" s="19"/>
      <c r="K1999" s="16"/>
      <c r="L1999" s="19"/>
      <c r="M1999" s="21"/>
      <c r="N1999" s="21"/>
    </row>
    <row r="2000" spans="1:14">
      <c r="A2000" s="14"/>
      <c r="B2000" s="15"/>
      <c r="C2000" s="16"/>
      <c r="D2000" s="15"/>
      <c r="E2000" s="15"/>
      <c r="F2000" s="16"/>
      <c r="G2000" s="10"/>
      <c r="H2000" s="16"/>
      <c r="I2000" s="16"/>
      <c r="J2000" s="19"/>
      <c r="K2000" s="16"/>
      <c r="L2000" s="19"/>
      <c r="M2000" s="21"/>
      <c r="N2000" s="21"/>
    </row>
    <row r="2001" spans="1:14">
      <c r="A2001" s="14"/>
      <c r="B2001" s="15"/>
      <c r="C2001" s="16"/>
      <c r="D2001" s="15"/>
      <c r="E2001" s="15"/>
      <c r="F2001" s="16"/>
      <c r="G2001" s="10"/>
      <c r="H2001" s="16"/>
      <c r="I2001" s="16"/>
      <c r="J2001" s="19"/>
      <c r="K2001" s="16"/>
      <c r="L2001" s="19"/>
      <c r="M2001" s="21"/>
      <c r="N2001" s="21"/>
    </row>
    <row r="2002" spans="1:14">
      <c r="A2002" s="14"/>
      <c r="B2002" s="15"/>
      <c r="C2002" s="16"/>
      <c r="D2002" s="15"/>
      <c r="E2002" s="15"/>
      <c r="F2002" s="16"/>
      <c r="G2002" s="10"/>
      <c r="H2002" s="16"/>
      <c r="I2002" s="16"/>
      <c r="J2002" s="19"/>
      <c r="K2002" s="16"/>
      <c r="L2002" s="19"/>
      <c r="M2002" s="21"/>
      <c r="N2002" s="21"/>
    </row>
    <row r="2003" spans="1:14">
      <c r="A2003" s="14"/>
      <c r="B2003" s="15"/>
      <c r="C2003" s="16"/>
      <c r="D2003" s="15"/>
      <c r="E2003" s="15"/>
      <c r="F2003" s="16"/>
      <c r="G2003" s="10"/>
      <c r="H2003" s="16"/>
      <c r="I2003" s="16"/>
      <c r="J2003" s="19"/>
      <c r="K2003" s="16"/>
      <c r="L2003" s="19"/>
      <c r="M2003" s="21"/>
      <c r="N2003" s="21"/>
    </row>
    <row r="2004" spans="1:14">
      <c r="A2004" s="14"/>
      <c r="B2004" s="15"/>
      <c r="C2004" s="16"/>
      <c r="D2004" s="15"/>
      <c r="E2004" s="15"/>
      <c r="F2004" s="16"/>
      <c r="G2004" s="10"/>
      <c r="H2004" s="16"/>
      <c r="I2004" s="16"/>
      <c r="J2004" s="19"/>
      <c r="K2004" s="16"/>
      <c r="L2004" s="19"/>
      <c r="M2004" s="21"/>
      <c r="N2004" s="21"/>
    </row>
    <row r="2005" spans="1:14">
      <c r="A2005" s="14"/>
      <c r="B2005" s="15"/>
      <c r="C2005" s="16"/>
      <c r="D2005" s="15"/>
      <c r="E2005" s="15"/>
      <c r="F2005" s="16"/>
      <c r="G2005" s="10"/>
      <c r="H2005" s="16"/>
      <c r="I2005" s="16"/>
      <c r="J2005" s="19"/>
      <c r="K2005" s="16"/>
      <c r="L2005" s="19"/>
      <c r="M2005" s="21"/>
      <c r="N2005" s="21"/>
    </row>
    <row r="2006" spans="1:14">
      <c r="A2006" s="14"/>
      <c r="B2006" s="15"/>
      <c r="C2006" s="16"/>
      <c r="D2006" s="15"/>
      <c r="E2006" s="15"/>
      <c r="F2006" s="16"/>
      <c r="G2006" s="10"/>
      <c r="H2006" s="16"/>
      <c r="I2006" s="16"/>
      <c r="J2006" s="19"/>
      <c r="K2006" s="16"/>
      <c r="L2006" s="19"/>
      <c r="M2006" s="21"/>
      <c r="N2006" s="21"/>
    </row>
    <row r="2007" spans="1:14">
      <c r="A2007" s="14"/>
      <c r="B2007" s="15"/>
      <c r="C2007" s="16"/>
      <c r="D2007" s="15"/>
      <c r="E2007" s="15"/>
      <c r="F2007" s="16"/>
      <c r="G2007" s="10"/>
      <c r="H2007" s="16"/>
      <c r="I2007" s="16"/>
      <c r="J2007" s="19"/>
      <c r="K2007" s="16"/>
      <c r="L2007" s="19"/>
      <c r="M2007" s="21"/>
      <c r="N2007" s="21"/>
    </row>
    <row r="2008" spans="1:14">
      <c r="A2008" s="14"/>
      <c r="B2008" s="15"/>
      <c r="C2008" s="16"/>
      <c r="D2008" s="15"/>
      <c r="E2008" s="15"/>
      <c r="F2008" s="16"/>
      <c r="G2008" s="10"/>
      <c r="H2008" s="16"/>
      <c r="I2008" s="16"/>
      <c r="J2008" s="19"/>
      <c r="K2008" s="16"/>
      <c r="L2008" s="19"/>
      <c r="M2008" s="21"/>
      <c r="N2008" s="21"/>
    </row>
    <row r="2009" spans="1:14">
      <c r="A2009" s="14"/>
      <c r="B2009" s="15"/>
      <c r="C2009" s="16"/>
      <c r="D2009" s="15"/>
      <c r="E2009" s="15"/>
      <c r="F2009" s="16"/>
      <c r="G2009" s="10"/>
      <c r="H2009" s="16"/>
      <c r="I2009" s="16"/>
      <c r="J2009" s="19"/>
      <c r="K2009" s="16"/>
      <c r="L2009" s="19"/>
      <c r="M2009" s="21"/>
      <c r="N2009" s="21"/>
    </row>
    <row r="2010" spans="1:14">
      <c r="A2010" s="14"/>
      <c r="B2010" s="15"/>
      <c r="C2010" s="16"/>
      <c r="D2010" s="15"/>
      <c r="E2010" s="15"/>
      <c r="F2010" s="16"/>
      <c r="G2010" s="10"/>
      <c r="H2010" s="16"/>
      <c r="I2010" s="16"/>
      <c r="J2010" s="19"/>
      <c r="K2010" s="16"/>
      <c r="L2010" s="19"/>
      <c r="M2010" s="21"/>
      <c r="N2010" s="21"/>
    </row>
    <row r="2011" spans="1:14">
      <c r="A2011" s="14"/>
      <c r="B2011" s="15"/>
      <c r="C2011" s="16"/>
      <c r="D2011" s="15"/>
      <c r="E2011" s="15"/>
      <c r="F2011" s="16"/>
      <c r="G2011" s="10"/>
      <c r="H2011" s="16"/>
      <c r="I2011" s="16"/>
      <c r="J2011" s="19"/>
      <c r="K2011" s="16"/>
      <c r="L2011" s="19"/>
      <c r="M2011" s="21"/>
      <c r="N2011" s="21"/>
    </row>
    <row r="2012" spans="1:14">
      <c r="A2012" s="14"/>
      <c r="B2012" s="15"/>
      <c r="C2012" s="16"/>
      <c r="D2012" s="15"/>
      <c r="E2012" s="15"/>
      <c r="F2012" s="16"/>
      <c r="G2012" s="10"/>
      <c r="H2012" s="16"/>
      <c r="I2012" s="16"/>
      <c r="J2012" s="19"/>
      <c r="K2012" s="16"/>
      <c r="L2012" s="19"/>
      <c r="M2012" s="21"/>
      <c r="N2012" s="21"/>
    </row>
    <row r="2013" spans="1:14">
      <c r="A2013" s="14"/>
      <c r="B2013" s="15"/>
      <c r="C2013" s="16"/>
      <c r="D2013" s="15"/>
      <c r="E2013" s="15"/>
      <c r="F2013" s="16"/>
      <c r="G2013" s="10"/>
      <c r="H2013" s="16"/>
      <c r="I2013" s="16"/>
      <c r="J2013" s="19"/>
      <c r="K2013" s="16"/>
      <c r="L2013" s="19"/>
      <c r="M2013" s="21"/>
      <c r="N2013" s="21"/>
    </row>
    <row r="2014" spans="1:14">
      <c r="A2014" s="14"/>
      <c r="B2014" s="15"/>
      <c r="C2014" s="16"/>
      <c r="D2014" s="15"/>
      <c r="E2014" s="15"/>
      <c r="F2014" s="16"/>
      <c r="G2014" s="10"/>
      <c r="H2014" s="16"/>
      <c r="I2014" s="16"/>
      <c r="J2014" s="19"/>
      <c r="K2014" s="16"/>
      <c r="L2014" s="19"/>
      <c r="M2014" s="21"/>
      <c r="N2014" s="21"/>
    </row>
    <row r="2015" spans="1:14">
      <c r="A2015" s="14"/>
      <c r="B2015" s="15"/>
      <c r="C2015" s="16"/>
      <c r="D2015" s="15"/>
      <c r="E2015" s="15"/>
      <c r="F2015" s="16"/>
      <c r="G2015" s="10"/>
      <c r="H2015" s="16"/>
      <c r="I2015" s="16"/>
      <c r="J2015" s="19"/>
      <c r="K2015" s="16"/>
      <c r="L2015" s="19"/>
      <c r="M2015" s="21"/>
      <c r="N2015" s="21"/>
    </row>
    <row r="2016" spans="1:14">
      <c r="A2016" s="14"/>
      <c r="B2016" s="15"/>
      <c r="C2016" s="16"/>
      <c r="D2016" s="15"/>
      <c r="E2016" s="15"/>
      <c r="F2016" s="16"/>
      <c r="G2016" s="10"/>
      <c r="H2016" s="16"/>
      <c r="I2016" s="16"/>
      <c r="J2016" s="19"/>
      <c r="K2016" s="16"/>
      <c r="L2016" s="19"/>
      <c r="M2016" s="21"/>
      <c r="N2016" s="21"/>
    </row>
    <row r="2017" spans="1:14">
      <c r="A2017" s="14"/>
      <c r="B2017" s="15"/>
      <c r="C2017" s="16"/>
      <c r="D2017" s="15"/>
      <c r="E2017" s="15"/>
      <c r="F2017" s="16"/>
      <c r="G2017" s="10"/>
      <c r="H2017" s="16"/>
      <c r="I2017" s="16"/>
      <c r="J2017" s="19"/>
      <c r="K2017" s="16"/>
      <c r="L2017" s="19"/>
      <c r="M2017" s="21"/>
      <c r="N2017" s="21"/>
    </row>
    <row r="2018" spans="1:14">
      <c r="A2018" s="14"/>
      <c r="B2018" s="15"/>
      <c r="C2018" s="16"/>
      <c r="D2018" s="15"/>
      <c r="E2018" s="15"/>
      <c r="F2018" s="16"/>
      <c r="G2018" s="10"/>
      <c r="H2018" s="16"/>
      <c r="I2018" s="16"/>
      <c r="J2018" s="19"/>
      <c r="K2018" s="16"/>
      <c r="L2018" s="19"/>
      <c r="M2018" s="21"/>
      <c r="N2018" s="21"/>
    </row>
    <row r="2019" spans="1:14">
      <c r="A2019" s="14"/>
      <c r="B2019" s="15"/>
      <c r="C2019" s="16"/>
      <c r="D2019" s="15"/>
      <c r="E2019" s="15"/>
      <c r="F2019" s="16"/>
      <c r="G2019" s="10"/>
      <c r="H2019" s="16"/>
      <c r="I2019" s="16"/>
      <c r="J2019" s="19"/>
      <c r="K2019" s="16"/>
      <c r="L2019" s="19"/>
      <c r="M2019" s="21"/>
      <c r="N2019" s="21"/>
    </row>
    <row r="2020" spans="1:14">
      <c r="A2020" s="14"/>
      <c r="B2020" s="15"/>
      <c r="C2020" s="16"/>
      <c r="D2020" s="15"/>
      <c r="E2020" s="15"/>
      <c r="F2020" s="16"/>
      <c r="G2020" s="10"/>
      <c r="H2020" s="16"/>
      <c r="I2020" s="16"/>
      <c r="J2020" s="19"/>
      <c r="K2020" s="16"/>
      <c r="L2020" s="19"/>
      <c r="M2020" s="21"/>
      <c r="N2020" s="21"/>
    </row>
    <row r="2021" spans="1:14">
      <c r="A2021" s="14"/>
      <c r="B2021" s="15"/>
      <c r="C2021" s="16"/>
      <c r="D2021" s="15"/>
      <c r="E2021" s="15"/>
      <c r="F2021" s="16"/>
      <c r="G2021" s="10"/>
      <c r="H2021" s="16"/>
      <c r="I2021" s="16"/>
      <c r="J2021" s="19"/>
      <c r="K2021" s="16"/>
      <c r="L2021" s="19"/>
      <c r="M2021" s="21"/>
      <c r="N2021" s="21"/>
    </row>
    <row r="2022" spans="1:14">
      <c r="A2022" s="14"/>
      <c r="B2022" s="15"/>
      <c r="C2022" s="16"/>
      <c r="D2022" s="15"/>
      <c r="E2022" s="15"/>
      <c r="F2022" s="16"/>
      <c r="G2022" s="10"/>
      <c r="H2022" s="16"/>
      <c r="I2022" s="16"/>
      <c r="J2022" s="19"/>
      <c r="K2022" s="16"/>
      <c r="L2022" s="19"/>
      <c r="M2022" s="21"/>
      <c r="N2022" s="21"/>
    </row>
    <row r="2023" spans="1:14">
      <c r="A2023" s="14"/>
      <c r="B2023" s="15"/>
      <c r="C2023" s="16"/>
      <c r="D2023" s="15"/>
      <c r="E2023" s="15"/>
      <c r="F2023" s="16"/>
      <c r="G2023" s="10"/>
      <c r="H2023" s="16"/>
      <c r="I2023" s="16"/>
      <c r="J2023" s="19"/>
      <c r="K2023" s="16"/>
      <c r="L2023" s="19"/>
      <c r="M2023" s="21"/>
      <c r="N2023" s="21"/>
    </row>
    <row r="2024" spans="1:14">
      <c r="A2024" s="14"/>
      <c r="B2024" s="15"/>
      <c r="C2024" s="16"/>
      <c r="D2024" s="15"/>
      <c r="E2024" s="15"/>
      <c r="F2024" s="16"/>
      <c r="G2024" s="10"/>
      <c r="H2024" s="16"/>
      <c r="I2024" s="16"/>
      <c r="J2024" s="19"/>
      <c r="K2024" s="16"/>
      <c r="L2024" s="19"/>
      <c r="M2024" s="21"/>
      <c r="N2024" s="21"/>
    </row>
    <row r="2025" spans="1:14">
      <c r="A2025" s="14"/>
      <c r="B2025" s="15"/>
      <c r="C2025" s="16"/>
      <c r="D2025" s="15"/>
      <c r="E2025" s="15"/>
      <c r="F2025" s="16"/>
      <c r="G2025" s="10"/>
      <c r="H2025" s="16"/>
      <c r="I2025" s="16"/>
      <c r="J2025" s="19"/>
      <c r="K2025" s="16"/>
      <c r="L2025" s="19"/>
      <c r="M2025" s="21"/>
      <c r="N2025" s="21"/>
    </row>
    <row r="2026" spans="1:14">
      <c r="A2026" s="14"/>
      <c r="B2026" s="15"/>
      <c r="C2026" s="16"/>
      <c r="D2026" s="15"/>
      <c r="E2026" s="15"/>
      <c r="F2026" s="16"/>
      <c r="G2026" s="10"/>
      <c r="H2026" s="16"/>
      <c r="I2026" s="16"/>
      <c r="J2026" s="19"/>
      <c r="K2026" s="16"/>
      <c r="L2026" s="19"/>
      <c r="M2026" s="21"/>
      <c r="N2026" s="21"/>
    </row>
    <row r="2027" spans="1:14">
      <c r="A2027" s="14"/>
      <c r="B2027" s="15"/>
      <c r="C2027" s="16"/>
      <c r="D2027" s="15"/>
      <c r="E2027" s="15"/>
      <c r="F2027" s="16"/>
      <c r="G2027" s="10"/>
      <c r="H2027" s="16"/>
      <c r="I2027" s="16"/>
      <c r="J2027" s="19"/>
      <c r="K2027" s="16"/>
      <c r="L2027" s="19"/>
      <c r="M2027" s="21"/>
      <c r="N2027" s="21"/>
    </row>
    <row r="2028" spans="1:14">
      <c r="A2028" s="14"/>
      <c r="B2028" s="15"/>
      <c r="C2028" s="16"/>
      <c r="D2028" s="15"/>
      <c r="E2028" s="15"/>
      <c r="F2028" s="16"/>
      <c r="G2028" s="10"/>
      <c r="H2028" s="16"/>
      <c r="I2028" s="16"/>
      <c r="J2028" s="19"/>
      <c r="K2028" s="16"/>
      <c r="L2028" s="19"/>
      <c r="M2028" s="21"/>
      <c r="N2028" s="21"/>
    </row>
    <row r="2029" spans="1:14">
      <c r="A2029" s="14"/>
      <c r="B2029" s="15"/>
      <c r="C2029" s="16"/>
      <c r="D2029" s="15"/>
      <c r="E2029" s="15"/>
      <c r="F2029" s="16"/>
      <c r="G2029" s="10"/>
      <c r="H2029" s="16"/>
      <c r="I2029" s="16"/>
      <c r="J2029" s="19"/>
      <c r="K2029" s="16"/>
      <c r="L2029" s="19"/>
      <c r="M2029" s="21"/>
      <c r="N2029" s="21"/>
    </row>
    <row r="2030" spans="1:14">
      <c r="A2030" s="14"/>
      <c r="B2030" s="15"/>
      <c r="C2030" s="16"/>
      <c r="D2030" s="15"/>
      <c r="E2030" s="15"/>
      <c r="F2030" s="16"/>
      <c r="G2030" s="10"/>
      <c r="H2030" s="16"/>
      <c r="I2030" s="16"/>
      <c r="J2030" s="19"/>
      <c r="K2030" s="16"/>
      <c r="L2030" s="19"/>
      <c r="M2030" s="21"/>
      <c r="N2030" s="21"/>
    </row>
    <row r="2031" spans="1:14">
      <c r="A2031" s="14"/>
      <c r="B2031" s="15"/>
      <c r="C2031" s="16"/>
      <c r="D2031" s="15"/>
      <c r="E2031" s="15"/>
      <c r="F2031" s="16"/>
      <c r="G2031" s="10"/>
      <c r="H2031" s="16"/>
      <c r="I2031" s="16"/>
      <c r="J2031" s="19"/>
      <c r="K2031" s="16"/>
      <c r="L2031" s="19"/>
      <c r="M2031" s="21"/>
      <c r="N2031" s="21"/>
    </row>
    <row r="2032" spans="1:14">
      <c r="A2032" s="14"/>
      <c r="B2032" s="15"/>
      <c r="C2032" s="16"/>
      <c r="D2032" s="15"/>
      <c r="E2032" s="15"/>
      <c r="F2032" s="16"/>
      <c r="G2032" s="10"/>
      <c r="H2032" s="16"/>
      <c r="I2032" s="16"/>
      <c r="J2032" s="19"/>
      <c r="K2032" s="16"/>
      <c r="L2032" s="19"/>
      <c r="M2032" s="21"/>
      <c r="N2032" s="21"/>
    </row>
    <row r="2033" spans="1:14">
      <c r="A2033" s="14"/>
      <c r="B2033" s="15"/>
      <c r="C2033" s="16"/>
      <c r="D2033" s="15"/>
      <c r="E2033" s="15"/>
      <c r="F2033" s="16"/>
      <c r="G2033" s="10"/>
      <c r="H2033" s="16"/>
      <c r="I2033" s="16"/>
      <c r="J2033" s="19"/>
      <c r="K2033" s="16"/>
      <c r="L2033" s="19"/>
      <c r="M2033" s="21"/>
      <c r="N2033" s="21"/>
    </row>
    <row r="2034" spans="1:14">
      <c r="A2034" s="14"/>
      <c r="B2034" s="15"/>
      <c r="C2034" s="16"/>
      <c r="D2034" s="15"/>
      <c r="E2034" s="15"/>
      <c r="F2034" s="16"/>
      <c r="G2034" s="10"/>
      <c r="H2034" s="16"/>
      <c r="I2034" s="16"/>
      <c r="J2034" s="19"/>
      <c r="K2034" s="16"/>
      <c r="L2034" s="19"/>
      <c r="M2034" s="21"/>
      <c r="N2034" s="21"/>
    </row>
    <row r="2035" spans="1:14">
      <c r="A2035" s="14"/>
      <c r="B2035" s="15"/>
      <c r="C2035" s="16"/>
      <c r="D2035" s="15"/>
      <c r="E2035" s="15"/>
      <c r="F2035" s="16"/>
      <c r="G2035" s="10"/>
      <c r="H2035" s="16"/>
      <c r="I2035" s="16"/>
      <c r="J2035" s="19"/>
      <c r="K2035" s="16"/>
      <c r="L2035" s="19"/>
      <c r="M2035" s="21"/>
      <c r="N2035" s="21"/>
    </row>
    <row r="2036" spans="1:14">
      <c r="A2036" s="14"/>
      <c r="B2036" s="15"/>
      <c r="C2036" s="16"/>
      <c r="D2036" s="15"/>
      <c r="E2036" s="15"/>
      <c r="F2036" s="16"/>
      <c r="G2036" s="10"/>
      <c r="H2036" s="16"/>
      <c r="I2036" s="16"/>
      <c r="J2036" s="19"/>
      <c r="K2036" s="16"/>
      <c r="L2036" s="19"/>
      <c r="M2036" s="21"/>
      <c r="N2036" s="21"/>
    </row>
    <row r="2037" spans="1:14">
      <c r="A2037" s="14"/>
      <c r="B2037" s="15"/>
      <c r="C2037" s="16"/>
      <c r="D2037" s="15"/>
      <c r="E2037" s="15"/>
      <c r="F2037" s="16"/>
      <c r="G2037" s="10"/>
      <c r="H2037" s="16"/>
      <c r="I2037" s="16"/>
      <c r="J2037" s="19"/>
      <c r="K2037" s="16"/>
      <c r="L2037" s="19"/>
      <c r="M2037" s="21"/>
      <c r="N2037" s="21"/>
    </row>
    <row r="2038" spans="1:14">
      <c r="A2038" s="14"/>
      <c r="B2038" s="15"/>
      <c r="C2038" s="16"/>
      <c r="D2038" s="15"/>
      <c r="E2038" s="15"/>
      <c r="F2038" s="16"/>
      <c r="G2038" s="10"/>
      <c r="H2038" s="16"/>
      <c r="I2038" s="16"/>
      <c r="J2038" s="19"/>
      <c r="K2038" s="16"/>
      <c r="L2038" s="19"/>
      <c r="M2038" s="21"/>
      <c r="N2038" s="21"/>
    </row>
    <row r="2039" spans="1:14">
      <c r="A2039" s="14"/>
      <c r="B2039" s="15"/>
      <c r="C2039" s="16"/>
      <c r="D2039" s="15"/>
      <c r="E2039" s="15"/>
      <c r="F2039" s="16"/>
      <c r="G2039" s="10"/>
      <c r="H2039" s="16"/>
      <c r="I2039" s="16"/>
      <c r="J2039" s="19"/>
      <c r="K2039" s="16"/>
      <c r="L2039" s="19"/>
      <c r="M2039" s="21"/>
      <c r="N2039" s="21"/>
    </row>
    <row r="2040" spans="1:14">
      <c r="A2040" s="14"/>
      <c r="B2040" s="15"/>
      <c r="C2040" s="16"/>
      <c r="D2040" s="15"/>
      <c r="E2040" s="15"/>
      <c r="F2040" s="16"/>
      <c r="G2040" s="10"/>
      <c r="H2040" s="16"/>
      <c r="I2040" s="16"/>
      <c r="J2040" s="19"/>
      <c r="K2040" s="16"/>
      <c r="L2040" s="19"/>
      <c r="M2040" s="21"/>
      <c r="N2040" s="21"/>
    </row>
    <row r="2041" spans="1:14">
      <c r="A2041" s="14"/>
      <c r="B2041" s="15"/>
      <c r="C2041" s="16"/>
      <c r="D2041" s="15"/>
      <c r="E2041" s="15"/>
      <c r="F2041" s="16"/>
      <c r="G2041" s="10"/>
      <c r="H2041" s="16"/>
      <c r="I2041" s="16"/>
      <c r="J2041" s="19"/>
      <c r="K2041" s="16"/>
      <c r="L2041" s="19"/>
      <c r="M2041" s="21"/>
      <c r="N2041" s="21"/>
    </row>
    <row r="2042" spans="1:14">
      <c r="A2042" s="14"/>
      <c r="B2042" s="15"/>
      <c r="C2042" s="16"/>
      <c r="D2042" s="15"/>
      <c r="E2042" s="15"/>
      <c r="F2042" s="16"/>
      <c r="G2042" s="10"/>
      <c r="H2042" s="16"/>
      <c r="I2042" s="16"/>
      <c r="J2042" s="19"/>
      <c r="K2042" s="16"/>
      <c r="L2042" s="19"/>
      <c r="M2042" s="21"/>
      <c r="N2042" s="21"/>
    </row>
    <row r="2043" spans="1:14">
      <c r="A2043" s="14"/>
      <c r="B2043" s="15"/>
      <c r="C2043" s="16"/>
      <c r="D2043" s="15"/>
      <c r="E2043" s="15"/>
      <c r="F2043" s="16"/>
      <c r="G2043" s="10"/>
      <c r="H2043" s="16"/>
      <c r="I2043" s="16"/>
      <c r="J2043" s="19"/>
      <c r="K2043" s="16"/>
      <c r="L2043" s="19"/>
      <c r="M2043" s="21"/>
      <c r="N2043" s="21"/>
    </row>
    <row r="2044" spans="1:14">
      <c r="A2044" s="14"/>
      <c r="B2044" s="15"/>
      <c r="C2044" s="16"/>
      <c r="D2044" s="15"/>
      <c r="E2044" s="15"/>
      <c r="F2044" s="16"/>
      <c r="G2044" s="10"/>
      <c r="H2044" s="16"/>
      <c r="I2044" s="16"/>
      <c r="J2044" s="19"/>
      <c r="K2044" s="16"/>
      <c r="L2044" s="19"/>
      <c r="M2044" s="21"/>
      <c r="N2044" s="21"/>
    </row>
    <row r="2045" spans="1:14">
      <c r="A2045" s="14"/>
      <c r="B2045" s="15"/>
      <c r="C2045" s="16"/>
      <c r="D2045" s="15"/>
      <c r="E2045" s="15"/>
      <c r="F2045" s="16"/>
      <c r="G2045" s="10"/>
      <c r="H2045" s="16"/>
      <c r="I2045" s="16"/>
      <c r="J2045" s="19"/>
      <c r="K2045" s="16"/>
      <c r="L2045" s="19"/>
      <c r="M2045" s="21"/>
      <c r="N2045" s="21"/>
    </row>
    <row r="2046" spans="1:14">
      <c r="A2046" s="14"/>
      <c r="B2046" s="15"/>
      <c r="C2046" s="16"/>
      <c r="D2046" s="15"/>
      <c r="E2046" s="15"/>
      <c r="F2046" s="16"/>
      <c r="G2046" s="10"/>
      <c r="H2046" s="16"/>
      <c r="I2046" s="16"/>
      <c r="J2046" s="19"/>
      <c r="K2046" s="16"/>
      <c r="L2046" s="19"/>
      <c r="M2046" s="21"/>
      <c r="N2046" s="21"/>
    </row>
    <row r="2047" spans="1:14">
      <c r="A2047" s="14"/>
      <c r="B2047" s="15"/>
      <c r="C2047" s="16"/>
      <c r="D2047" s="15"/>
      <c r="E2047" s="15"/>
      <c r="F2047" s="16"/>
      <c r="G2047" s="10"/>
      <c r="H2047" s="16"/>
      <c r="I2047" s="16"/>
      <c r="J2047" s="19"/>
      <c r="K2047" s="16"/>
      <c r="L2047" s="19"/>
      <c r="M2047" s="21"/>
      <c r="N2047" s="21"/>
    </row>
    <row r="2048" spans="1:14">
      <c r="A2048" s="14"/>
      <c r="B2048" s="15"/>
      <c r="C2048" s="16"/>
      <c r="D2048" s="15"/>
      <c r="E2048" s="15"/>
      <c r="F2048" s="16"/>
      <c r="G2048" s="10"/>
      <c r="H2048" s="16"/>
      <c r="I2048" s="16"/>
      <c r="J2048" s="19"/>
      <c r="K2048" s="16"/>
      <c r="L2048" s="19"/>
      <c r="M2048" s="21"/>
      <c r="N2048" s="21"/>
    </row>
    <row r="2049" spans="1:14">
      <c r="A2049" s="14"/>
      <c r="B2049" s="15"/>
      <c r="C2049" s="16"/>
      <c r="D2049" s="15"/>
      <c r="E2049" s="15"/>
      <c r="F2049" s="16"/>
      <c r="G2049" s="10"/>
      <c r="H2049" s="16"/>
      <c r="I2049" s="16"/>
      <c r="J2049" s="19"/>
      <c r="K2049" s="16"/>
      <c r="L2049" s="19"/>
      <c r="M2049" s="21"/>
      <c r="N2049" s="21"/>
    </row>
    <row r="2050" spans="1:14">
      <c r="A2050" s="14"/>
      <c r="B2050" s="15"/>
      <c r="C2050" s="16"/>
      <c r="D2050" s="15"/>
      <c r="E2050" s="15"/>
      <c r="F2050" s="16"/>
      <c r="G2050" s="10"/>
      <c r="H2050" s="16"/>
      <c r="I2050" s="16"/>
      <c r="J2050" s="19"/>
      <c r="K2050" s="16"/>
      <c r="L2050" s="19"/>
      <c r="M2050" s="21"/>
      <c r="N2050" s="21"/>
    </row>
    <row r="2051" spans="1:14">
      <c r="A2051" s="14"/>
      <c r="B2051" s="15"/>
      <c r="C2051" s="16"/>
      <c r="D2051" s="15"/>
      <c r="E2051" s="15"/>
      <c r="F2051" s="16"/>
      <c r="G2051" s="10"/>
      <c r="H2051" s="16"/>
      <c r="I2051" s="16"/>
      <c r="J2051" s="19"/>
      <c r="K2051" s="16"/>
      <c r="L2051" s="19"/>
      <c r="M2051" s="21"/>
      <c r="N2051" s="21"/>
    </row>
    <row r="2052" spans="1:14">
      <c r="A2052" s="14"/>
      <c r="B2052" s="15"/>
      <c r="C2052" s="16"/>
      <c r="D2052" s="15"/>
      <c r="E2052" s="15"/>
      <c r="F2052" s="16"/>
      <c r="G2052" s="10"/>
      <c r="H2052" s="16"/>
      <c r="I2052" s="16"/>
      <c r="J2052" s="19"/>
      <c r="K2052" s="16"/>
      <c r="L2052" s="19"/>
      <c r="M2052" s="21"/>
      <c r="N2052" s="21"/>
    </row>
    <row r="2053" spans="1:14">
      <c r="A2053" s="14"/>
      <c r="B2053" s="15"/>
      <c r="C2053" s="16"/>
      <c r="D2053" s="15"/>
      <c r="E2053" s="15"/>
      <c r="F2053" s="16"/>
      <c r="G2053" s="10"/>
      <c r="H2053" s="16"/>
      <c r="I2053" s="16"/>
      <c r="J2053" s="19"/>
      <c r="K2053" s="16"/>
      <c r="L2053" s="19"/>
      <c r="M2053" s="21"/>
      <c r="N2053" s="21"/>
    </row>
    <row r="2054" spans="1:14">
      <c r="A2054" s="14"/>
      <c r="B2054" s="15"/>
      <c r="C2054" s="16"/>
      <c r="D2054" s="15"/>
      <c r="E2054" s="15"/>
      <c r="F2054" s="16"/>
      <c r="G2054" s="10"/>
      <c r="H2054" s="16"/>
      <c r="I2054" s="16"/>
      <c r="J2054" s="19"/>
      <c r="K2054" s="16"/>
      <c r="L2054" s="19"/>
      <c r="M2054" s="21"/>
      <c r="N2054" s="21"/>
    </row>
    <row r="2055" spans="1:14">
      <c r="A2055" s="14"/>
      <c r="B2055" s="15"/>
      <c r="C2055" s="16"/>
      <c r="D2055" s="15"/>
      <c r="E2055" s="15"/>
      <c r="F2055" s="16"/>
      <c r="G2055" s="10"/>
      <c r="H2055" s="16"/>
      <c r="I2055" s="16"/>
      <c r="J2055" s="19"/>
      <c r="K2055" s="16"/>
      <c r="L2055" s="19"/>
      <c r="M2055" s="21"/>
      <c r="N2055" s="21"/>
    </row>
    <row r="2056" spans="1:14">
      <c r="A2056" s="14"/>
      <c r="B2056" s="15"/>
      <c r="C2056" s="16"/>
      <c r="D2056" s="15"/>
      <c r="E2056" s="15"/>
      <c r="F2056" s="16"/>
      <c r="G2056" s="10"/>
      <c r="H2056" s="16"/>
      <c r="I2056" s="16"/>
      <c r="J2056" s="19"/>
      <c r="K2056" s="16"/>
      <c r="L2056" s="19"/>
      <c r="M2056" s="21"/>
      <c r="N2056" s="21"/>
    </row>
    <row r="2057" spans="1:14">
      <c r="A2057" s="14"/>
      <c r="B2057" s="15"/>
      <c r="C2057" s="16"/>
      <c r="D2057" s="15"/>
      <c r="E2057" s="15"/>
      <c r="F2057" s="16"/>
      <c r="G2057" s="10"/>
      <c r="H2057" s="16"/>
      <c r="I2057" s="16"/>
      <c r="J2057" s="19"/>
      <c r="K2057" s="16"/>
      <c r="L2057" s="19"/>
      <c r="M2057" s="21"/>
      <c r="N2057" s="21"/>
    </row>
    <row r="2058" spans="1:14">
      <c r="A2058" s="14"/>
      <c r="B2058" s="15"/>
      <c r="C2058" s="16"/>
      <c r="D2058" s="15"/>
      <c r="E2058" s="15"/>
      <c r="F2058" s="16"/>
      <c r="G2058" s="10"/>
      <c r="H2058" s="16"/>
      <c r="I2058" s="16"/>
      <c r="J2058" s="19"/>
      <c r="K2058" s="16"/>
      <c r="L2058" s="19"/>
      <c r="M2058" s="21"/>
      <c r="N2058" s="21"/>
    </row>
    <row r="2059" spans="1:14">
      <c r="A2059" s="14"/>
      <c r="B2059" s="15"/>
      <c r="C2059" s="16"/>
      <c r="D2059" s="15"/>
      <c r="E2059" s="15"/>
      <c r="F2059" s="16"/>
      <c r="G2059" s="10"/>
      <c r="H2059" s="16"/>
      <c r="I2059" s="16"/>
      <c r="J2059" s="19"/>
      <c r="K2059" s="16"/>
      <c r="L2059" s="19"/>
      <c r="M2059" s="21"/>
      <c r="N2059" s="21"/>
    </row>
    <row r="2060" spans="1:14">
      <c r="A2060" s="14"/>
      <c r="B2060" s="15"/>
      <c r="C2060" s="16"/>
      <c r="D2060" s="15"/>
      <c r="E2060" s="15"/>
      <c r="F2060" s="16"/>
      <c r="G2060" s="10"/>
      <c r="H2060" s="16"/>
      <c r="I2060" s="16"/>
      <c r="J2060" s="19"/>
      <c r="K2060" s="16"/>
      <c r="L2060" s="19"/>
      <c r="M2060" s="21"/>
      <c r="N2060" s="21"/>
    </row>
    <row r="2061" spans="1:14">
      <c r="A2061" s="14"/>
      <c r="B2061" s="15"/>
      <c r="C2061" s="16"/>
      <c r="D2061" s="15"/>
      <c r="E2061" s="15"/>
      <c r="F2061" s="16"/>
      <c r="G2061" s="10"/>
      <c r="H2061" s="16"/>
      <c r="I2061" s="16"/>
      <c r="J2061" s="19"/>
      <c r="K2061" s="16"/>
      <c r="L2061" s="19"/>
      <c r="M2061" s="21"/>
      <c r="N2061" s="21"/>
    </row>
    <row r="2062" spans="1:14">
      <c r="A2062" s="14"/>
      <c r="B2062" s="15"/>
      <c r="C2062" s="16"/>
      <c r="D2062" s="15"/>
      <c r="E2062" s="15"/>
      <c r="F2062" s="16"/>
      <c r="G2062" s="10"/>
      <c r="H2062" s="16"/>
      <c r="I2062" s="16"/>
      <c r="J2062" s="19"/>
      <c r="K2062" s="16"/>
      <c r="L2062" s="19"/>
      <c r="M2062" s="21"/>
      <c r="N2062" s="21"/>
    </row>
    <row r="2063" spans="1:14">
      <c r="A2063" s="14"/>
      <c r="B2063" s="15"/>
      <c r="C2063" s="16"/>
      <c r="D2063" s="15"/>
      <c r="E2063" s="15"/>
      <c r="F2063" s="16"/>
      <c r="G2063" s="10"/>
      <c r="H2063" s="16"/>
      <c r="I2063" s="16"/>
      <c r="J2063" s="19"/>
      <c r="K2063" s="16"/>
      <c r="L2063" s="19"/>
      <c r="M2063" s="21"/>
      <c r="N2063" s="21"/>
    </row>
    <row r="2064" spans="1:14">
      <c r="A2064" s="14"/>
      <c r="B2064" s="15"/>
      <c r="C2064" s="16"/>
      <c r="D2064" s="15"/>
      <c r="E2064" s="15"/>
      <c r="F2064" s="16"/>
      <c r="G2064" s="10"/>
      <c r="H2064" s="16"/>
      <c r="I2064" s="16"/>
      <c r="J2064" s="19"/>
      <c r="K2064" s="16"/>
      <c r="L2064" s="19"/>
      <c r="M2064" s="21"/>
      <c r="N2064" s="21"/>
    </row>
    <row r="2065" spans="1:14">
      <c r="A2065" s="14"/>
      <c r="B2065" s="15"/>
      <c r="C2065" s="16"/>
      <c r="D2065" s="15"/>
      <c r="E2065" s="15"/>
      <c r="F2065" s="16"/>
      <c r="G2065" s="10"/>
      <c r="H2065" s="16"/>
      <c r="I2065" s="16"/>
      <c r="J2065" s="19"/>
      <c r="K2065" s="16"/>
      <c r="L2065" s="19"/>
      <c r="M2065" s="21"/>
      <c r="N2065" s="21"/>
    </row>
    <row r="2066" spans="1:14">
      <c r="A2066" s="14"/>
      <c r="B2066" s="15"/>
      <c r="C2066" s="16"/>
      <c r="D2066" s="15"/>
      <c r="E2066" s="15"/>
      <c r="F2066" s="16"/>
      <c r="G2066" s="10"/>
      <c r="H2066" s="16"/>
      <c r="I2066" s="16"/>
      <c r="J2066" s="19"/>
      <c r="K2066" s="16"/>
      <c r="L2066" s="19"/>
      <c r="M2066" s="21"/>
      <c r="N2066" s="21"/>
    </row>
    <row r="2067" spans="1:14">
      <c r="A2067" s="14"/>
      <c r="B2067" s="15"/>
      <c r="C2067" s="16"/>
      <c r="D2067" s="15"/>
      <c r="E2067" s="15"/>
      <c r="F2067" s="16"/>
      <c r="G2067" s="10"/>
      <c r="H2067" s="16"/>
      <c r="I2067" s="16"/>
      <c r="J2067" s="19"/>
      <c r="K2067" s="16"/>
      <c r="L2067" s="19"/>
      <c r="M2067" s="21"/>
      <c r="N2067" s="21"/>
    </row>
    <row r="2068" spans="1:14">
      <c r="A2068" s="14"/>
      <c r="B2068" s="15"/>
      <c r="C2068" s="16"/>
      <c r="D2068" s="15"/>
      <c r="E2068" s="15"/>
      <c r="F2068" s="16"/>
      <c r="G2068" s="10"/>
      <c r="H2068" s="16"/>
      <c r="I2068" s="16"/>
      <c r="J2068" s="19"/>
      <c r="K2068" s="16"/>
      <c r="L2068" s="19"/>
      <c r="M2068" s="21"/>
      <c r="N2068" s="21"/>
    </row>
    <row r="2069" spans="1:14">
      <c r="A2069" s="14"/>
      <c r="B2069" s="15"/>
      <c r="C2069" s="16"/>
      <c r="D2069" s="15"/>
      <c r="E2069" s="15"/>
      <c r="F2069" s="16"/>
      <c r="G2069" s="10"/>
      <c r="H2069" s="16"/>
      <c r="I2069" s="16"/>
      <c r="J2069" s="19"/>
      <c r="K2069" s="16"/>
      <c r="L2069" s="19"/>
      <c r="M2069" s="21"/>
      <c r="N2069" s="21"/>
    </row>
    <row r="2070" spans="1:14">
      <c r="A2070" s="14"/>
      <c r="B2070" s="15"/>
      <c r="C2070" s="16"/>
      <c r="D2070" s="15"/>
      <c r="E2070" s="15"/>
      <c r="F2070" s="16"/>
      <c r="G2070" s="10"/>
      <c r="H2070" s="16"/>
      <c r="I2070" s="16"/>
      <c r="J2070" s="19"/>
      <c r="K2070" s="16"/>
      <c r="L2070" s="19"/>
      <c r="M2070" s="21"/>
      <c r="N2070" s="21"/>
    </row>
    <row r="2071" spans="1:14">
      <c r="A2071" s="14"/>
      <c r="B2071" s="15"/>
      <c r="C2071" s="16"/>
      <c r="D2071" s="15"/>
      <c r="E2071" s="15"/>
      <c r="F2071" s="16"/>
      <c r="G2071" s="10"/>
      <c r="H2071" s="16"/>
      <c r="I2071" s="16"/>
      <c r="J2071" s="19"/>
      <c r="K2071" s="16"/>
      <c r="L2071" s="19"/>
      <c r="M2071" s="21"/>
      <c r="N2071" s="21"/>
    </row>
    <row r="2072" spans="1:14">
      <c r="A2072" s="14"/>
      <c r="B2072" s="15"/>
      <c r="C2072" s="16"/>
      <c r="D2072" s="15"/>
      <c r="E2072" s="15"/>
      <c r="F2072" s="16"/>
      <c r="G2072" s="10"/>
      <c r="H2072" s="16"/>
      <c r="I2072" s="16"/>
      <c r="J2072" s="19"/>
      <c r="K2072" s="16"/>
      <c r="L2072" s="19"/>
      <c r="M2072" s="21"/>
      <c r="N2072" s="21"/>
    </row>
    <row r="2073" spans="1:14">
      <c r="A2073" s="14"/>
      <c r="B2073" s="15"/>
      <c r="C2073" s="16"/>
      <c r="D2073" s="15"/>
      <c r="E2073" s="15"/>
      <c r="F2073" s="16"/>
      <c r="G2073" s="10"/>
      <c r="H2073" s="16"/>
      <c r="I2073" s="16"/>
      <c r="J2073" s="19"/>
      <c r="K2073" s="16"/>
      <c r="L2073" s="19"/>
      <c r="M2073" s="21"/>
      <c r="N2073" s="21"/>
    </row>
    <row r="2074" spans="1:14">
      <c r="A2074" s="14"/>
      <c r="B2074" s="15"/>
      <c r="C2074" s="16"/>
      <c r="D2074" s="15"/>
      <c r="E2074" s="15"/>
      <c r="F2074" s="16"/>
      <c r="G2074" s="10"/>
      <c r="H2074" s="16"/>
      <c r="I2074" s="16"/>
      <c r="J2074" s="19"/>
      <c r="K2074" s="16"/>
      <c r="L2074" s="19"/>
      <c r="M2074" s="21"/>
      <c r="N2074" s="21"/>
    </row>
    <row r="2075" spans="1:14">
      <c r="A2075" s="14"/>
      <c r="B2075" s="15"/>
      <c r="C2075" s="16"/>
      <c r="D2075" s="15"/>
      <c r="E2075" s="15"/>
      <c r="F2075" s="16"/>
      <c r="G2075" s="10"/>
      <c r="H2075" s="16"/>
      <c r="I2075" s="16"/>
      <c r="J2075" s="19"/>
      <c r="K2075" s="16"/>
      <c r="L2075" s="19"/>
      <c r="M2075" s="21"/>
      <c r="N2075" s="21"/>
    </row>
    <row r="2076" spans="1:14">
      <c r="A2076" s="14"/>
      <c r="B2076" s="15"/>
      <c r="C2076" s="16"/>
      <c r="D2076" s="15"/>
      <c r="E2076" s="15"/>
      <c r="F2076" s="16"/>
      <c r="G2076" s="10"/>
      <c r="H2076" s="16"/>
      <c r="I2076" s="16"/>
      <c r="J2076" s="19"/>
      <c r="K2076" s="16"/>
      <c r="L2076" s="19"/>
      <c r="M2076" s="21"/>
      <c r="N2076" s="21"/>
    </row>
    <row r="2077" spans="1:14">
      <c r="A2077" s="14"/>
      <c r="B2077" s="15"/>
      <c r="C2077" s="16"/>
      <c r="D2077" s="15"/>
      <c r="E2077" s="15"/>
      <c r="F2077" s="16"/>
      <c r="G2077" s="10"/>
      <c r="H2077" s="16"/>
      <c r="I2077" s="16"/>
      <c r="J2077" s="19"/>
      <c r="K2077" s="16"/>
      <c r="L2077" s="19"/>
      <c r="M2077" s="21"/>
      <c r="N2077" s="21"/>
    </row>
    <row r="2078" spans="1:14">
      <c r="A2078" s="14"/>
      <c r="B2078" s="15"/>
      <c r="C2078" s="16"/>
      <c r="D2078" s="15"/>
      <c r="E2078" s="15"/>
      <c r="F2078" s="16"/>
      <c r="G2078" s="10"/>
      <c r="H2078" s="16"/>
      <c r="I2078" s="16"/>
      <c r="J2078" s="19"/>
      <c r="K2078" s="16"/>
      <c r="L2078" s="19"/>
      <c r="M2078" s="21"/>
      <c r="N2078" s="21"/>
    </row>
    <row r="2079" spans="1:14">
      <c r="A2079" s="14"/>
      <c r="B2079" s="15"/>
      <c r="C2079" s="16"/>
      <c r="D2079" s="15"/>
      <c r="E2079" s="15"/>
      <c r="F2079" s="16"/>
      <c r="G2079" s="10"/>
      <c r="H2079" s="16"/>
      <c r="I2079" s="16"/>
      <c r="J2079" s="19"/>
      <c r="K2079" s="16"/>
      <c r="L2079" s="19"/>
      <c r="M2079" s="21"/>
      <c r="N2079" s="21"/>
    </row>
    <row r="2080" spans="1:14">
      <c r="A2080" s="14"/>
      <c r="B2080" s="15"/>
      <c r="C2080" s="16"/>
      <c r="D2080" s="15"/>
      <c r="E2080" s="15"/>
      <c r="F2080" s="16"/>
      <c r="G2080" s="10"/>
      <c r="H2080" s="16"/>
      <c r="I2080" s="16"/>
      <c r="J2080" s="19"/>
      <c r="K2080" s="16"/>
      <c r="L2080" s="19"/>
      <c r="M2080" s="21"/>
      <c r="N2080" s="21"/>
    </row>
    <row r="2081" spans="1:14">
      <c r="A2081" s="14"/>
      <c r="B2081" s="15"/>
      <c r="C2081" s="16"/>
      <c r="D2081" s="15"/>
      <c r="E2081" s="15"/>
      <c r="F2081" s="16"/>
      <c r="G2081" s="10"/>
      <c r="H2081" s="16"/>
      <c r="I2081" s="16"/>
      <c r="J2081" s="19"/>
      <c r="K2081" s="16"/>
      <c r="L2081" s="19"/>
      <c r="M2081" s="21"/>
      <c r="N2081" s="21"/>
    </row>
    <row r="2082" spans="1:14">
      <c r="A2082" s="14"/>
      <c r="B2082" s="15"/>
      <c r="C2082" s="16"/>
      <c r="D2082" s="15"/>
      <c r="E2082" s="15"/>
      <c r="F2082" s="16"/>
      <c r="G2082" s="10"/>
      <c r="H2082" s="16"/>
      <c r="I2082" s="16"/>
      <c r="J2082" s="19"/>
      <c r="K2082" s="16"/>
      <c r="L2082" s="19"/>
      <c r="M2082" s="21"/>
      <c r="N2082" s="21"/>
    </row>
    <row r="2083" spans="1:14">
      <c r="A2083" s="14"/>
      <c r="B2083" s="15"/>
      <c r="C2083" s="16"/>
      <c r="D2083" s="15"/>
      <c r="E2083" s="15"/>
      <c r="F2083" s="16"/>
      <c r="G2083" s="10"/>
      <c r="H2083" s="16"/>
      <c r="I2083" s="16"/>
      <c r="J2083" s="19"/>
      <c r="K2083" s="16"/>
      <c r="L2083" s="19"/>
      <c r="M2083" s="21"/>
      <c r="N2083" s="21"/>
    </row>
    <row r="2084" spans="1:14">
      <c r="A2084" s="14"/>
      <c r="B2084" s="15"/>
      <c r="C2084" s="16"/>
      <c r="D2084" s="15"/>
      <c r="E2084" s="15"/>
      <c r="F2084" s="16"/>
      <c r="G2084" s="10"/>
      <c r="H2084" s="16"/>
      <c r="I2084" s="16"/>
      <c r="J2084" s="19"/>
      <c r="K2084" s="16"/>
      <c r="L2084" s="19"/>
      <c r="M2084" s="21"/>
      <c r="N2084" s="21"/>
    </row>
    <row r="2085" spans="1:14">
      <c r="A2085" s="14"/>
      <c r="B2085" s="15"/>
      <c r="C2085" s="16"/>
      <c r="D2085" s="15"/>
      <c r="E2085" s="15"/>
      <c r="F2085" s="16"/>
      <c r="G2085" s="10"/>
      <c r="H2085" s="16"/>
      <c r="I2085" s="16"/>
      <c r="J2085" s="19"/>
      <c r="K2085" s="16"/>
      <c r="L2085" s="19"/>
      <c r="M2085" s="21"/>
      <c r="N2085" s="21"/>
    </row>
    <row r="2086" spans="1:14">
      <c r="A2086" s="14"/>
      <c r="B2086" s="15"/>
      <c r="C2086" s="16"/>
      <c r="D2086" s="15"/>
      <c r="E2086" s="15"/>
      <c r="F2086" s="16"/>
      <c r="G2086" s="10"/>
      <c r="H2086" s="16"/>
      <c r="I2086" s="16"/>
      <c r="J2086" s="19"/>
      <c r="K2086" s="16"/>
      <c r="L2086" s="19"/>
      <c r="M2086" s="21"/>
      <c r="N2086" s="21"/>
    </row>
    <row r="2087" spans="1:14">
      <c r="A2087" s="14"/>
      <c r="B2087" s="15"/>
      <c r="C2087" s="16"/>
      <c r="D2087" s="15"/>
      <c r="E2087" s="15"/>
      <c r="F2087" s="16"/>
      <c r="G2087" s="10"/>
      <c r="H2087" s="16"/>
      <c r="I2087" s="16"/>
      <c r="J2087" s="19"/>
      <c r="K2087" s="16"/>
      <c r="L2087" s="19"/>
      <c r="M2087" s="21"/>
      <c r="N2087" s="21"/>
    </row>
    <row r="2088" spans="1:14">
      <c r="A2088" s="14"/>
      <c r="B2088" s="15"/>
      <c r="C2088" s="16"/>
      <c r="D2088" s="15"/>
      <c r="E2088" s="15"/>
      <c r="F2088" s="16"/>
      <c r="G2088" s="10"/>
      <c r="H2088" s="16"/>
      <c r="I2088" s="16"/>
      <c r="J2088" s="19"/>
      <c r="K2088" s="16"/>
      <c r="L2088" s="19"/>
      <c r="M2088" s="21"/>
      <c r="N2088" s="21"/>
    </row>
    <row r="2089" spans="1:14">
      <c r="A2089" s="14"/>
      <c r="B2089" s="15"/>
      <c r="C2089" s="16"/>
      <c r="D2089" s="15"/>
      <c r="E2089" s="15"/>
      <c r="F2089" s="16"/>
      <c r="G2089" s="10"/>
      <c r="H2089" s="16"/>
      <c r="I2089" s="16"/>
      <c r="J2089" s="19"/>
      <c r="K2089" s="16"/>
      <c r="L2089" s="19"/>
      <c r="M2089" s="21"/>
      <c r="N2089" s="21"/>
    </row>
    <row r="2090" spans="1:14">
      <c r="A2090" s="14"/>
      <c r="B2090" s="15"/>
      <c r="C2090" s="16"/>
      <c r="D2090" s="15"/>
      <c r="E2090" s="15"/>
      <c r="F2090" s="16"/>
      <c r="G2090" s="10"/>
      <c r="H2090" s="16"/>
      <c r="I2090" s="16"/>
      <c r="J2090" s="19"/>
      <c r="K2090" s="16"/>
      <c r="L2090" s="19"/>
      <c r="M2090" s="21"/>
      <c r="N2090" s="21"/>
    </row>
    <row r="2091" spans="1:14">
      <c r="A2091" s="14"/>
      <c r="B2091" s="15"/>
      <c r="C2091" s="16"/>
      <c r="D2091" s="15"/>
      <c r="E2091" s="15"/>
      <c r="F2091" s="16"/>
      <c r="G2091" s="10"/>
      <c r="H2091" s="16"/>
      <c r="I2091" s="16"/>
      <c r="J2091" s="19"/>
      <c r="K2091" s="16"/>
      <c r="L2091" s="19"/>
      <c r="M2091" s="21"/>
      <c r="N2091" s="21"/>
    </row>
    <row r="2092" spans="1:14">
      <c r="A2092" s="14"/>
      <c r="B2092" s="15"/>
      <c r="C2092" s="16"/>
      <c r="D2092" s="15"/>
      <c r="E2092" s="15"/>
      <c r="F2092" s="16"/>
      <c r="G2092" s="10"/>
      <c r="H2092" s="16"/>
      <c r="I2092" s="16"/>
      <c r="J2092" s="19"/>
      <c r="K2092" s="16"/>
      <c r="L2092" s="19"/>
      <c r="M2092" s="21"/>
      <c r="N2092" s="21"/>
    </row>
    <row r="2093" spans="1:14">
      <c r="A2093" s="14"/>
      <c r="B2093" s="15"/>
      <c r="C2093" s="16"/>
      <c r="D2093" s="15"/>
      <c r="E2093" s="15"/>
      <c r="F2093" s="16"/>
      <c r="G2093" s="10"/>
      <c r="H2093" s="16"/>
      <c r="I2093" s="16"/>
      <c r="J2093" s="19"/>
      <c r="K2093" s="16"/>
      <c r="L2093" s="19"/>
      <c r="M2093" s="21"/>
      <c r="N2093" s="21"/>
    </row>
    <row r="2094" spans="1:14">
      <c r="A2094" s="14"/>
      <c r="B2094" s="15"/>
      <c r="C2094" s="16"/>
      <c r="D2094" s="15"/>
      <c r="E2094" s="15"/>
      <c r="F2094" s="16"/>
      <c r="G2094" s="10"/>
      <c r="H2094" s="16"/>
      <c r="I2094" s="16"/>
      <c r="J2094" s="19"/>
      <c r="K2094" s="16"/>
      <c r="L2094" s="19"/>
      <c r="M2094" s="21"/>
      <c r="N2094" s="21"/>
    </row>
    <row r="2095" spans="1:14">
      <c r="A2095" s="14"/>
      <c r="B2095" s="15"/>
      <c r="C2095" s="16"/>
      <c r="D2095" s="15"/>
      <c r="E2095" s="15"/>
      <c r="F2095" s="16"/>
      <c r="G2095" s="10"/>
      <c r="H2095" s="16"/>
      <c r="I2095" s="16"/>
      <c r="J2095" s="19"/>
      <c r="K2095" s="16"/>
      <c r="L2095" s="19"/>
      <c r="M2095" s="21"/>
      <c r="N2095" s="21"/>
    </row>
    <row r="2096" spans="1:14">
      <c r="A2096" s="14"/>
      <c r="B2096" s="15"/>
      <c r="C2096" s="16"/>
      <c r="D2096" s="15"/>
      <c r="E2096" s="15"/>
      <c r="F2096" s="16"/>
      <c r="G2096" s="10"/>
      <c r="H2096" s="16"/>
      <c r="I2096" s="16"/>
      <c r="J2096" s="19"/>
      <c r="K2096" s="16"/>
      <c r="L2096" s="19"/>
      <c r="M2096" s="21"/>
      <c r="N2096" s="21"/>
    </row>
    <row r="2097" spans="1:14">
      <c r="A2097" s="14"/>
      <c r="B2097" s="15"/>
      <c r="C2097" s="16"/>
      <c r="D2097" s="15"/>
      <c r="E2097" s="15"/>
      <c r="F2097" s="16"/>
      <c r="G2097" s="10"/>
      <c r="H2097" s="16"/>
      <c r="I2097" s="16"/>
      <c r="J2097" s="19"/>
      <c r="K2097" s="16"/>
      <c r="L2097" s="19"/>
      <c r="M2097" s="21"/>
      <c r="N2097" s="21"/>
    </row>
    <row r="2098" spans="1:14">
      <c r="A2098" s="14"/>
      <c r="B2098" s="15"/>
      <c r="C2098" s="16"/>
      <c r="D2098" s="15"/>
      <c r="E2098" s="15"/>
      <c r="F2098" s="16"/>
      <c r="G2098" s="10"/>
      <c r="H2098" s="16"/>
      <c r="I2098" s="16"/>
      <c r="J2098" s="19"/>
      <c r="K2098" s="16"/>
      <c r="L2098" s="19"/>
      <c r="M2098" s="21"/>
      <c r="N2098" s="21"/>
    </row>
    <row r="2099" spans="1:14">
      <c r="A2099" s="14"/>
      <c r="B2099" s="15"/>
      <c r="C2099" s="16"/>
      <c r="D2099" s="15"/>
      <c r="E2099" s="15"/>
      <c r="F2099" s="16"/>
      <c r="G2099" s="10"/>
      <c r="H2099" s="16"/>
      <c r="I2099" s="16"/>
      <c r="J2099" s="19"/>
      <c r="K2099" s="16"/>
      <c r="L2099" s="19"/>
      <c r="M2099" s="21"/>
      <c r="N2099" s="21"/>
    </row>
    <row r="2100" spans="1:14">
      <c r="A2100" s="14"/>
      <c r="B2100" s="15"/>
      <c r="C2100" s="16"/>
      <c r="D2100" s="15"/>
      <c r="E2100" s="15"/>
      <c r="F2100" s="16"/>
      <c r="G2100" s="10"/>
      <c r="H2100" s="16"/>
      <c r="I2100" s="16"/>
      <c r="J2100" s="19"/>
      <c r="K2100" s="16"/>
      <c r="L2100" s="19"/>
      <c r="M2100" s="21"/>
      <c r="N2100" s="21"/>
    </row>
    <row r="2101" spans="1:14">
      <c r="A2101" s="14"/>
      <c r="B2101" s="15"/>
      <c r="C2101" s="16"/>
      <c r="D2101" s="15"/>
      <c r="E2101" s="15"/>
      <c r="F2101" s="16"/>
      <c r="G2101" s="10"/>
      <c r="H2101" s="16"/>
      <c r="I2101" s="16"/>
      <c r="J2101" s="19"/>
      <c r="K2101" s="16"/>
      <c r="L2101" s="19"/>
      <c r="M2101" s="21"/>
      <c r="N2101" s="21"/>
    </row>
    <row r="2102" spans="1:14">
      <c r="A2102" s="14"/>
      <c r="B2102" s="15"/>
      <c r="C2102" s="16"/>
      <c r="D2102" s="15"/>
      <c r="E2102" s="15"/>
      <c r="F2102" s="16"/>
      <c r="G2102" s="10"/>
      <c r="H2102" s="16"/>
      <c r="I2102" s="16"/>
      <c r="J2102" s="19"/>
      <c r="K2102" s="16"/>
      <c r="L2102" s="19"/>
      <c r="M2102" s="21"/>
      <c r="N2102" s="21"/>
    </row>
    <row r="2103" spans="1:14">
      <c r="A2103" s="14"/>
      <c r="B2103" s="15"/>
      <c r="C2103" s="16"/>
      <c r="D2103" s="15"/>
      <c r="E2103" s="15"/>
      <c r="F2103" s="16"/>
      <c r="G2103" s="10"/>
      <c r="H2103" s="16"/>
      <c r="I2103" s="16"/>
      <c r="J2103" s="19"/>
      <c r="K2103" s="16"/>
      <c r="L2103" s="19"/>
      <c r="M2103" s="21"/>
      <c r="N2103" s="21"/>
    </row>
    <row r="2104" spans="1:14">
      <c r="A2104" s="14"/>
      <c r="B2104" s="15"/>
      <c r="C2104" s="16"/>
      <c r="D2104" s="15"/>
      <c r="E2104" s="15"/>
      <c r="F2104" s="16"/>
      <c r="G2104" s="10"/>
      <c r="H2104" s="16"/>
      <c r="I2104" s="16"/>
      <c r="J2104" s="19"/>
      <c r="K2104" s="16"/>
      <c r="L2104" s="19"/>
      <c r="M2104" s="21"/>
      <c r="N2104" s="21"/>
    </row>
    <row r="2105" spans="1:14">
      <c r="A2105" s="14"/>
      <c r="B2105" s="15"/>
      <c r="C2105" s="16"/>
      <c r="D2105" s="15"/>
      <c r="E2105" s="15"/>
      <c r="F2105" s="16"/>
      <c r="G2105" s="10"/>
      <c r="H2105" s="16"/>
      <c r="I2105" s="16"/>
      <c r="J2105" s="19"/>
      <c r="K2105" s="16"/>
      <c r="L2105" s="19"/>
      <c r="M2105" s="21"/>
      <c r="N2105" s="21"/>
    </row>
    <row r="2106" spans="1:14">
      <c r="A2106" s="14"/>
      <c r="B2106" s="15"/>
      <c r="C2106" s="16"/>
      <c r="D2106" s="15"/>
      <c r="E2106" s="15"/>
      <c r="F2106" s="16"/>
      <c r="G2106" s="10"/>
      <c r="H2106" s="16"/>
      <c r="I2106" s="16"/>
      <c r="J2106" s="19"/>
      <c r="K2106" s="16"/>
      <c r="L2106" s="19"/>
      <c r="M2106" s="21"/>
      <c r="N2106" s="21"/>
    </row>
    <row r="2107" spans="1:14">
      <c r="A2107" s="14"/>
      <c r="B2107" s="15"/>
      <c r="C2107" s="16"/>
      <c r="D2107" s="15"/>
      <c r="E2107" s="15"/>
      <c r="F2107" s="16"/>
      <c r="G2107" s="10"/>
      <c r="H2107" s="16"/>
      <c r="I2107" s="16"/>
      <c r="J2107" s="19"/>
      <c r="K2107" s="16"/>
      <c r="L2107" s="19"/>
      <c r="M2107" s="21"/>
      <c r="N2107" s="21"/>
    </row>
    <row r="2108" spans="1:14">
      <c r="A2108" s="14"/>
      <c r="B2108" s="15"/>
      <c r="C2108" s="16"/>
      <c r="D2108" s="15"/>
      <c r="E2108" s="15"/>
      <c r="F2108" s="16"/>
      <c r="G2108" s="10"/>
      <c r="H2108" s="16"/>
      <c r="I2108" s="16"/>
      <c r="J2108" s="19"/>
      <c r="K2108" s="16"/>
      <c r="L2108" s="19"/>
      <c r="M2108" s="21"/>
      <c r="N2108" s="21"/>
    </row>
    <row r="2109" spans="1:14">
      <c r="A2109" s="14"/>
      <c r="B2109" s="15"/>
      <c r="C2109" s="16"/>
      <c r="D2109" s="15"/>
      <c r="E2109" s="15"/>
      <c r="F2109" s="16"/>
      <c r="G2109" s="10"/>
      <c r="H2109" s="16"/>
      <c r="I2109" s="16"/>
      <c r="J2109" s="19"/>
      <c r="K2109" s="16"/>
      <c r="L2109" s="19"/>
      <c r="M2109" s="21"/>
      <c r="N2109" s="21"/>
    </row>
    <row r="2110" spans="1:14">
      <c r="A2110" s="14"/>
      <c r="B2110" s="15"/>
      <c r="C2110" s="16"/>
      <c r="D2110" s="15"/>
      <c r="E2110" s="15"/>
      <c r="F2110" s="16"/>
      <c r="G2110" s="10"/>
      <c r="H2110" s="16"/>
      <c r="I2110" s="16"/>
      <c r="J2110" s="19"/>
      <c r="K2110" s="16"/>
      <c r="L2110" s="19"/>
      <c r="M2110" s="21"/>
      <c r="N2110" s="21"/>
    </row>
    <row r="2111" spans="1:14">
      <c r="A2111" s="14"/>
      <c r="B2111" s="15"/>
      <c r="C2111" s="16"/>
      <c r="D2111" s="15"/>
      <c r="E2111" s="15"/>
      <c r="F2111" s="16"/>
      <c r="G2111" s="10"/>
      <c r="H2111" s="16"/>
      <c r="I2111" s="16"/>
      <c r="J2111" s="19"/>
      <c r="K2111" s="16"/>
      <c r="L2111" s="19"/>
      <c r="M2111" s="21"/>
      <c r="N2111" s="21"/>
    </row>
    <row r="2112" spans="1:14">
      <c r="A2112" s="14"/>
      <c r="B2112" s="15"/>
      <c r="C2112" s="16"/>
      <c r="D2112" s="15"/>
      <c r="E2112" s="15"/>
      <c r="F2112" s="16"/>
      <c r="G2112" s="10"/>
      <c r="H2112" s="16"/>
      <c r="I2112" s="16"/>
      <c r="J2112" s="19"/>
      <c r="K2112" s="16"/>
      <c r="L2112" s="19"/>
      <c r="M2112" s="21"/>
      <c r="N2112" s="21"/>
    </row>
    <row r="2113" spans="1:14">
      <c r="A2113" s="14"/>
      <c r="B2113" s="15"/>
      <c r="C2113" s="16"/>
      <c r="D2113" s="15"/>
      <c r="E2113" s="15"/>
      <c r="F2113" s="16"/>
      <c r="G2113" s="10"/>
      <c r="H2113" s="16"/>
      <c r="I2113" s="16"/>
      <c r="J2113" s="19"/>
      <c r="K2113" s="16"/>
      <c r="L2113" s="19"/>
      <c r="M2113" s="21"/>
      <c r="N2113" s="21"/>
    </row>
    <row r="2114" spans="1:14">
      <c r="A2114" s="14"/>
      <c r="B2114" s="15"/>
      <c r="C2114" s="16"/>
      <c r="D2114" s="15"/>
      <c r="E2114" s="15"/>
      <c r="F2114" s="16"/>
      <c r="G2114" s="10"/>
      <c r="H2114" s="16"/>
      <c r="I2114" s="16"/>
      <c r="J2114" s="19"/>
      <c r="K2114" s="16"/>
      <c r="L2114" s="19"/>
      <c r="M2114" s="21"/>
      <c r="N2114" s="21"/>
    </row>
    <row r="2115" spans="1:14">
      <c r="A2115" s="14"/>
      <c r="B2115" s="15"/>
      <c r="C2115" s="16"/>
      <c r="D2115" s="15"/>
      <c r="E2115" s="15"/>
      <c r="F2115" s="16"/>
      <c r="G2115" s="10"/>
      <c r="H2115" s="16"/>
      <c r="I2115" s="16"/>
      <c r="J2115" s="19"/>
      <c r="K2115" s="16"/>
      <c r="L2115" s="19"/>
      <c r="M2115" s="21"/>
      <c r="N2115" s="21"/>
    </row>
    <row r="2116" spans="1:14">
      <c r="A2116" s="14"/>
      <c r="B2116" s="15"/>
      <c r="C2116" s="16"/>
      <c r="D2116" s="15"/>
      <c r="E2116" s="15"/>
      <c r="F2116" s="16"/>
      <c r="G2116" s="10"/>
      <c r="H2116" s="16"/>
      <c r="I2116" s="16"/>
      <c r="J2116" s="19"/>
      <c r="K2116" s="16"/>
      <c r="L2116" s="19"/>
      <c r="M2116" s="21"/>
      <c r="N2116" s="21"/>
    </row>
    <row r="2117" spans="1:14">
      <c r="A2117" s="14"/>
      <c r="B2117" s="15"/>
      <c r="C2117" s="16"/>
      <c r="D2117" s="15"/>
      <c r="E2117" s="15"/>
      <c r="F2117" s="16"/>
      <c r="G2117" s="10"/>
      <c r="H2117" s="16"/>
      <c r="I2117" s="16"/>
      <c r="J2117" s="19"/>
      <c r="K2117" s="16"/>
      <c r="L2117" s="19"/>
      <c r="M2117" s="21"/>
      <c r="N2117" s="21"/>
    </row>
    <row r="2118" spans="1:14">
      <c r="A2118" s="14"/>
      <c r="B2118" s="15"/>
      <c r="C2118" s="16"/>
      <c r="D2118" s="15"/>
      <c r="E2118" s="15"/>
      <c r="F2118" s="16"/>
      <c r="G2118" s="10"/>
      <c r="H2118" s="16"/>
      <c r="I2118" s="16"/>
      <c r="J2118" s="19"/>
      <c r="K2118" s="16"/>
      <c r="L2118" s="19"/>
      <c r="M2118" s="21"/>
      <c r="N2118" s="21"/>
    </row>
    <row r="2119" spans="1:14">
      <c r="A2119" s="14"/>
      <c r="B2119" s="15"/>
      <c r="C2119" s="16"/>
      <c r="D2119" s="15"/>
      <c r="E2119" s="15"/>
      <c r="F2119" s="16"/>
      <c r="G2119" s="10"/>
      <c r="H2119" s="16"/>
      <c r="I2119" s="16"/>
      <c r="J2119" s="19"/>
      <c r="K2119" s="16"/>
      <c r="L2119" s="19"/>
      <c r="M2119" s="21"/>
      <c r="N2119" s="21"/>
    </row>
    <row r="2120" spans="1:14">
      <c r="A2120" s="14"/>
      <c r="B2120" s="15"/>
      <c r="C2120" s="16"/>
      <c r="D2120" s="15"/>
      <c r="E2120" s="15"/>
      <c r="F2120" s="16"/>
      <c r="G2120" s="10"/>
      <c r="H2120" s="16"/>
      <c r="I2120" s="16"/>
      <c r="J2120" s="19"/>
      <c r="K2120" s="16"/>
      <c r="L2120" s="19"/>
      <c r="M2120" s="21"/>
      <c r="N2120" s="21"/>
    </row>
    <row r="2121" spans="1:14">
      <c r="A2121" s="14"/>
      <c r="B2121" s="15"/>
      <c r="C2121" s="16"/>
      <c r="D2121" s="15"/>
      <c r="E2121" s="15"/>
      <c r="F2121" s="16"/>
      <c r="G2121" s="10"/>
      <c r="H2121" s="16"/>
      <c r="I2121" s="16"/>
      <c r="J2121" s="19"/>
      <c r="K2121" s="16"/>
      <c r="L2121" s="19"/>
      <c r="M2121" s="21"/>
      <c r="N2121" s="21"/>
    </row>
    <row r="2122" spans="1:14">
      <c r="A2122" s="14"/>
      <c r="B2122" s="15"/>
      <c r="C2122" s="16"/>
      <c r="D2122" s="15"/>
      <c r="E2122" s="15"/>
      <c r="F2122" s="16"/>
      <c r="G2122" s="10"/>
      <c r="H2122" s="16"/>
      <c r="I2122" s="16"/>
      <c r="J2122" s="19"/>
      <c r="K2122" s="16"/>
      <c r="L2122" s="19"/>
      <c r="M2122" s="21"/>
      <c r="N2122" s="21"/>
    </row>
    <row r="2123" spans="1:14">
      <c r="A2123" s="14"/>
      <c r="B2123" s="15"/>
      <c r="C2123" s="16"/>
      <c r="D2123" s="15"/>
      <c r="E2123" s="15"/>
      <c r="F2123" s="16"/>
      <c r="G2123" s="10"/>
      <c r="H2123" s="16"/>
      <c r="I2123" s="16"/>
      <c r="J2123" s="19"/>
      <c r="K2123" s="16"/>
      <c r="L2123" s="19"/>
      <c r="M2123" s="21"/>
      <c r="N2123" s="21"/>
    </row>
    <row r="2124" spans="1:14">
      <c r="A2124" s="14"/>
      <c r="B2124" s="15"/>
      <c r="C2124" s="16"/>
      <c r="D2124" s="15"/>
      <c r="E2124" s="15"/>
      <c r="F2124" s="16"/>
      <c r="G2124" s="10"/>
      <c r="H2124" s="16"/>
      <c r="I2124" s="16"/>
      <c r="J2124" s="19"/>
      <c r="K2124" s="16"/>
      <c r="L2124" s="19"/>
      <c r="M2124" s="21"/>
      <c r="N2124" s="21"/>
    </row>
    <row r="2125" spans="1:14">
      <c r="A2125" s="14"/>
      <c r="B2125" s="15"/>
      <c r="C2125" s="16"/>
      <c r="D2125" s="15"/>
      <c r="E2125" s="15"/>
      <c r="F2125" s="16"/>
      <c r="G2125" s="10"/>
      <c r="H2125" s="16"/>
      <c r="I2125" s="16"/>
      <c r="J2125" s="19"/>
      <c r="K2125" s="16"/>
      <c r="L2125" s="19"/>
      <c r="M2125" s="21"/>
      <c r="N2125" s="21"/>
    </row>
    <row r="2126" spans="1:14">
      <c r="A2126" s="14"/>
      <c r="B2126" s="15"/>
      <c r="C2126" s="16"/>
      <c r="D2126" s="15"/>
      <c r="E2126" s="15"/>
      <c r="F2126" s="16"/>
      <c r="G2126" s="10"/>
      <c r="H2126" s="16"/>
      <c r="I2126" s="16"/>
      <c r="J2126" s="19"/>
      <c r="K2126" s="16"/>
      <c r="L2126" s="19"/>
      <c r="M2126" s="21"/>
      <c r="N2126" s="21"/>
    </row>
    <row r="2127" spans="1:14">
      <c r="A2127" s="14"/>
      <c r="B2127" s="15"/>
      <c r="C2127" s="16"/>
      <c r="D2127" s="15"/>
      <c r="E2127" s="15"/>
      <c r="F2127" s="16"/>
      <c r="G2127" s="10"/>
      <c r="H2127" s="16"/>
      <c r="I2127" s="16"/>
      <c r="J2127" s="19"/>
      <c r="K2127" s="16"/>
      <c r="L2127" s="19"/>
      <c r="M2127" s="21"/>
      <c r="N2127" s="21"/>
    </row>
    <row r="2128" spans="1:14">
      <c r="A2128" s="14"/>
      <c r="B2128" s="15"/>
      <c r="C2128" s="16"/>
      <c r="D2128" s="15"/>
      <c r="E2128" s="15"/>
      <c r="F2128" s="16"/>
      <c r="G2128" s="10"/>
      <c r="H2128" s="16"/>
      <c r="I2128" s="16"/>
      <c r="J2128" s="19"/>
      <c r="K2128" s="16"/>
      <c r="L2128" s="19"/>
      <c r="M2128" s="21"/>
      <c r="N2128" s="21"/>
    </row>
    <row r="2129" spans="1:14">
      <c r="A2129" s="14"/>
      <c r="B2129" s="15"/>
      <c r="C2129" s="16"/>
      <c r="D2129" s="15"/>
      <c r="E2129" s="15"/>
      <c r="F2129" s="16"/>
      <c r="G2129" s="10"/>
      <c r="H2129" s="16"/>
      <c r="I2129" s="16"/>
      <c r="J2129" s="19"/>
      <c r="K2129" s="16"/>
      <c r="L2129" s="19"/>
      <c r="M2129" s="21"/>
      <c r="N2129" s="21"/>
    </row>
    <row r="2130" spans="1:14">
      <c r="A2130" s="14"/>
      <c r="B2130" s="15"/>
      <c r="C2130" s="16"/>
      <c r="D2130" s="15"/>
      <c r="E2130" s="15"/>
      <c r="F2130" s="16"/>
      <c r="G2130" s="10"/>
      <c r="H2130" s="16"/>
      <c r="I2130" s="16"/>
      <c r="J2130" s="19"/>
      <c r="K2130" s="16"/>
      <c r="L2130" s="19"/>
      <c r="M2130" s="21"/>
      <c r="N2130" s="21"/>
    </row>
    <row r="2131" spans="1:14">
      <c r="A2131" s="14"/>
      <c r="B2131" s="15"/>
      <c r="C2131" s="16"/>
      <c r="D2131" s="15"/>
      <c r="E2131" s="15"/>
      <c r="F2131" s="16"/>
      <c r="G2131" s="10"/>
      <c r="H2131" s="16"/>
      <c r="I2131" s="16"/>
      <c r="J2131" s="19"/>
      <c r="K2131" s="16"/>
      <c r="L2131" s="19"/>
      <c r="M2131" s="21"/>
      <c r="N2131" s="21"/>
    </row>
    <row r="2132" spans="1:14">
      <c r="A2132" s="14"/>
      <c r="B2132" s="15"/>
      <c r="C2132" s="16"/>
      <c r="D2132" s="15"/>
      <c r="E2132" s="15"/>
      <c r="F2132" s="16"/>
      <c r="G2132" s="10"/>
      <c r="H2132" s="16"/>
      <c r="I2132" s="16"/>
      <c r="J2132" s="19"/>
      <c r="K2132" s="16"/>
      <c r="L2132" s="19"/>
      <c r="M2132" s="21"/>
      <c r="N2132" s="21"/>
    </row>
    <row r="2133" spans="1:14">
      <c r="A2133" s="14"/>
      <c r="B2133" s="15"/>
      <c r="C2133" s="16"/>
      <c r="D2133" s="15"/>
      <c r="E2133" s="15"/>
      <c r="F2133" s="16"/>
      <c r="G2133" s="10"/>
      <c r="H2133" s="16"/>
      <c r="I2133" s="16"/>
      <c r="J2133" s="19"/>
      <c r="K2133" s="16"/>
      <c r="L2133" s="19"/>
      <c r="M2133" s="21"/>
      <c r="N2133" s="21"/>
    </row>
    <row r="2134" spans="1:14">
      <c r="A2134" s="14"/>
      <c r="B2134" s="15"/>
      <c r="C2134" s="16"/>
      <c r="D2134" s="15"/>
      <c r="E2134" s="15"/>
      <c r="F2134" s="16"/>
      <c r="G2134" s="10"/>
      <c r="H2134" s="16"/>
      <c r="I2134" s="16"/>
      <c r="J2134" s="19"/>
      <c r="K2134" s="16"/>
      <c r="L2134" s="19"/>
      <c r="M2134" s="21"/>
      <c r="N2134" s="21"/>
    </row>
    <row r="2135" spans="1:14">
      <c r="A2135" s="14"/>
      <c r="B2135" s="15"/>
      <c r="C2135" s="16"/>
      <c r="D2135" s="15"/>
      <c r="E2135" s="15"/>
      <c r="F2135" s="16"/>
      <c r="G2135" s="10"/>
      <c r="H2135" s="16"/>
      <c r="I2135" s="16"/>
      <c r="J2135" s="19"/>
      <c r="K2135" s="16"/>
      <c r="L2135" s="19"/>
      <c r="M2135" s="21"/>
      <c r="N2135" s="21"/>
    </row>
    <row r="2136" spans="1:14">
      <c r="A2136" s="14"/>
      <c r="B2136" s="15"/>
      <c r="C2136" s="16"/>
      <c r="D2136" s="15"/>
      <c r="E2136" s="15"/>
      <c r="F2136" s="16"/>
      <c r="G2136" s="10"/>
      <c r="H2136" s="16"/>
      <c r="I2136" s="16"/>
      <c r="J2136" s="19"/>
      <c r="K2136" s="16"/>
      <c r="L2136" s="19"/>
      <c r="M2136" s="21"/>
      <c r="N2136" s="21"/>
    </row>
    <row r="2137" spans="1:14">
      <c r="A2137" s="14"/>
      <c r="B2137" s="15"/>
      <c r="C2137" s="16"/>
      <c r="D2137" s="15"/>
      <c r="E2137" s="15"/>
      <c r="F2137" s="16"/>
      <c r="G2137" s="10"/>
      <c r="H2137" s="16"/>
      <c r="I2137" s="16"/>
      <c r="J2137" s="19"/>
      <c r="K2137" s="16"/>
      <c r="L2137" s="19"/>
      <c r="M2137" s="21"/>
      <c r="N2137" s="21"/>
    </row>
    <row r="2138" spans="1:14">
      <c r="A2138" s="14"/>
      <c r="B2138" s="15"/>
      <c r="C2138" s="16"/>
      <c r="D2138" s="15"/>
      <c r="E2138" s="15"/>
      <c r="F2138" s="16"/>
      <c r="G2138" s="10"/>
      <c r="H2138" s="16"/>
      <c r="I2138" s="16"/>
      <c r="J2138" s="19"/>
      <c r="K2138" s="16"/>
      <c r="L2138" s="19"/>
      <c r="M2138" s="21"/>
      <c r="N2138" s="21"/>
    </row>
    <row r="2139" spans="1:14">
      <c r="A2139" s="14"/>
      <c r="B2139" s="15"/>
      <c r="C2139" s="16"/>
      <c r="D2139" s="15"/>
      <c r="E2139" s="15"/>
      <c r="F2139" s="16"/>
      <c r="G2139" s="10"/>
      <c r="H2139" s="16"/>
      <c r="I2139" s="16"/>
      <c r="J2139" s="19"/>
      <c r="K2139" s="16"/>
      <c r="L2139" s="19"/>
      <c r="M2139" s="21"/>
      <c r="N2139" s="21"/>
    </row>
    <row r="2140" spans="1:14">
      <c r="A2140" s="14"/>
      <c r="B2140" s="15"/>
      <c r="C2140" s="16"/>
      <c r="D2140" s="15"/>
      <c r="E2140" s="15"/>
      <c r="F2140" s="16"/>
      <c r="G2140" s="10"/>
      <c r="H2140" s="16"/>
      <c r="I2140" s="16"/>
      <c r="J2140" s="19"/>
      <c r="K2140" s="16"/>
      <c r="L2140" s="19"/>
      <c r="M2140" s="21"/>
      <c r="N2140" s="21"/>
    </row>
    <row r="2141" spans="1:14">
      <c r="A2141" s="14"/>
      <c r="B2141" s="15"/>
      <c r="C2141" s="16"/>
      <c r="D2141" s="15"/>
      <c r="E2141" s="15"/>
      <c r="F2141" s="16"/>
      <c r="G2141" s="10"/>
      <c r="H2141" s="16"/>
      <c r="I2141" s="16"/>
      <c r="J2141" s="19"/>
      <c r="K2141" s="16"/>
      <c r="L2141" s="19"/>
      <c r="M2141" s="21"/>
      <c r="N2141" s="21"/>
    </row>
    <row r="2142" spans="1:14">
      <c r="A2142" s="14"/>
      <c r="B2142" s="15"/>
      <c r="C2142" s="16"/>
      <c r="D2142" s="15"/>
      <c r="E2142" s="15"/>
      <c r="F2142" s="16"/>
      <c r="G2142" s="10"/>
      <c r="H2142" s="16"/>
      <c r="I2142" s="16"/>
      <c r="J2142" s="19"/>
      <c r="K2142" s="16"/>
      <c r="L2142" s="19"/>
      <c r="M2142" s="21"/>
      <c r="N2142" s="21"/>
    </row>
    <row r="2143" spans="1:14">
      <c r="A2143" s="14"/>
      <c r="B2143" s="15"/>
      <c r="C2143" s="16"/>
      <c r="D2143" s="15"/>
      <c r="E2143" s="15"/>
      <c r="F2143" s="16"/>
      <c r="G2143" s="10"/>
      <c r="H2143" s="16"/>
      <c r="I2143" s="16"/>
      <c r="J2143" s="19"/>
      <c r="K2143" s="16"/>
      <c r="L2143" s="19"/>
      <c r="M2143" s="21"/>
      <c r="N2143" s="21"/>
    </row>
    <row r="2144" spans="1:14">
      <c r="A2144" s="14"/>
      <c r="B2144" s="15"/>
      <c r="C2144" s="16"/>
      <c r="D2144" s="15"/>
      <c r="E2144" s="15"/>
      <c r="F2144" s="16"/>
      <c r="G2144" s="10"/>
      <c r="H2144" s="16"/>
      <c r="I2144" s="16"/>
      <c r="J2144" s="19"/>
      <c r="K2144" s="16"/>
      <c r="L2144" s="19"/>
      <c r="M2144" s="21"/>
      <c r="N2144" s="21"/>
    </row>
    <row r="2145" spans="1:14">
      <c r="A2145" s="14"/>
      <c r="B2145" s="15"/>
      <c r="C2145" s="16"/>
      <c r="D2145" s="15"/>
      <c r="E2145" s="15"/>
      <c r="F2145" s="16"/>
      <c r="G2145" s="10"/>
      <c r="H2145" s="16"/>
      <c r="I2145" s="16"/>
      <c r="J2145" s="19"/>
      <c r="K2145" s="16"/>
      <c r="L2145" s="19"/>
      <c r="M2145" s="21"/>
      <c r="N2145" s="21"/>
    </row>
    <row r="2146" spans="1:14">
      <c r="A2146" s="14"/>
      <c r="B2146" s="15"/>
      <c r="C2146" s="16"/>
      <c r="D2146" s="15"/>
      <c r="E2146" s="15"/>
      <c r="F2146" s="16"/>
      <c r="G2146" s="10"/>
      <c r="H2146" s="16"/>
      <c r="I2146" s="16"/>
      <c r="J2146" s="19"/>
      <c r="K2146" s="16"/>
      <c r="L2146" s="19"/>
      <c r="M2146" s="21"/>
      <c r="N2146" s="21"/>
    </row>
    <row r="2147" spans="1:14">
      <c r="A2147" s="14"/>
      <c r="B2147" s="15"/>
      <c r="C2147" s="16"/>
      <c r="D2147" s="15"/>
      <c r="E2147" s="15"/>
      <c r="F2147" s="16"/>
      <c r="G2147" s="10"/>
      <c r="H2147" s="16"/>
      <c r="I2147" s="16"/>
      <c r="J2147" s="19"/>
      <c r="K2147" s="16"/>
      <c r="L2147" s="19"/>
      <c r="M2147" s="21"/>
      <c r="N2147" s="21"/>
    </row>
    <row r="2148" spans="1:14">
      <c r="A2148" s="14"/>
      <c r="B2148" s="15"/>
      <c r="C2148" s="16"/>
      <c r="D2148" s="15"/>
      <c r="E2148" s="15"/>
      <c r="F2148" s="16"/>
      <c r="G2148" s="10"/>
      <c r="H2148" s="16"/>
      <c r="I2148" s="16"/>
      <c r="J2148" s="19"/>
      <c r="K2148" s="16"/>
      <c r="L2148" s="19"/>
      <c r="M2148" s="21"/>
      <c r="N2148" s="21"/>
    </row>
    <row r="2149" spans="1:14">
      <c r="A2149" s="14"/>
      <c r="B2149" s="15"/>
      <c r="C2149" s="16"/>
      <c r="D2149" s="15"/>
      <c r="E2149" s="15"/>
      <c r="F2149" s="16"/>
      <c r="G2149" s="10"/>
      <c r="H2149" s="16"/>
      <c r="I2149" s="16"/>
      <c r="J2149" s="19"/>
      <c r="K2149" s="16"/>
      <c r="L2149" s="19"/>
      <c r="M2149" s="21"/>
      <c r="N2149" s="21"/>
    </row>
    <row r="2150" spans="1:14">
      <c r="A2150" s="14"/>
      <c r="B2150" s="15"/>
      <c r="C2150" s="16"/>
      <c r="D2150" s="15"/>
      <c r="E2150" s="15"/>
      <c r="F2150" s="16"/>
      <c r="G2150" s="10"/>
      <c r="H2150" s="16"/>
      <c r="I2150" s="16"/>
      <c r="J2150" s="19"/>
      <c r="K2150" s="16"/>
      <c r="L2150" s="19"/>
      <c r="M2150" s="21"/>
      <c r="N2150" s="21"/>
    </row>
    <row r="2151" spans="1:14">
      <c r="A2151" s="14"/>
      <c r="B2151" s="15"/>
      <c r="C2151" s="16"/>
      <c r="D2151" s="15"/>
      <c r="E2151" s="15"/>
      <c r="F2151" s="16"/>
      <c r="G2151" s="10"/>
      <c r="H2151" s="16"/>
      <c r="I2151" s="16"/>
      <c r="J2151" s="19"/>
      <c r="K2151" s="16"/>
      <c r="L2151" s="19"/>
      <c r="M2151" s="21"/>
      <c r="N2151" s="21"/>
    </row>
    <row r="2152" spans="1:14">
      <c r="A2152" s="14"/>
      <c r="B2152" s="15"/>
      <c r="C2152" s="16"/>
      <c r="D2152" s="15"/>
      <c r="E2152" s="15"/>
      <c r="F2152" s="16"/>
      <c r="G2152" s="10"/>
      <c r="H2152" s="16"/>
      <c r="I2152" s="16"/>
      <c r="J2152" s="19"/>
      <c r="K2152" s="16"/>
      <c r="L2152" s="19"/>
      <c r="M2152" s="21"/>
      <c r="N2152" s="21"/>
    </row>
    <row r="2153" spans="1:14">
      <c r="A2153" s="14"/>
      <c r="B2153" s="15"/>
      <c r="C2153" s="16"/>
      <c r="D2153" s="15"/>
      <c r="E2153" s="15"/>
      <c r="F2153" s="16"/>
      <c r="G2153" s="10"/>
      <c r="H2153" s="16"/>
      <c r="I2153" s="16"/>
      <c r="J2153" s="19"/>
      <c r="K2153" s="16"/>
      <c r="L2153" s="19"/>
      <c r="M2153" s="21"/>
      <c r="N2153" s="21"/>
    </row>
    <row r="2154" spans="1:14">
      <c r="A2154" s="14"/>
      <c r="B2154" s="15"/>
      <c r="C2154" s="16"/>
      <c r="D2154" s="15"/>
      <c r="E2154" s="15"/>
      <c r="F2154" s="16"/>
      <c r="G2154" s="10"/>
      <c r="H2154" s="16"/>
      <c r="I2154" s="16"/>
      <c r="J2154" s="19"/>
      <c r="K2154" s="16"/>
      <c r="L2154" s="19"/>
      <c r="M2154" s="21"/>
      <c r="N2154" s="21"/>
    </row>
    <row r="2155" spans="1:14">
      <c r="A2155" s="14"/>
      <c r="B2155" s="15"/>
      <c r="C2155" s="16"/>
      <c r="D2155" s="15"/>
      <c r="E2155" s="15"/>
      <c r="F2155" s="16"/>
      <c r="G2155" s="10"/>
      <c r="H2155" s="16"/>
      <c r="I2155" s="16"/>
      <c r="J2155" s="19"/>
      <c r="K2155" s="16"/>
      <c r="L2155" s="19"/>
      <c r="M2155" s="21"/>
      <c r="N2155" s="21"/>
    </row>
    <row r="2156" spans="1:14">
      <c r="A2156" s="14"/>
      <c r="B2156" s="15"/>
      <c r="C2156" s="16"/>
      <c r="D2156" s="15"/>
      <c r="E2156" s="15"/>
      <c r="F2156" s="16"/>
      <c r="G2156" s="10"/>
      <c r="H2156" s="16"/>
      <c r="I2156" s="16"/>
      <c r="J2156" s="19"/>
      <c r="K2156" s="16"/>
      <c r="L2156" s="19"/>
      <c r="M2156" s="21"/>
      <c r="N2156" s="21"/>
    </row>
    <row r="2157" spans="1:14">
      <c r="A2157" s="14"/>
      <c r="B2157" s="15"/>
      <c r="C2157" s="16"/>
      <c r="D2157" s="15"/>
      <c r="E2157" s="15"/>
      <c r="F2157" s="16"/>
      <c r="G2157" s="10"/>
      <c r="H2157" s="16"/>
      <c r="I2157" s="16"/>
      <c r="J2157" s="19"/>
      <c r="K2157" s="16"/>
      <c r="L2157" s="19"/>
      <c r="M2157" s="21"/>
      <c r="N2157" s="21"/>
    </row>
    <row r="2158" spans="1:14">
      <c r="A2158" s="14"/>
      <c r="B2158" s="15"/>
      <c r="C2158" s="16"/>
      <c r="D2158" s="15"/>
      <c r="E2158" s="15"/>
      <c r="F2158" s="16"/>
      <c r="G2158" s="10"/>
      <c r="H2158" s="16"/>
      <c r="I2158" s="16"/>
      <c r="J2158" s="19"/>
      <c r="K2158" s="16"/>
      <c r="L2158" s="19"/>
      <c r="M2158" s="21"/>
      <c r="N2158" s="21"/>
    </row>
    <row r="2159" spans="1:14">
      <c r="A2159" s="14"/>
      <c r="B2159" s="15"/>
      <c r="C2159" s="16"/>
      <c r="D2159" s="15"/>
      <c r="E2159" s="15"/>
      <c r="F2159" s="16"/>
      <c r="G2159" s="10"/>
      <c r="H2159" s="16"/>
      <c r="I2159" s="16"/>
      <c r="J2159" s="19"/>
      <c r="K2159" s="16"/>
      <c r="L2159" s="19"/>
      <c r="M2159" s="21"/>
      <c r="N2159" s="21"/>
    </row>
    <row r="2160" spans="1:14">
      <c r="A2160" s="14"/>
      <c r="B2160" s="15"/>
      <c r="C2160" s="16"/>
      <c r="D2160" s="15"/>
      <c r="E2160" s="15"/>
      <c r="F2160" s="16"/>
      <c r="G2160" s="10"/>
      <c r="H2160" s="16"/>
      <c r="I2160" s="16"/>
      <c r="J2160" s="19"/>
      <c r="K2160" s="16"/>
      <c r="L2160" s="19"/>
      <c r="M2160" s="21"/>
      <c r="N2160" s="21"/>
    </row>
    <row r="2161" spans="1:14">
      <c r="A2161" s="14"/>
      <c r="B2161" s="15"/>
      <c r="C2161" s="16"/>
      <c r="D2161" s="15"/>
      <c r="E2161" s="15"/>
      <c r="F2161" s="16"/>
      <c r="G2161" s="10"/>
      <c r="H2161" s="16"/>
      <c r="I2161" s="16"/>
      <c r="J2161" s="19"/>
      <c r="K2161" s="16"/>
      <c r="L2161" s="19"/>
      <c r="M2161" s="21"/>
      <c r="N2161" s="21"/>
    </row>
    <row r="2162" spans="1:14">
      <c r="A2162" s="14"/>
      <c r="B2162" s="15"/>
      <c r="C2162" s="16"/>
      <c r="D2162" s="15"/>
      <c r="E2162" s="15"/>
      <c r="F2162" s="16"/>
      <c r="G2162" s="10"/>
      <c r="H2162" s="16"/>
      <c r="I2162" s="16"/>
      <c r="J2162" s="19"/>
      <c r="K2162" s="16"/>
      <c r="L2162" s="19"/>
      <c r="M2162" s="21"/>
      <c r="N2162" s="21"/>
    </row>
    <row r="2163" spans="1:14">
      <c r="A2163" s="14"/>
      <c r="B2163" s="15"/>
      <c r="C2163" s="16"/>
      <c r="D2163" s="15"/>
      <c r="E2163" s="15"/>
      <c r="F2163" s="16"/>
      <c r="G2163" s="10"/>
      <c r="H2163" s="16"/>
      <c r="I2163" s="16"/>
      <c r="J2163" s="19"/>
      <c r="K2163" s="16"/>
      <c r="L2163" s="19"/>
      <c r="M2163" s="21"/>
      <c r="N2163" s="21"/>
    </row>
    <row r="2164" spans="1:14">
      <c r="A2164" s="14"/>
      <c r="B2164" s="15"/>
      <c r="C2164" s="16"/>
      <c r="D2164" s="15"/>
      <c r="E2164" s="15"/>
      <c r="F2164" s="16"/>
      <c r="G2164" s="10"/>
      <c r="H2164" s="16"/>
      <c r="I2164" s="16"/>
      <c r="J2164" s="19"/>
      <c r="K2164" s="16"/>
      <c r="L2164" s="19"/>
      <c r="M2164" s="21"/>
      <c r="N2164" s="21"/>
    </row>
    <row r="2165" spans="1:14">
      <c r="A2165" s="14"/>
      <c r="B2165" s="15"/>
      <c r="C2165" s="16"/>
      <c r="D2165" s="15"/>
      <c r="E2165" s="15"/>
      <c r="F2165" s="16"/>
      <c r="G2165" s="10"/>
      <c r="H2165" s="16"/>
      <c r="I2165" s="16"/>
      <c r="J2165" s="19"/>
      <c r="K2165" s="16"/>
      <c r="L2165" s="19"/>
      <c r="M2165" s="21"/>
      <c r="N2165" s="21"/>
    </row>
    <row r="2166" spans="1:14">
      <c r="A2166" s="14"/>
      <c r="B2166" s="15"/>
      <c r="C2166" s="16"/>
      <c r="D2166" s="15"/>
      <c r="E2166" s="15"/>
      <c r="F2166" s="16"/>
      <c r="G2166" s="10"/>
      <c r="H2166" s="16"/>
      <c r="I2166" s="16"/>
      <c r="J2166" s="19"/>
      <c r="K2166" s="16"/>
      <c r="L2166" s="19"/>
      <c r="M2166" s="21"/>
      <c r="N2166" s="21"/>
    </row>
    <row r="2167" spans="1:14">
      <c r="A2167" s="14"/>
      <c r="B2167" s="15"/>
      <c r="C2167" s="16"/>
      <c r="D2167" s="15"/>
      <c r="E2167" s="15"/>
      <c r="F2167" s="16"/>
      <c r="G2167" s="10"/>
      <c r="H2167" s="16"/>
      <c r="I2167" s="16"/>
      <c r="J2167" s="19"/>
      <c r="K2167" s="16"/>
      <c r="L2167" s="19"/>
      <c r="M2167" s="21"/>
      <c r="N2167" s="21"/>
    </row>
    <row r="2168" spans="1:14">
      <c r="A2168" s="14"/>
      <c r="B2168" s="15"/>
      <c r="C2168" s="16"/>
      <c r="D2168" s="15"/>
      <c r="E2168" s="15"/>
      <c r="F2168" s="16"/>
      <c r="G2168" s="10"/>
      <c r="H2168" s="16"/>
      <c r="I2168" s="16"/>
      <c r="J2168" s="19"/>
      <c r="K2168" s="16"/>
      <c r="L2168" s="19"/>
      <c r="M2168" s="21"/>
      <c r="N2168" s="21"/>
    </row>
    <row r="2169" spans="1:14">
      <c r="A2169" s="14"/>
      <c r="B2169" s="15"/>
      <c r="C2169" s="16"/>
      <c r="D2169" s="15"/>
      <c r="E2169" s="15"/>
      <c r="F2169" s="16"/>
      <c r="G2169" s="10"/>
      <c r="H2169" s="16"/>
      <c r="I2169" s="16"/>
      <c r="J2169" s="19"/>
      <c r="K2169" s="16"/>
      <c r="L2169" s="19"/>
      <c r="M2169" s="21"/>
      <c r="N2169" s="21"/>
    </row>
    <row r="2170" spans="1:14">
      <c r="A2170" s="14"/>
      <c r="B2170" s="15"/>
      <c r="C2170" s="16"/>
      <c r="D2170" s="15"/>
      <c r="E2170" s="15"/>
      <c r="F2170" s="16"/>
      <c r="G2170" s="10"/>
      <c r="H2170" s="16"/>
      <c r="I2170" s="16"/>
      <c r="J2170" s="19"/>
      <c r="K2170" s="16"/>
      <c r="L2170" s="19"/>
      <c r="M2170" s="21"/>
      <c r="N2170" s="21"/>
    </row>
    <row r="2171" spans="1:14">
      <c r="A2171" s="14"/>
      <c r="B2171" s="15"/>
      <c r="C2171" s="16"/>
      <c r="D2171" s="15"/>
      <c r="E2171" s="15"/>
      <c r="F2171" s="16"/>
      <c r="G2171" s="10"/>
      <c r="H2171" s="16"/>
      <c r="I2171" s="16"/>
      <c r="J2171" s="19"/>
      <c r="K2171" s="16"/>
      <c r="L2171" s="19"/>
      <c r="M2171" s="21"/>
      <c r="N2171" s="21"/>
    </row>
    <row r="2172" spans="1:14">
      <c r="A2172" s="14"/>
      <c r="B2172" s="15"/>
      <c r="C2172" s="16"/>
      <c r="D2172" s="15"/>
      <c r="E2172" s="15"/>
      <c r="F2172" s="16"/>
      <c r="G2172" s="10"/>
      <c r="H2172" s="16"/>
      <c r="I2172" s="16"/>
      <c r="J2172" s="19"/>
      <c r="K2172" s="16"/>
      <c r="L2172" s="19"/>
      <c r="M2172" s="21"/>
      <c r="N2172" s="21"/>
    </row>
    <row r="2173" spans="1:14">
      <c r="A2173" s="14"/>
      <c r="B2173" s="15"/>
      <c r="C2173" s="16"/>
      <c r="D2173" s="15"/>
      <c r="E2173" s="15"/>
      <c r="F2173" s="16"/>
      <c r="G2173" s="10"/>
      <c r="H2173" s="16"/>
      <c r="I2173" s="16"/>
      <c r="J2173" s="19"/>
      <c r="K2173" s="16"/>
      <c r="L2173" s="19"/>
      <c r="M2173" s="21"/>
      <c r="N2173" s="21"/>
    </row>
    <row r="2174" spans="1:14">
      <c r="A2174" s="14"/>
      <c r="B2174" s="15"/>
      <c r="C2174" s="16"/>
      <c r="D2174" s="15"/>
      <c r="E2174" s="15"/>
      <c r="F2174" s="16"/>
      <c r="G2174" s="10"/>
      <c r="H2174" s="16"/>
      <c r="I2174" s="16"/>
      <c r="J2174" s="19"/>
      <c r="K2174" s="16"/>
      <c r="L2174" s="19"/>
      <c r="M2174" s="21"/>
      <c r="N2174" s="21"/>
    </row>
    <row r="2175" spans="1:14">
      <c r="A2175" s="14"/>
      <c r="B2175" s="15"/>
      <c r="C2175" s="16"/>
      <c r="D2175" s="15"/>
      <c r="E2175" s="15"/>
      <c r="F2175" s="16"/>
      <c r="G2175" s="10"/>
      <c r="H2175" s="16"/>
      <c r="I2175" s="16"/>
      <c r="J2175" s="19"/>
      <c r="K2175" s="16"/>
      <c r="L2175" s="19"/>
      <c r="M2175" s="21"/>
      <c r="N2175" s="21"/>
    </row>
    <row r="2176" spans="1:14">
      <c r="A2176" s="14"/>
      <c r="B2176" s="15"/>
      <c r="C2176" s="16"/>
      <c r="D2176" s="15"/>
      <c r="E2176" s="15"/>
      <c r="F2176" s="16"/>
      <c r="G2176" s="10"/>
      <c r="H2176" s="16"/>
      <c r="I2176" s="16"/>
      <c r="J2176" s="19"/>
      <c r="K2176" s="16"/>
      <c r="L2176" s="19"/>
      <c r="M2176" s="21"/>
      <c r="N2176" s="21"/>
    </row>
    <row r="2177" spans="1:14">
      <c r="A2177" s="14"/>
      <c r="B2177" s="15"/>
      <c r="C2177" s="16"/>
      <c r="D2177" s="15"/>
      <c r="E2177" s="15"/>
      <c r="F2177" s="16"/>
      <c r="G2177" s="10"/>
      <c r="H2177" s="16"/>
      <c r="I2177" s="16"/>
      <c r="J2177" s="19"/>
      <c r="K2177" s="16"/>
      <c r="L2177" s="19"/>
      <c r="M2177" s="21"/>
      <c r="N2177" s="21"/>
    </row>
    <row r="2178" spans="1:14">
      <c r="A2178" s="14"/>
      <c r="B2178" s="15"/>
      <c r="C2178" s="16"/>
      <c r="D2178" s="15"/>
      <c r="E2178" s="15"/>
      <c r="F2178" s="16"/>
      <c r="G2178" s="10"/>
      <c r="H2178" s="16"/>
      <c r="I2178" s="16"/>
      <c r="J2178" s="19"/>
      <c r="K2178" s="16"/>
      <c r="L2178" s="19"/>
      <c r="M2178" s="21"/>
      <c r="N2178" s="21"/>
    </row>
    <row r="2179" spans="1:14">
      <c r="A2179" s="14"/>
      <c r="B2179" s="15"/>
      <c r="C2179" s="16"/>
      <c r="D2179" s="15"/>
      <c r="E2179" s="15"/>
      <c r="F2179" s="16"/>
      <c r="G2179" s="10"/>
      <c r="H2179" s="16"/>
      <c r="I2179" s="16"/>
      <c r="J2179" s="19"/>
      <c r="K2179" s="16"/>
      <c r="L2179" s="19"/>
      <c r="M2179" s="21"/>
      <c r="N2179" s="21"/>
    </row>
    <row r="2180" spans="1:14">
      <c r="A2180" s="14"/>
      <c r="B2180" s="15"/>
      <c r="C2180" s="16"/>
      <c r="D2180" s="15"/>
      <c r="E2180" s="15"/>
      <c r="F2180" s="16"/>
      <c r="G2180" s="10"/>
      <c r="H2180" s="16"/>
      <c r="I2180" s="16"/>
      <c r="J2180" s="19"/>
      <c r="K2180" s="16"/>
      <c r="L2180" s="19"/>
      <c r="M2180" s="21"/>
      <c r="N2180" s="21"/>
    </row>
    <row r="2181" spans="1:14">
      <c r="A2181" s="14"/>
      <c r="B2181" s="15"/>
      <c r="C2181" s="16"/>
      <c r="D2181" s="15"/>
      <c r="E2181" s="15"/>
      <c r="F2181" s="16"/>
      <c r="G2181" s="10"/>
      <c r="H2181" s="16"/>
      <c r="I2181" s="16"/>
      <c r="J2181" s="19"/>
      <c r="K2181" s="16"/>
      <c r="L2181" s="19"/>
      <c r="M2181" s="21"/>
      <c r="N2181" s="21"/>
    </row>
    <row r="2182" spans="1:14">
      <c r="A2182" s="14"/>
      <c r="B2182" s="15"/>
      <c r="C2182" s="16"/>
      <c r="D2182" s="15"/>
      <c r="E2182" s="15"/>
      <c r="F2182" s="16"/>
      <c r="G2182" s="10"/>
      <c r="H2182" s="16"/>
      <c r="I2182" s="16"/>
      <c r="J2182" s="19"/>
      <c r="K2182" s="16"/>
      <c r="L2182" s="19"/>
      <c r="M2182" s="21"/>
      <c r="N2182" s="21"/>
    </row>
    <row r="2183" spans="1:14">
      <c r="A2183" s="14"/>
      <c r="B2183" s="15"/>
      <c r="C2183" s="16"/>
      <c r="D2183" s="15"/>
      <c r="E2183" s="15"/>
      <c r="F2183" s="16"/>
      <c r="G2183" s="10"/>
      <c r="H2183" s="16"/>
      <c r="I2183" s="16"/>
      <c r="J2183" s="19"/>
      <c r="K2183" s="16"/>
      <c r="L2183" s="19"/>
      <c r="M2183" s="21"/>
      <c r="N2183" s="21"/>
    </row>
    <row r="2184" spans="1:14">
      <c r="A2184" s="14"/>
      <c r="B2184" s="15"/>
      <c r="C2184" s="16"/>
      <c r="D2184" s="15"/>
      <c r="E2184" s="15"/>
      <c r="F2184" s="16"/>
      <c r="G2184" s="10"/>
      <c r="H2184" s="16"/>
      <c r="I2184" s="16"/>
      <c r="J2184" s="19"/>
      <c r="K2184" s="16"/>
      <c r="L2184" s="19"/>
      <c r="M2184" s="21"/>
      <c r="N2184" s="21"/>
    </row>
    <row r="2185" spans="1:14">
      <c r="A2185" s="14"/>
      <c r="B2185" s="15"/>
      <c r="C2185" s="16"/>
      <c r="D2185" s="15"/>
      <c r="E2185" s="15"/>
      <c r="F2185" s="16"/>
      <c r="G2185" s="10"/>
      <c r="H2185" s="16"/>
      <c r="I2185" s="16"/>
      <c r="J2185" s="19"/>
      <c r="K2185" s="16"/>
      <c r="L2185" s="19"/>
      <c r="M2185" s="21"/>
      <c r="N2185" s="21"/>
    </row>
    <row r="2186" spans="1:14">
      <c r="A2186" s="14"/>
      <c r="B2186" s="15"/>
      <c r="C2186" s="16"/>
      <c r="D2186" s="15"/>
      <c r="E2186" s="15"/>
      <c r="F2186" s="16"/>
      <c r="G2186" s="10"/>
      <c r="H2186" s="16"/>
      <c r="I2186" s="16"/>
      <c r="J2186" s="19"/>
      <c r="K2186" s="16"/>
      <c r="L2186" s="19"/>
      <c r="M2186" s="21"/>
      <c r="N2186" s="21"/>
    </row>
    <row r="2187" spans="1:14">
      <c r="A2187" s="14"/>
      <c r="B2187" s="15"/>
      <c r="C2187" s="16"/>
      <c r="D2187" s="15"/>
      <c r="E2187" s="15"/>
      <c r="F2187" s="16"/>
      <c r="G2187" s="10"/>
      <c r="H2187" s="16"/>
      <c r="I2187" s="16"/>
      <c r="J2187" s="19"/>
      <c r="K2187" s="16"/>
      <c r="L2187" s="19"/>
      <c r="M2187" s="21"/>
      <c r="N2187" s="21"/>
    </row>
    <row r="2188" spans="1:14">
      <c r="A2188" s="14"/>
      <c r="B2188" s="15"/>
      <c r="C2188" s="16"/>
      <c r="D2188" s="15"/>
      <c r="E2188" s="15"/>
      <c r="F2188" s="16"/>
      <c r="G2188" s="10"/>
      <c r="H2188" s="16"/>
      <c r="I2188" s="16"/>
      <c r="J2188" s="19"/>
      <c r="K2188" s="16"/>
      <c r="L2188" s="19"/>
      <c r="M2188" s="21"/>
      <c r="N2188" s="21"/>
    </row>
    <row r="2189" spans="1:14">
      <c r="A2189" s="14"/>
      <c r="B2189" s="15"/>
      <c r="C2189" s="16"/>
      <c r="D2189" s="15"/>
      <c r="E2189" s="15"/>
      <c r="F2189" s="16"/>
      <c r="G2189" s="10"/>
      <c r="H2189" s="16"/>
      <c r="I2189" s="16"/>
      <c r="J2189" s="19"/>
      <c r="K2189" s="16"/>
      <c r="L2189" s="19"/>
      <c r="M2189" s="21"/>
      <c r="N2189" s="21"/>
    </row>
    <row r="2190" spans="1:14">
      <c r="A2190" s="14"/>
      <c r="B2190" s="15"/>
      <c r="C2190" s="16"/>
      <c r="D2190" s="15"/>
      <c r="E2190" s="15"/>
      <c r="F2190" s="16"/>
      <c r="G2190" s="10"/>
      <c r="H2190" s="16"/>
      <c r="I2190" s="16"/>
      <c r="J2190" s="19"/>
      <c r="K2190" s="16"/>
      <c r="L2190" s="19"/>
      <c r="M2190" s="21"/>
      <c r="N2190" s="21"/>
    </row>
    <row r="2191" spans="1:14">
      <c r="A2191" s="14"/>
      <c r="B2191" s="15"/>
      <c r="C2191" s="16"/>
      <c r="D2191" s="15"/>
      <c r="E2191" s="15"/>
      <c r="F2191" s="16"/>
      <c r="G2191" s="10"/>
      <c r="H2191" s="16"/>
      <c r="I2191" s="16"/>
      <c r="J2191" s="19"/>
      <c r="K2191" s="16"/>
      <c r="L2191" s="19"/>
      <c r="M2191" s="21"/>
      <c r="N2191" s="21"/>
    </row>
    <row r="2192" spans="1:14">
      <c r="A2192" s="14"/>
      <c r="B2192" s="15"/>
      <c r="C2192" s="16"/>
      <c r="D2192" s="15"/>
      <c r="E2192" s="15"/>
      <c r="F2192" s="16"/>
      <c r="G2192" s="10"/>
      <c r="H2192" s="16"/>
      <c r="I2192" s="16"/>
      <c r="J2192" s="19"/>
      <c r="K2192" s="16"/>
      <c r="L2192" s="19"/>
      <c r="M2192" s="21"/>
      <c r="N2192" s="21"/>
    </row>
    <row r="2193" spans="1:14">
      <c r="A2193" s="14"/>
      <c r="B2193" s="15"/>
      <c r="C2193" s="16"/>
      <c r="D2193" s="15"/>
      <c r="E2193" s="15"/>
      <c r="F2193" s="16"/>
      <c r="G2193" s="10"/>
      <c r="H2193" s="16"/>
      <c r="I2193" s="16"/>
      <c r="J2193" s="19"/>
      <c r="K2193" s="16"/>
      <c r="L2193" s="19"/>
      <c r="M2193" s="21"/>
      <c r="N2193" s="21"/>
    </row>
    <row r="2194" spans="1:14">
      <c r="A2194" s="14"/>
      <c r="B2194" s="15"/>
      <c r="C2194" s="16"/>
      <c r="D2194" s="15"/>
      <c r="E2194" s="15"/>
      <c r="F2194" s="16"/>
      <c r="G2194" s="10"/>
      <c r="H2194" s="16"/>
      <c r="I2194" s="16"/>
      <c r="J2194" s="19"/>
      <c r="K2194" s="16"/>
      <c r="L2194" s="19"/>
      <c r="M2194" s="21"/>
      <c r="N2194" s="21"/>
    </row>
    <row r="2195" spans="1:14">
      <c r="A2195" s="14"/>
      <c r="B2195" s="15"/>
      <c r="C2195" s="16"/>
      <c r="D2195" s="15"/>
      <c r="E2195" s="15"/>
      <c r="F2195" s="16"/>
      <c r="G2195" s="10"/>
      <c r="H2195" s="16"/>
      <c r="I2195" s="16"/>
      <c r="J2195" s="19"/>
      <c r="K2195" s="16"/>
      <c r="L2195" s="19"/>
      <c r="M2195" s="21"/>
      <c r="N2195" s="21"/>
    </row>
    <row r="2196" spans="1:14">
      <c r="A2196" s="14"/>
      <c r="B2196" s="15"/>
      <c r="C2196" s="16"/>
      <c r="D2196" s="15"/>
      <c r="E2196" s="15"/>
      <c r="F2196" s="16"/>
      <c r="G2196" s="10"/>
      <c r="H2196" s="16"/>
      <c r="I2196" s="16"/>
      <c r="J2196" s="19"/>
      <c r="K2196" s="16"/>
      <c r="L2196" s="19"/>
      <c r="M2196" s="21"/>
      <c r="N2196" s="21"/>
    </row>
    <row r="2197" spans="1:14">
      <c r="A2197" s="14"/>
      <c r="B2197" s="15"/>
      <c r="C2197" s="16"/>
      <c r="D2197" s="15"/>
      <c r="E2197" s="15"/>
      <c r="F2197" s="16"/>
      <c r="G2197" s="10"/>
      <c r="H2197" s="16"/>
      <c r="I2197" s="16"/>
      <c r="J2197" s="19"/>
      <c r="K2197" s="16"/>
      <c r="L2197" s="19"/>
      <c r="M2197" s="21"/>
      <c r="N2197" s="21"/>
    </row>
    <row r="2198" spans="1:14">
      <c r="A2198" s="14"/>
      <c r="B2198" s="15"/>
      <c r="C2198" s="16"/>
      <c r="D2198" s="15"/>
      <c r="E2198" s="15"/>
      <c r="F2198" s="16"/>
      <c r="G2198" s="10"/>
      <c r="H2198" s="16"/>
      <c r="I2198" s="16"/>
      <c r="J2198" s="19"/>
      <c r="K2198" s="16"/>
      <c r="L2198" s="19"/>
      <c r="M2198" s="21"/>
      <c r="N2198" s="21"/>
    </row>
    <row r="2199" spans="1:14">
      <c r="A2199" s="14"/>
      <c r="B2199" s="15"/>
      <c r="C2199" s="16"/>
      <c r="D2199" s="15"/>
      <c r="E2199" s="15"/>
      <c r="F2199" s="16"/>
      <c r="G2199" s="10"/>
      <c r="H2199" s="16"/>
      <c r="I2199" s="16"/>
      <c r="J2199" s="19"/>
      <c r="K2199" s="16"/>
      <c r="L2199" s="19"/>
      <c r="M2199" s="21"/>
      <c r="N2199" s="21"/>
    </row>
    <row r="2200" spans="1:14">
      <c r="A2200" s="14"/>
      <c r="B2200" s="15"/>
      <c r="C2200" s="16"/>
      <c r="D2200" s="15"/>
      <c r="E2200" s="15"/>
      <c r="F2200" s="16"/>
      <c r="G2200" s="10"/>
      <c r="H2200" s="16"/>
      <c r="I2200" s="16"/>
      <c r="J2200" s="19"/>
      <c r="K2200" s="16"/>
      <c r="L2200" s="19"/>
      <c r="M2200" s="21"/>
      <c r="N2200" s="21"/>
    </row>
    <row r="2201" spans="1:14">
      <c r="A2201" s="14"/>
      <c r="B2201" s="15"/>
      <c r="C2201" s="16"/>
      <c r="D2201" s="15"/>
      <c r="E2201" s="15"/>
      <c r="F2201" s="16"/>
      <c r="G2201" s="10"/>
      <c r="H2201" s="16"/>
      <c r="I2201" s="16"/>
      <c r="J2201" s="19"/>
      <c r="K2201" s="16"/>
      <c r="L2201" s="19"/>
      <c r="M2201" s="21"/>
      <c r="N2201" s="21"/>
    </row>
    <row r="2202" spans="1:14">
      <c r="A2202" s="14"/>
      <c r="B2202" s="15"/>
      <c r="C2202" s="16"/>
      <c r="D2202" s="15"/>
      <c r="E2202" s="15"/>
      <c r="F2202" s="16"/>
      <c r="G2202" s="10"/>
      <c r="H2202" s="16"/>
      <c r="I2202" s="16"/>
      <c r="J2202" s="19"/>
      <c r="K2202" s="16"/>
      <c r="L2202" s="19"/>
      <c r="M2202" s="21"/>
      <c r="N2202" s="21"/>
    </row>
    <row r="2203" spans="1:14">
      <c r="A2203" s="14"/>
      <c r="B2203" s="15"/>
      <c r="C2203" s="16"/>
      <c r="D2203" s="15"/>
      <c r="E2203" s="15"/>
      <c r="F2203" s="16"/>
      <c r="G2203" s="10"/>
      <c r="H2203" s="16"/>
      <c r="I2203" s="16"/>
      <c r="J2203" s="19"/>
      <c r="K2203" s="16"/>
      <c r="L2203" s="19"/>
      <c r="M2203" s="21"/>
      <c r="N2203" s="21"/>
    </row>
    <row r="2204" spans="1:14">
      <c r="A2204" s="14"/>
      <c r="B2204" s="15"/>
      <c r="C2204" s="16"/>
      <c r="D2204" s="15"/>
      <c r="E2204" s="15"/>
      <c r="F2204" s="16"/>
      <c r="G2204" s="10"/>
      <c r="H2204" s="16"/>
      <c r="I2204" s="16"/>
      <c r="J2204" s="19"/>
      <c r="K2204" s="16"/>
      <c r="L2204" s="19"/>
      <c r="M2204" s="21"/>
      <c r="N2204" s="21"/>
    </row>
    <row r="2205" spans="1:14">
      <c r="A2205" s="14"/>
      <c r="B2205" s="15"/>
      <c r="C2205" s="16"/>
      <c r="D2205" s="15"/>
      <c r="E2205" s="15"/>
      <c r="F2205" s="16"/>
      <c r="G2205" s="10"/>
      <c r="H2205" s="16"/>
      <c r="I2205" s="16"/>
      <c r="J2205" s="19"/>
      <c r="K2205" s="16"/>
      <c r="L2205" s="19"/>
      <c r="M2205" s="21"/>
      <c r="N2205" s="21"/>
    </row>
    <row r="2206" spans="1:14">
      <c r="A2206" s="14"/>
      <c r="B2206" s="15"/>
      <c r="C2206" s="16"/>
      <c r="D2206" s="15"/>
      <c r="E2206" s="15"/>
      <c r="F2206" s="16"/>
      <c r="G2206" s="10"/>
      <c r="H2206" s="16"/>
      <c r="I2206" s="16"/>
      <c r="J2206" s="19"/>
      <c r="K2206" s="16"/>
      <c r="L2206" s="19"/>
      <c r="M2206" s="21"/>
      <c r="N2206" s="21"/>
    </row>
    <row r="2207" spans="1:14">
      <c r="A2207" s="14"/>
      <c r="B2207" s="15"/>
      <c r="C2207" s="16"/>
      <c r="D2207" s="15"/>
      <c r="E2207" s="15"/>
      <c r="F2207" s="16"/>
      <c r="G2207" s="10"/>
      <c r="H2207" s="16"/>
      <c r="I2207" s="16"/>
      <c r="J2207" s="19"/>
      <c r="K2207" s="16"/>
      <c r="L2207" s="19"/>
      <c r="M2207" s="21"/>
      <c r="N2207" s="21"/>
    </row>
    <row r="2208" spans="1:14">
      <c r="A2208" s="14"/>
      <c r="B2208" s="15"/>
      <c r="C2208" s="16"/>
      <c r="D2208" s="15"/>
      <c r="E2208" s="15"/>
      <c r="F2208" s="16"/>
      <c r="G2208" s="10"/>
      <c r="H2208" s="16"/>
      <c r="I2208" s="16"/>
      <c r="J2208" s="19"/>
      <c r="K2208" s="16"/>
      <c r="L2208" s="19"/>
      <c r="M2208" s="21"/>
      <c r="N2208" s="21"/>
    </row>
    <row r="2209" spans="1:14">
      <c r="A2209" s="14"/>
      <c r="B2209" s="15"/>
      <c r="C2209" s="16"/>
      <c r="D2209" s="15"/>
      <c r="E2209" s="15"/>
      <c r="F2209" s="16"/>
      <c r="G2209" s="10"/>
      <c r="H2209" s="16"/>
      <c r="I2209" s="16"/>
      <c r="J2209" s="19"/>
      <c r="K2209" s="16"/>
      <c r="L2209" s="19"/>
      <c r="M2209" s="21"/>
      <c r="N2209" s="21"/>
    </row>
    <row r="2210" spans="1:14">
      <c r="A2210" s="14"/>
      <c r="B2210" s="15"/>
      <c r="C2210" s="16"/>
      <c r="D2210" s="15"/>
      <c r="E2210" s="15"/>
      <c r="F2210" s="16"/>
      <c r="G2210" s="10"/>
      <c r="H2210" s="16"/>
      <c r="I2210" s="16"/>
      <c r="J2210" s="19"/>
      <c r="K2210" s="16"/>
      <c r="L2210" s="19"/>
      <c r="M2210" s="21"/>
      <c r="N2210" s="21"/>
    </row>
    <row r="2211" spans="1:14">
      <c r="A2211" s="14"/>
      <c r="B2211" s="15"/>
      <c r="C2211" s="16"/>
      <c r="D2211" s="15"/>
      <c r="E2211" s="15"/>
      <c r="F2211" s="16"/>
      <c r="G2211" s="10"/>
      <c r="H2211" s="16"/>
      <c r="I2211" s="16"/>
      <c r="J2211" s="19"/>
      <c r="K2211" s="16"/>
      <c r="L2211" s="19"/>
      <c r="M2211" s="21"/>
      <c r="N2211" s="21"/>
    </row>
    <row r="2212" spans="1:14">
      <c r="A2212" s="14"/>
      <c r="B2212" s="15"/>
      <c r="C2212" s="16"/>
      <c r="D2212" s="15"/>
      <c r="E2212" s="15"/>
      <c r="F2212" s="16"/>
      <c r="G2212" s="10"/>
      <c r="H2212" s="16"/>
      <c r="I2212" s="16"/>
      <c r="J2212" s="19"/>
      <c r="K2212" s="16"/>
      <c r="L2212" s="19"/>
      <c r="M2212" s="21"/>
      <c r="N2212" s="21"/>
    </row>
    <row r="2213" spans="1:14">
      <c r="A2213" s="14"/>
      <c r="B2213" s="15"/>
      <c r="C2213" s="16"/>
      <c r="D2213" s="15"/>
      <c r="E2213" s="15"/>
      <c r="F2213" s="16"/>
      <c r="G2213" s="10"/>
      <c r="H2213" s="16"/>
      <c r="I2213" s="16"/>
      <c r="J2213" s="19"/>
      <c r="K2213" s="16"/>
      <c r="L2213" s="19"/>
      <c r="M2213" s="21"/>
      <c r="N2213" s="21"/>
    </row>
    <row r="2214" spans="1:14">
      <c r="A2214" s="14"/>
      <c r="B2214" s="15"/>
      <c r="C2214" s="16"/>
      <c r="D2214" s="15"/>
      <c r="E2214" s="15"/>
      <c r="F2214" s="16"/>
      <c r="G2214" s="10"/>
      <c r="H2214" s="16"/>
      <c r="I2214" s="16"/>
      <c r="J2214" s="19"/>
      <c r="K2214" s="16"/>
      <c r="L2214" s="19"/>
      <c r="M2214" s="21"/>
      <c r="N2214" s="21"/>
    </row>
    <row r="2215" spans="1:14">
      <c r="A2215" s="14"/>
      <c r="B2215" s="15"/>
      <c r="C2215" s="16"/>
      <c r="D2215" s="15"/>
      <c r="E2215" s="15"/>
      <c r="F2215" s="16"/>
      <c r="G2215" s="10"/>
      <c r="H2215" s="16"/>
      <c r="I2215" s="16"/>
      <c r="J2215" s="19"/>
      <c r="K2215" s="16"/>
      <c r="L2215" s="19"/>
      <c r="M2215" s="21"/>
      <c r="N2215" s="21"/>
    </row>
    <row r="2216" spans="1:14">
      <c r="A2216" s="14"/>
      <c r="B2216" s="15"/>
      <c r="C2216" s="16"/>
      <c r="D2216" s="15"/>
      <c r="E2216" s="15"/>
      <c r="F2216" s="16"/>
      <c r="G2216" s="10"/>
      <c r="H2216" s="16"/>
      <c r="I2216" s="16"/>
      <c r="J2216" s="19"/>
      <c r="K2216" s="16"/>
      <c r="L2216" s="19"/>
      <c r="M2216" s="21"/>
      <c r="N2216" s="21"/>
    </row>
    <row r="2217" spans="1:14">
      <c r="A2217" s="14"/>
      <c r="B2217" s="15"/>
      <c r="C2217" s="16"/>
      <c r="D2217" s="15"/>
      <c r="E2217" s="15"/>
      <c r="F2217" s="16"/>
      <c r="G2217" s="10"/>
      <c r="H2217" s="16"/>
      <c r="I2217" s="16"/>
      <c r="J2217" s="19"/>
      <c r="K2217" s="16"/>
      <c r="L2217" s="19"/>
      <c r="M2217" s="21"/>
      <c r="N2217" s="21"/>
    </row>
    <row r="2218" spans="1:14">
      <c r="A2218" s="14"/>
      <c r="B2218" s="15"/>
      <c r="C2218" s="16"/>
      <c r="D2218" s="15"/>
      <c r="E2218" s="15"/>
      <c r="F2218" s="16"/>
      <c r="G2218" s="10"/>
      <c r="H2218" s="16"/>
      <c r="I2218" s="16"/>
      <c r="J2218" s="19"/>
      <c r="K2218" s="16"/>
      <c r="L2218" s="19"/>
      <c r="M2218" s="21"/>
      <c r="N2218" s="21"/>
    </row>
    <row r="2219" spans="1:14">
      <c r="A2219" s="14"/>
      <c r="B2219" s="15"/>
      <c r="C2219" s="16"/>
      <c r="D2219" s="15"/>
      <c r="E2219" s="15"/>
      <c r="F2219" s="16"/>
      <c r="G2219" s="10"/>
      <c r="H2219" s="16"/>
      <c r="I2219" s="16"/>
      <c r="J2219" s="19"/>
      <c r="K2219" s="16"/>
      <c r="L2219" s="19"/>
      <c r="M2219" s="21"/>
      <c r="N2219" s="21"/>
    </row>
    <row r="2220" spans="1:14">
      <c r="A2220" s="14"/>
      <c r="B2220" s="15"/>
      <c r="C2220" s="16"/>
      <c r="D2220" s="15"/>
      <c r="E2220" s="15"/>
      <c r="F2220" s="16"/>
      <c r="G2220" s="10"/>
      <c r="H2220" s="16"/>
      <c r="I2220" s="16"/>
      <c r="J2220" s="19"/>
      <c r="K2220" s="16"/>
      <c r="L2220" s="19"/>
      <c r="M2220" s="21"/>
      <c r="N2220" s="21"/>
    </row>
    <row r="2221" spans="1:14">
      <c r="A2221" s="14"/>
      <c r="B2221" s="15"/>
      <c r="C2221" s="16"/>
      <c r="D2221" s="15"/>
      <c r="E2221" s="15"/>
      <c r="F2221" s="16"/>
      <c r="G2221" s="10"/>
      <c r="H2221" s="16"/>
      <c r="I2221" s="16"/>
      <c r="J2221" s="19"/>
      <c r="K2221" s="16"/>
      <c r="L2221" s="19"/>
      <c r="M2221" s="21"/>
      <c r="N2221" s="21"/>
    </row>
    <row r="2222" spans="1:14">
      <c r="A2222" s="14"/>
      <c r="B2222" s="15"/>
      <c r="C2222" s="16"/>
      <c r="D2222" s="15"/>
      <c r="E2222" s="15"/>
      <c r="F2222" s="16"/>
      <c r="G2222" s="10"/>
      <c r="H2222" s="16"/>
      <c r="I2222" s="16"/>
      <c r="J2222" s="19"/>
      <c r="K2222" s="16"/>
      <c r="L2222" s="19"/>
      <c r="M2222" s="21"/>
      <c r="N2222" s="21"/>
    </row>
    <row r="2223" spans="1:14">
      <c r="A2223" s="14"/>
      <c r="B2223" s="15"/>
      <c r="C2223" s="16"/>
      <c r="D2223" s="15"/>
      <c r="E2223" s="15"/>
      <c r="F2223" s="16"/>
      <c r="G2223" s="10"/>
      <c r="H2223" s="16"/>
      <c r="I2223" s="16"/>
      <c r="J2223" s="19"/>
      <c r="K2223" s="16"/>
      <c r="L2223" s="19"/>
      <c r="M2223" s="21"/>
      <c r="N2223" s="21"/>
    </row>
    <row r="2224" spans="1:14">
      <c r="A2224" s="14"/>
      <c r="B2224" s="15"/>
      <c r="C2224" s="16"/>
      <c r="D2224" s="15"/>
      <c r="E2224" s="15"/>
      <c r="F2224" s="16"/>
      <c r="G2224" s="10"/>
      <c r="H2224" s="16"/>
      <c r="I2224" s="16"/>
      <c r="J2224" s="19"/>
      <c r="K2224" s="16"/>
      <c r="L2224" s="19"/>
      <c r="M2224" s="21"/>
      <c r="N2224" s="21"/>
    </row>
    <row r="2225" spans="1:14">
      <c r="A2225" s="14"/>
      <c r="B2225" s="15"/>
      <c r="C2225" s="16"/>
      <c r="D2225" s="15"/>
      <c r="E2225" s="15"/>
      <c r="F2225" s="16"/>
      <c r="G2225" s="10"/>
      <c r="H2225" s="16"/>
      <c r="I2225" s="16"/>
      <c r="J2225" s="19"/>
      <c r="K2225" s="16"/>
      <c r="L2225" s="19"/>
      <c r="M2225" s="21"/>
      <c r="N2225" s="21"/>
    </row>
    <row r="2226" spans="1:14">
      <c r="A2226" s="14"/>
      <c r="B2226" s="15"/>
      <c r="C2226" s="16"/>
      <c r="D2226" s="15"/>
      <c r="E2226" s="15"/>
      <c r="F2226" s="16"/>
      <c r="G2226" s="10"/>
      <c r="H2226" s="16"/>
      <c r="I2226" s="16"/>
      <c r="J2226" s="19"/>
      <c r="K2226" s="16"/>
      <c r="L2226" s="19"/>
      <c r="M2226" s="21"/>
      <c r="N2226" s="21"/>
    </row>
    <row r="2227" spans="1:14">
      <c r="A2227" s="14"/>
      <c r="B2227" s="15"/>
      <c r="C2227" s="16"/>
      <c r="D2227" s="15"/>
      <c r="E2227" s="15"/>
      <c r="F2227" s="16"/>
      <c r="G2227" s="10"/>
      <c r="H2227" s="16"/>
      <c r="I2227" s="16"/>
      <c r="J2227" s="19"/>
      <c r="K2227" s="16"/>
      <c r="L2227" s="19"/>
      <c r="M2227" s="21"/>
      <c r="N2227" s="21"/>
    </row>
    <row r="2228" spans="1:14">
      <c r="A2228" s="14"/>
      <c r="B2228" s="15"/>
      <c r="C2228" s="16"/>
      <c r="D2228" s="15"/>
      <c r="E2228" s="15"/>
      <c r="F2228" s="16"/>
      <c r="G2228" s="10"/>
      <c r="H2228" s="16"/>
      <c r="I2228" s="16"/>
      <c r="J2228" s="19"/>
      <c r="K2228" s="16"/>
      <c r="L2228" s="19"/>
      <c r="M2228" s="21"/>
      <c r="N2228" s="21"/>
    </row>
    <row r="2229" spans="1:14">
      <c r="A2229" s="14"/>
      <c r="B2229" s="15"/>
      <c r="C2229" s="16"/>
      <c r="D2229" s="15"/>
      <c r="E2229" s="15"/>
      <c r="F2229" s="16"/>
      <c r="G2229" s="10"/>
      <c r="H2229" s="16"/>
      <c r="I2229" s="16"/>
      <c r="J2229" s="19"/>
      <c r="K2229" s="16"/>
      <c r="L2229" s="19"/>
      <c r="M2229" s="21"/>
      <c r="N2229" s="21"/>
    </row>
    <row r="2230" spans="1:14">
      <c r="A2230" s="14"/>
      <c r="B2230" s="15"/>
      <c r="C2230" s="16"/>
      <c r="D2230" s="15"/>
      <c r="E2230" s="15"/>
      <c r="F2230" s="16"/>
      <c r="G2230" s="10"/>
      <c r="H2230" s="16"/>
      <c r="I2230" s="16"/>
      <c r="J2230" s="19"/>
      <c r="K2230" s="16"/>
      <c r="L2230" s="19"/>
      <c r="M2230" s="21"/>
      <c r="N2230" s="21"/>
    </row>
    <row r="2231" spans="1:14">
      <c r="A2231" s="14"/>
      <c r="B2231" s="15"/>
      <c r="C2231" s="16"/>
      <c r="D2231" s="15"/>
      <c r="E2231" s="15"/>
      <c r="F2231" s="16"/>
      <c r="G2231" s="10"/>
      <c r="H2231" s="16"/>
      <c r="I2231" s="16"/>
      <c r="J2231" s="19"/>
      <c r="K2231" s="16"/>
      <c r="L2231" s="19"/>
      <c r="M2231" s="21"/>
      <c r="N2231" s="21"/>
    </row>
    <row r="2232" spans="1:14">
      <c r="A2232" s="14"/>
      <c r="B2232" s="15"/>
      <c r="C2232" s="16"/>
      <c r="D2232" s="15"/>
      <c r="E2232" s="15"/>
      <c r="F2232" s="16"/>
      <c r="G2232" s="10"/>
      <c r="H2232" s="16"/>
      <c r="I2232" s="16"/>
      <c r="J2232" s="19"/>
      <c r="K2232" s="16"/>
      <c r="L2232" s="19"/>
      <c r="M2232" s="21"/>
      <c r="N2232" s="21"/>
    </row>
    <row r="2233" spans="1:14">
      <c r="A2233" s="14"/>
      <c r="B2233" s="15"/>
      <c r="C2233" s="16"/>
      <c r="D2233" s="15"/>
      <c r="E2233" s="15"/>
      <c r="F2233" s="16"/>
      <c r="G2233" s="10"/>
      <c r="H2233" s="16"/>
      <c r="I2233" s="16"/>
      <c r="J2233" s="19"/>
      <c r="K2233" s="16"/>
      <c r="L2233" s="19"/>
      <c r="M2233" s="21"/>
      <c r="N2233" s="21"/>
    </row>
    <row r="2234" spans="1:14">
      <c r="A2234" s="14"/>
      <c r="B2234" s="15"/>
      <c r="C2234" s="16"/>
      <c r="D2234" s="15"/>
      <c r="E2234" s="15"/>
      <c r="F2234" s="16"/>
      <c r="G2234" s="10"/>
      <c r="H2234" s="16"/>
      <c r="I2234" s="16"/>
      <c r="J2234" s="19"/>
      <c r="K2234" s="16"/>
      <c r="L2234" s="19"/>
      <c r="M2234" s="21"/>
      <c r="N2234" s="21"/>
    </row>
    <row r="2235" spans="1:14">
      <c r="A2235" s="14"/>
      <c r="B2235" s="15"/>
      <c r="C2235" s="16"/>
      <c r="D2235" s="15"/>
      <c r="E2235" s="15"/>
      <c r="F2235" s="16"/>
      <c r="G2235" s="10"/>
      <c r="H2235" s="16"/>
      <c r="I2235" s="16"/>
      <c r="J2235" s="19"/>
      <c r="K2235" s="16"/>
      <c r="L2235" s="19"/>
      <c r="M2235" s="21"/>
      <c r="N2235" s="21"/>
    </row>
    <row r="2236" spans="1:14">
      <c r="A2236" s="14"/>
      <c r="B2236" s="15"/>
      <c r="C2236" s="16"/>
      <c r="D2236" s="15"/>
      <c r="E2236" s="15"/>
      <c r="F2236" s="16"/>
      <c r="G2236" s="10"/>
      <c r="H2236" s="16"/>
      <c r="I2236" s="16"/>
      <c r="J2236" s="19"/>
      <c r="K2236" s="16"/>
      <c r="L2236" s="19"/>
      <c r="M2236" s="21"/>
      <c r="N2236" s="21"/>
    </row>
    <row r="2237" spans="1:14">
      <c r="A2237" s="14"/>
      <c r="B2237" s="15"/>
      <c r="C2237" s="16"/>
      <c r="D2237" s="15"/>
      <c r="E2237" s="15"/>
      <c r="F2237" s="16"/>
      <c r="G2237" s="10"/>
      <c r="H2237" s="16"/>
      <c r="I2237" s="16"/>
      <c r="J2237" s="19"/>
      <c r="K2237" s="16"/>
      <c r="L2237" s="19"/>
      <c r="M2237" s="21"/>
      <c r="N2237" s="21"/>
    </row>
    <row r="2238" spans="1:14">
      <c r="A2238" s="14"/>
      <c r="B2238" s="15"/>
      <c r="C2238" s="16"/>
      <c r="D2238" s="15"/>
      <c r="E2238" s="15"/>
      <c r="F2238" s="16"/>
      <c r="G2238" s="10"/>
      <c r="H2238" s="16"/>
      <c r="I2238" s="16"/>
      <c r="J2238" s="19"/>
      <c r="K2238" s="16"/>
      <c r="L2238" s="19"/>
      <c r="M2238" s="21"/>
      <c r="N2238" s="21"/>
    </row>
    <row r="2239" spans="1:14">
      <c r="A2239" s="14"/>
      <c r="B2239" s="15"/>
      <c r="C2239" s="16"/>
      <c r="D2239" s="15"/>
      <c r="E2239" s="15"/>
      <c r="F2239" s="16"/>
      <c r="G2239" s="10"/>
      <c r="H2239" s="16"/>
      <c r="I2239" s="16"/>
      <c r="J2239" s="19"/>
      <c r="K2239" s="16"/>
      <c r="L2239" s="19"/>
      <c r="M2239" s="21"/>
      <c r="N2239" s="21"/>
    </row>
    <row r="2240" spans="1:14">
      <c r="A2240" s="14"/>
      <c r="B2240" s="15"/>
      <c r="C2240" s="16"/>
      <c r="D2240" s="15"/>
      <c r="E2240" s="15"/>
      <c r="F2240" s="16"/>
      <c r="G2240" s="10"/>
      <c r="H2240" s="16"/>
      <c r="I2240" s="16"/>
      <c r="J2240" s="19"/>
      <c r="K2240" s="16"/>
      <c r="L2240" s="19"/>
      <c r="M2240" s="21"/>
      <c r="N2240" s="21"/>
    </row>
    <row r="2241" spans="8:12">
      <c r="H2241" s="16"/>
      <c r="I2241" s="16"/>
      <c r="J2241" s="19"/>
      <c r="K2241" s="16"/>
      <c r="L2241" s="19"/>
    </row>
    <row r="2242" spans="8:12">
      <c r="H2242" s="16"/>
      <c r="I2242" s="16"/>
      <c r="J2242" s="19"/>
      <c r="K2242" s="16"/>
      <c r="L2242" s="19"/>
    </row>
    <row r="2243" spans="8:12">
      <c r="H2243" s="16"/>
      <c r="I2243" s="16"/>
      <c r="J2243" s="19"/>
      <c r="K2243" s="16"/>
      <c r="L2243" s="19"/>
    </row>
    <row r="2244" spans="8:12">
      <c r="H2244" s="16"/>
      <c r="I2244" s="16"/>
      <c r="J2244" s="19"/>
      <c r="K2244" s="16"/>
      <c r="L2244" s="19"/>
    </row>
    <row r="2245" spans="8:12">
      <c r="H2245" s="16"/>
      <c r="I2245" s="16"/>
      <c r="J2245" s="19"/>
      <c r="K2245" s="16"/>
      <c r="L2245" s="19"/>
    </row>
    <row r="2246" spans="8:12">
      <c r="H2246" s="16"/>
      <c r="I2246" s="16"/>
      <c r="J2246" s="19"/>
      <c r="K2246" s="16"/>
      <c r="L2246" s="19"/>
    </row>
    <row r="2247" spans="8:12">
      <c r="H2247" s="16"/>
      <c r="I2247" s="16"/>
      <c r="J2247" s="19"/>
      <c r="K2247" s="16"/>
      <c r="L2247" s="19"/>
    </row>
    <row r="2248" spans="8:12">
      <c r="H2248" s="16"/>
      <c r="I2248" s="16"/>
      <c r="J2248" s="19"/>
      <c r="K2248" s="16"/>
      <c r="L2248" s="19"/>
    </row>
    <row r="2249" spans="8:12">
      <c r="H2249" s="16"/>
      <c r="I2249" s="16"/>
      <c r="J2249" s="19"/>
      <c r="K2249" s="16"/>
      <c r="L2249" s="19"/>
    </row>
    <row r="2250" spans="8:12">
      <c r="H2250" s="16"/>
      <c r="I2250" s="16"/>
      <c r="J2250" s="19"/>
      <c r="K2250" s="16"/>
      <c r="L2250" s="19"/>
    </row>
    <row r="2251" spans="8:12">
      <c r="H2251" s="16"/>
      <c r="I2251" s="16"/>
      <c r="J2251" s="19"/>
      <c r="K2251" s="16"/>
      <c r="L2251" s="19"/>
    </row>
    <row r="2252" spans="8:12">
      <c r="H2252" s="16"/>
      <c r="I2252" s="16"/>
      <c r="J2252" s="19"/>
      <c r="K2252" s="16"/>
      <c r="L2252" s="19"/>
    </row>
    <row r="2253" spans="8:12">
      <c r="H2253" s="16"/>
      <c r="I2253" s="16"/>
      <c r="J2253" s="19"/>
      <c r="K2253" s="16"/>
      <c r="L2253" s="19"/>
    </row>
    <row r="2254" spans="8:12">
      <c r="H2254" s="16"/>
      <c r="I2254" s="16"/>
      <c r="J2254" s="19"/>
      <c r="K2254" s="16"/>
      <c r="L2254" s="19"/>
    </row>
    <row r="2255" spans="8:12">
      <c r="H2255" s="16"/>
      <c r="I2255" s="16"/>
      <c r="J2255" s="19"/>
      <c r="K2255" s="16"/>
      <c r="L2255" s="19"/>
    </row>
    <row r="2256" spans="8:12">
      <c r="H2256" s="16"/>
      <c r="I2256" s="16"/>
      <c r="J2256" s="19"/>
      <c r="K2256" s="16"/>
      <c r="L2256" s="19"/>
    </row>
    <row r="2257" spans="8:12">
      <c r="H2257" s="16"/>
      <c r="I2257" s="16"/>
      <c r="J2257" s="19"/>
      <c r="K2257" s="16"/>
      <c r="L2257" s="19"/>
    </row>
    <row r="2258" spans="8:12">
      <c r="H2258" s="16"/>
      <c r="I2258" s="16"/>
      <c r="J2258" s="19"/>
      <c r="K2258" s="16"/>
      <c r="L2258" s="19"/>
    </row>
    <row r="2259" spans="8:12">
      <c r="H2259" s="16"/>
      <c r="I2259" s="16"/>
      <c r="J2259" s="19"/>
      <c r="K2259" s="16"/>
      <c r="L2259" s="19"/>
    </row>
    <row r="2260" spans="8:12">
      <c r="H2260" s="16"/>
      <c r="I2260" s="16"/>
      <c r="J2260" s="19"/>
      <c r="K2260" s="16"/>
      <c r="L2260" s="19"/>
    </row>
    <row r="2261" spans="8:12">
      <c r="H2261" s="16"/>
      <c r="I2261" s="16"/>
      <c r="J2261" s="19"/>
      <c r="K2261" s="16"/>
      <c r="L2261" s="19"/>
    </row>
    <row r="2262" spans="8:12">
      <c r="H2262" s="16"/>
      <c r="I2262" s="16"/>
      <c r="J2262" s="19"/>
      <c r="K2262" s="16"/>
      <c r="L2262" s="19"/>
    </row>
    <row r="2263" spans="8:12">
      <c r="H2263" s="16"/>
      <c r="I2263" s="16"/>
      <c r="J2263" s="19"/>
      <c r="K2263" s="16"/>
      <c r="L2263" s="19"/>
    </row>
    <row r="2264" spans="8:12">
      <c r="H2264" s="16"/>
      <c r="I2264" s="16"/>
      <c r="J2264" s="19"/>
      <c r="K2264" s="16"/>
      <c r="L2264" s="19"/>
    </row>
    <row r="2265" spans="8:12">
      <c r="H2265" s="16"/>
      <c r="I2265" s="16"/>
      <c r="J2265" s="19"/>
      <c r="K2265" s="16"/>
      <c r="L2265" s="19"/>
    </row>
    <row r="2266" spans="8:12">
      <c r="H2266" s="16"/>
      <c r="I2266" s="16"/>
      <c r="J2266" s="19"/>
      <c r="K2266" s="16"/>
      <c r="L2266" s="19"/>
    </row>
    <row r="2267" spans="8:12">
      <c r="H2267" s="16"/>
      <c r="I2267" s="16"/>
      <c r="J2267" s="19"/>
      <c r="K2267" s="16"/>
      <c r="L2267" s="19"/>
    </row>
    <row r="2268" spans="8:12">
      <c r="H2268" s="16"/>
      <c r="I2268" s="16"/>
      <c r="J2268" s="19"/>
      <c r="K2268" s="16"/>
      <c r="L2268" s="19"/>
    </row>
    <row r="2269" spans="8:12">
      <c r="H2269" s="16"/>
      <c r="I2269" s="16"/>
      <c r="J2269" s="19"/>
      <c r="K2269" s="16"/>
      <c r="L2269" s="19"/>
    </row>
    <row r="2270" spans="8:12">
      <c r="H2270" s="16"/>
      <c r="I2270" s="16"/>
      <c r="J2270" s="19"/>
      <c r="K2270" s="16"/>
      <c r="L2270" s="19"/>
    </row>
    <row r="2271" spans="8:12">
      <c r="H2271" s="16"/>
      <c r="I2271" s="16"/>
      <c r="J2271" s="19"/>
      <c r="K2271" s="16"/>
      <c r="L2271" s="19"/>
    </row>
    <row r="2272" spans="8:12">
      <c r="H2272" s="16"/>
      <c r="I2272" s="16"/>
      <c r="J2272" s="19"/>
      <c r="K2272" s="16"/>
      <c r="L2272" s="19"/>
    </row>
    <row r="2273" spans="8:12">
      <c r="H2273" s="16"/>
      <c r="I2273" s="16"/>
      <c r="J2273" s="19"/>
      <c r="K2273" s="16"/>
      <c r="L2273" s="19"/>
    </row>
    <row r="2274" spans="8:12">
      <c r="H2274" s="16"/>
      <c r="I2274" s="16"/>
      <c r="J2274" s="19"/>
      <c r="K2274" s="16"/>
      <c r="L2274" s="19"/>
    </row>
    <row r="2275" spans="8:12">
      <c r="H2275" s="16"/>
      <c r="I2275" s="16"/>
      <c r="J2275" s="19"/>
      <c r="K2275" s="16"/>
      <c r="L2275" s="19"/>
    </row>
    <row r="2276" spans="8:12">
      <c r="H2276" s="16"/>
      <c r="I2276" s="16"/>
      <c r="J2276" s="19"/>
      <c r="K2276" s="16"/>
      <c r="L2276" s="19"/>
    </row>
    <row r="2277" spans="8:12">
      <c r="H2277" s="16"/>
      <c r="I2277" s="16"/>
      <c r="J2277" s="19"/>
      <c r="K2277" s="16"/>
      <c r="L2277" s="19"/>
    </row>
    <row r="2278" spans="8:12">
      <c r="H2278" s="16"/>
      <c r="I2278" s="16"/>
      <c r="J2278" s="19"/>
      <c r="K2278" s="16"/>
      <c r="L2278" s="19"/>
    </row>
    <row r="2279" spans="8:12">
      <c r="H2279" s="16"/>
      <c r="I2279" s="16"/>
      <c r="J2279" s="19"/>
      <c r="K2279" s="16"/>
      <c r="L2279" s="19"/>
    </row>
    <row r="2280" spans="8:12">
      <c r="H2280" s="16"/>
      <c r="I2280" s="16"/>
      <c r="J2280" s="19"/>
      <c r="K2280" s="16"/>
      <c r="L2280" s="19"/>
    </row>
    <row r="2281" spans="8:12">
      <c r="H2281" s="16"/>
      <c r="I2281" s="16"/>
      <c r="J2281" s="19"/>
      <c r="K2281" s="16"/>
      <c r="L2281" s="19"/>
    </row>
    <row r="2282" spans="8:12">
      <c r="H2282" s="16"/>
      <c r="I2282" s="16"/>
      <c r="J2282" s="19"/>
      <c r="K2282" s="16"/>
      <c r="L2282" s="19"/>
    </row>
    <row r="2283" spans="8:12">
      <c r="H2283" s="16"/>
      <c r="I2283" s="16"/>
      <c r="J2283" s="19"/>
      <c r="K2283" s="16"/>
      <c r="L2283" s="19"/>
    </row>
    <row r="2284" spans="8:12">
      <c r="H2284" s="16"/>
      <c r="I2284" s="16"/>
      <c r="J2284" s="19"/>
      <c r="K2284" s="16"/>
      <c r="L2284" s="19"/>
    </row>
    <row r="2285" spans="8:12">
      <c r="H2285" s="16"/>
      <c r="I2285" s="16"/>
      <c r="J2285" s="19"/>
      <c r="K2285" s="16"/>
      <c r="L2285" s="19"/>
    </row>
    <row r="2286" spans="8:12">
      <c r="H2286" s="16"/>
      <c r="I2286" s="16"/>
      <c r="J2286" s="19"/>
      <c r="K2286" s="16"/>
      <c r="L2286" s="19"/>
    </row>
    <row r="2287" spans="8:12">
      <c r="H2287" s="16"/>
      <c r="I2287" s="16"/>
      <c r="J2287" s="19"/>
      <c r="K2287" s="16"/>
      <c r="L2287" s="19"/>
    </row>
    <row r="2288" spans="8:12">
      <c r="H2288" s="16"/>
      <c r="I2288" s="16"/>
      <c r="J2288" s="19"/>
      <c r="K2288" s="16"/>
      <c r="L2288" s="19"/>
    </row>
    <row r="2289" spans="8:12">
      <c r="H2289" s="16"/>
      <c r="I2289" s="16"/>
      <c r="J2289" s="19"/>
      <c r="K2289" s="16"/>
      <c r="L2289" s="19"/>
    </row>
    <row r="2290" spans="8:12">
      <c r="H2290" s="16"/>
      <c r="I2290" s="16"/>
      <c r="J2290" s="19"/>
      <c r="K2290" s="16"/>
      <c r="L2290" s="19"/>
    </row>
    <row r="2291" spans="8:12">
      <c r="H2291" s="16"/>
      <c r="I2291" s="16"/>
      <c r="J2291" s="19"/>
      <c r="K2291" s="16"/>
      <c r="L2291" s="19"/>
    </row>
    <row r="2292" spans="8:12">
      <c r="H2292" s="16"/>
      <c r="I2292" s="16"/>
      <c r="J2292" s="19"/>
      <c r="K2292" s="16"/>
      <c r="L2292" s="19"/>
    </row>
    <row r="2293" spans="8:12">
      <c r="H2293" s="16"/>
      <c r="I2293" s="16"/>
      <c r="J2293" s="19"/>
      <c r="K2293" s="16"/>
      <c r="L2293" s="19"/>
    </row>
    <row r="2294" spans="8:12">
      <c r="H2294" s="16"/>
      <c r="I2294" s="16"/>
      <c r="J2294" s="19"/>
      <c r="K2294" s="16"/>
      <c r="L2294" s="19"/>
    </row>
    <row r="2295" spans="8:12">
      <c r="H2295" s="16"/>
      <c r="I2295" s="16"/>
      <c r="J2295" s="19"/>
      <c r="K2295" s="16"/>
      <c r="L2295" s="19"/>
    </row>
    <row r="2296" spans="8:12">
      <c r="H2296" s="16"/>
      <c r="I2296" s="16"/>
      <c r="J2296" s="19"/>
      <c r="K2296" s="16"/>
      <c r="L2296" s="19"/>
    </row>
    <row r="2297" spans="8:12">
      <c r="H2297" s="16"/>
      <c r="I2297" s="16"/>
      <c r="J2297" s="19"/>
      <c r="K2297" s="16"/>
      <c r="L2297" s="19"/>
    </row>
    <row r="2298" spans="8:12">
      <c r="H2298" s="16"/>
      <c r="I2298" s="16"/>
      <c r="J2298" s="19"/>
      <c r="K2298" s="16"/>
      <c r="L2298" s="19"/>
    </row>
    <row r="2299" spans="8:12">
      <c r="H2299" s="16"/>
      <c r="I2299" s="16"/>
      <c r="J2299" s="19"/>
      <c r="K2299" s="16"/>
      <c r="L2299" s="19"/>
    </row>
    <row r="2300" spans="8:12">
      <c r="H2300" s="16"/>
      <c r="I2300" s="16"/>
      <c r="J2300" s="19"/>
      <c r="K2300" s="16"/>
      <c r="L2300" s="19"/>
    </row>
    <row r="2301" spans="8:12">
      <c r="H2301" s="16"/>
      <c r="I2301" s="16"/>
      <c r="J2301" s="19"/>
      <c r="K2301" s="16"/>
      <c r="L2301" s="19"/>
    </row>
    <row r="2302" spans="8:12">
      <c r="H2302" s="16"/>
      <c r="I2302" s="16"/>
      <c r="J2302" s="19"/>
      <c r="K2302" s="16"/>
      <c r="L2302" s="19"/>
    </row>
    <row r="2303" spans="8:12">
      <c r="H2303" s="16"/>
      <c r="I2303" s="16"/>
      <c r="J2303" s="19"/>
      <c r="K2303" s="16"/>
      <c r="L2303" s="19"/>
    </row>
    <row r="2304" spans="8:12">
      <c r="H2304" s="16"/>
      <c r="I2304" s="16"/>
      <c r="J2304" s="19"/>
      <c r="K2304" s="16"/>
      <c r="L2304" s="19"/>
    </row>
    <row r="2305" spans="8:12">
      <c r="H2305" s="16"/>
      <c r="I2305" s="16"/>
      <c r="J2305" s="19"/>
      <c r="K2305" s="16"/>
      <c r="L2305" s="19"/>
    </row>
    <row r="2306" spans="8:12">
      <c r="H2306" s="16"/>
      <c r="I2306" s="16"/>
      <c r="J2306" s="19"/>
      <c r="K2306" s="16"/>
      <c r="L2306" s="19"/>
    </row>
    <row r="2307" spans="8:12">
      <c r="H2307" s="16"/>
      <c r="I2307" s="16"/>
      <c r="J2307" s="19"/>
      <c r="K2307" s="16"/>
      <c r="L2307" s="19"/>
    </row>
    <row r="2308" spans="8:12">
      <c r="H2308" s="16"/>
      <c r="I2308" s="16"/>
      <c r="J2308" s="19"/>
      <c r="K2308" s="16"/>
      <c r="L2308" s="19"/>
    </row>
    <row r="2309" spans="8:12">
      <c r="H2309" s="16"/>
      <c r="I2309" s="16"/>
      <c r="J2309" s="19"/>
      <c r="K2309" s="16"/>
      <c r="L2309" s="19"/>
    </row>
    <row r="2310" spans="8:12">
      <c r="H2310" s="16"/>
      <c r="I2310" s="16"/>
      <c r="J2310" s="19"/>
      <c r="K2310" s="16"/>
      <c r="L2310" s="19"/>
    </row>
    <row r="2311" spans="8:12">
      <c r="H2311" s="16"/>
      <c r="I2311" s="16"/>
      <c r="J2311" s="19"/>
      <c r="K2311" s="16"/>
      <c r="L2311" s="19"/>
    </row>
    <row r="2312" spans="8:12">
      <c r="H2312" s="16"/>
      <c r="I2312" s="16"/>
      <c r="J2312" s="19"/>
      <c r="K2312" s="16"/>
      <c r="L2312" s="19"/>
    </row>
    <row r="2313" spans="8:12">
      <c r="H2313" s="16"/>
      <c r="I2313" s="16"/>
      <c r="J2313" s="19"/>
      <c r="K2313" s="16"/>
      <c r="L2313" s="19"/>
    </row>
    <row r="2314" spans="8:12">
      <c r="H2314" s="16"/>
      <c r="I2314" s="16"/>
      <c r="J2314" s="19"/>
      <c r="K2314" s="16"/>
      <c r="L2314" s="19"/>
    </row>
    <row r="2315" spans="8:12">
      <c r="H2315" s="16"/>
      <c r="I2315" s="16"/>
      <c r="J2315" s="19"/>
      <c r="K2315" s="16"/>
      <c r="L2315" s="19"/>
    </row>
    <row r="2316" spans="8:12">
      <c r="H2316" s="16"/>
      <c r="I2316" s="16"/>
      <c r="J2316" s="19"/>
      <c r="K2316" s="16"/>
      <c r="L2316" s="19"/>
    </row>
    <row r="2317" spans="8:12">
      <c r="H2317" s="16"/>
      <c r="I2317" s="16"/>
      <c r="J2317" s="19"/>
      <c r="K2317" s="16"/>
      <c r="L2317" s="19"/>
    </row>
    <row r="2318" spans="8:12">
      <c r="H2318" s="16"/>
      <c r="I2318" s="16"/>
      <c r="J2318" s="19"/>
      <c r="K2318" s="16"/>
      <c r="L2318" s="19"/>
    </row>
    <row r="2319" spans="8:12">
      <c r="H2319" s="16"/>
      <c r="I2319" s="16"/>
      <c r="J2319" s="19"/>
      <c r="K2319" s="16"/>
      <c r="L2319" s="19"/>
    </row>
    <row r="2320" spans="8:12">
      <c r="H2320" s="16"/>
      <c r="I2320" s="16"/>
      <c r="J2320" s="19"/>
      <c r="K2320" s="16"/>
      <c r="L2320" s="19"/>
    </row>
    <row r="2321" spans="8:12">
      <c r="H2321" s="16"/>
      <c r="I2321" s="16"/>
      <c r="J2321" s="19"/>
      <c r="K2321" s="16"/>
      <c r="L2321" s="19"/>
    </row>
    <row r="2322" spans="8:12">
      <c r="H2322" s="16"/>
      <c r="I2322" s="16"/>
      <c r="J2322" s="19"/>
      <c r="K2322" s="16"/>
      <c r="L2322" s="19"/>
    </row>
    <row r="2323" spans="8:12">
      <c r="H2323" s="16"/>
      <c r="I2323" s="16"/>
      <c r="J2323" s="19"/>
      <c r="K2323" s="16"/>
      <c r="L2323" s="19"/>
    </row>
    <row r="2324" spans="8:12">
      <c r="H2324" s="16"/>
      <c r="I2324" s="16"/>
      <c r="J2324" s="19"/>
      <c r="K2324" s="16"/>
      <c r="L2324" s="19"/>
    </row>
    <row r="2325" spans="8:12">
      <c r="H2325" s="16"/>
      <c r="I2325" s="16"/>
      <c r="J2325" s="19"/>
      <c r="K2325" s="16"/>
      <c r="L2325" s="19"/>
    </row>
    <row r="2326" spans="8:12">
      <c r="H2326" s="16"/>
      <c r="I2326" s="16"/>
      <c r="J2326" s="19"/>
      <c r="K2326" s="16"/>
      <c r="L2326" s="19"/>
    </row>
    <row r="2327" spans="8:12">
      <c r="H2327" s="16"/>
      <c r="I2327" s="16"/>
      <c r="J2327" s="19"/>
      <c r="K2327" s="16"/>
      <c r="L2327" s="19"/>
    </row>
    <row r="2328" spans="8:12">
      <c r="H2328" s="16"/>
      <c r="I2328" s="16"/>
      <c r="J2328" s="19"/>
      <c r="K2328" s="16"/>
      <c r="L2328" s="19"/>
    </row>
    <row r="2329" spans="8:12">
      <c r="H2329" s="16"/>
      <c r="I2329" s="16"/>
      <c r="J2329" s="19"/>
      <c r="K2329" s="16"/>
      <c r="L2329" s="19"/>
    </row>
    <row r="2330" spans="8:12">
      <c r="H2330" s="16"/>
      <c r="I2330" s="16"/>
      <c r="J2330" s="19"/>
      <c r="K2330" s="16"/>
      <c r="L2330" s="19"/>
    </row>
    <row r="2331" spans="8:12">
      <c r="H2331" s="16"/>
      <c r="I2331" s="16"/>
      <c r="J2331" s="19"/>
      <c r="K2331" s="16"/>
      <c r="L2331" s="19"/>
    </row>
    <row r="2332" spans="8:12">
      <c r="H2332" s="16"/>
      <c r="I2332" s="16"/>
      <c r="J2332" s="19"/>
      <c r="K2332" s="16"/>
      <c r="L2332" s="19"/>
    </row>
    <row r="2333" spans="8:12">
      <c r="H2333" s="16"/>
      <c r="I2333" s="16"/>
      <c r="J2333" s="19"/>
      <c r="K2333" s="16"/>
      <c r="L2333" s="19"/>
    </row>
    <row r="2334" spans="8:12">
      <c r="H2334" s="16"/>
      <c r="I2334" s="16"/>
      <c r="J2334" s="19"/>
      <c r="K2334" s="16"/>
      <c r="L2334" s="19"/>
    </row>
    <row r="2335" spans="8:12">
      <c r="H2335" s="16"/>
      <c r="I2335" s="16"/>
      <c r="J2335" s="19"/>
      <c r="K2335" s="16"/>
      <c r="L2335" s="19"/>
    </row>
    <row r="2336" spans="8:12">
      <c r="H2336" s="16"/>
      <c r="I2336" s="16"/>
      <c r="J2336" s="19"/>
      <c r="K2336" s="16"/>
      <c r="L2336" s="19"/>
    </row>
    <row r="2337" spans="8:12">
      <c r="H2337" s="16"/>
      <c r="I2337" s="16"/>
      <c r="J2337" s="19"/>
      <c r="K2337" s="16"/>
      <c r="L2337" s="19"/>
    </row>
    <row r="2338" spans="8:12">
      <c r="H2338" s="16"/>
      <c r="I2338" s="16"/>
      <c r="J2338" s="19"/>
      <c r="K2338" s="16"/>
      <c r="L2338" s="19"/>
    </row>
    <row r="2339" spans="8:12">
      <c r="H2339" s="16"/>
      <c r="I2339" s="16"/>
      <c r="J2339" s="19"/>
      <c r="K2339" s="16"/>
      <c r="L2339" s="19"/>
    </row>
    <row r="2340" spans="8:12">
      <c r="H2340" s="16"/>
      <c r="I2340" s="16"/>
      <c r="J2340" s="19"/>
      <c r="K2340" s="16"/>
      <c r="L2340" s="19"/>
    </row>
    <row r="2341" spans="8:12">
      <c r="H2341" s="16"/>
      <c r="I2341" s="16"/>
      <c r="J2341" s="19"/>
      <c r="K2341" s="16"/>
      <c r="L2341" s="19"/>
    </row>
    <row r="2342" spans="8:12">
      <c r="H2342" s="16"/>
      <c r="I2342" s="16"/>
      <c r="J2342" s="19"/>
      <c r="K2342" s="16"/>
      <c r="L2342" s="19"/>
    </row>
    <row r="2343" spans="8:12">
      <c r="H2343" s="16"/>
      <c r="I2343" s="16"/>
      <c r="J2343" s="19"/>
      <c r="K2343" s="16"/>
      <c r="L2343" s="19"/>
    </row>
    <row r="2344" spans="8:12">
      <c r="H2344" s="16"/>
      <c r="I2344" s="16"/>
      <c r="J2344" s="19"/>
      <c r="K2344" s="16"/>
      <c r="L2344" s="19"/>
    </row>
    <row r="2345" spans="8:12">
      <c r="H2345" s="16"/>
      <c r="I2345" s="16"/>
      <c r="J2345" s="19"/>
      <c r="K2345" s="16"/>
      <c r="L2345" s="19"/>
    </row>
    <row r="2346" spans="8:12">
      <c r="H2346" s="16"/>
      <c r="I2346" s="16"/>
      <c r="J2346" s="19"/>
      <c r="K2346" s="16"/>
      <c r="L2346" s="19"/>
    </row>
    <row r="2347" spans="8:12">
      <c r="H2347" s="16"/>
      <c r="I2347" s="16"/>
      <c r="J2347" s="19"/>
      <c r="K2347" s="16"/>
      <c r="L2347" s="19"/>
    </row>
    <row r="2348" spans="8:12">
      <c r="H2348" s="16"/>
      <c r="I2348" s="16"/>
      <c r="J2348" s="19"/>
      <c r="K2348" s="16"/>
      <c r="L2348" s="19"/>
    </row>
    <row r="2349" spans="8:12">
      <c r="H2349" s="16"/>
      <c r="I2349" s="16"/>
      <c r="J2349" s="19"/>
      <c r="K2349" s="16"/>
      <c r="L2349" s="19"/>
    </row>
    <row r="2350" spans="8:12">
      <c r="H2350" s="16"/>
      <c r="I2350" s="16"/>
      <c r="J2350" s="19"/>
      <c r="K2350" s="16"/>
      <c r="L2350" s="19"/>
    </row>
    <row r="2351" spans="8:12">
      <c r="H2351" s="16"/>
      <c r="I2351" s="16"/>
      <c r="J2351" s="19"/>
      <c r="K2351" s="16"/>
      <c r="L2351" s="19"/>
    </row>
    <row r="2352" spans="8:12">
      <c r="H2352" s="16"/>
      <c r="I2352" s="16"/>
      <c r="J2352" s="19"/>
      <c r="K2352" s="16"/>
      <c r="L2352" s="19"/>
    </row>
    <row r="2353" spans="8:12">
      <c r="H2353" s="16"/>
      <c r="I2353" s="16"/>
      <c r="J2353" s="19"/>
      <c r="K2353" s="16"/>
      <c r="L2353" s="19"/>
    </row>
    <row r="2354" spans="8:12">
      <c r="H2354" s="16"/>
      <c r="I2354" s="16"/>
      <c r="J2354" s="19"/>
      <c r="K2354" s="16"/>
      <c r="L2354" s="19"/>
    </row>
    <row r="2355" spans="8:12">
      <c r="H2355" s="16"/>
      <c r="I2355" s="16"/>
      <c r="J2355" s="19"/>
      <c r="K2355" s="16"/>
      <c r="L2355" s="19"/>
    </row>
    <row r="2356" spans="8:12">
      <c r="H2356" s="16"/>
      <c r="I2356" s="16"/>
      <c r="J2356" s="19"/>
      <c r="K2356" s="16"/>
      <c r="L2356" s="19"/>
    </row>
    <row r="2357" spans="8:12">
      <c r="H2357" s="16"/>
      <c r="I2357" s="16"/>
      <c r="J2357" s="19"/>
      <c r="K2357" s="16"/>
      <c r="L2357" s="19"/>
    </row>
    <row r="2358" spans="8:12">
      <c r="H2358" s="16"/>
      <c r="I2358" s="16"/>
      <c r="J2358" s="19"/>
      <c r="K2358" s="16"/>
      <c r="L2358" s="19"/>
    </row>
    <row r="2359" spans="8:12">
      <c r="H2359" s="16"/>
      <c r="I2359" s="16"/>
      <c r="J2359" s="19"/>
      <c r="K2359" s="16"/>
      <c r="L2359" s="19"/>
    </row>
    <row r="2360" spans="8:12">
      <c r="H2360" s="16"/>
      <c r="I2360" s="16"/>
      <c r="J2360" s="19"/>
      <c r="K2360" s="16"/>
      <c r="L2360" s="19"/>
    </row>
    <row r="2361" spans="8:12">
      <c r="H2361" s="16"/>
      <c r="I2361" s="16"/>
      <c r="J2361" s="19"/>
      <c r="K2361" s="16"/>
      <c r="L2361" s="19"/>
    </row>
    <row r="2362" spans="8:12">
      <c r="H2362" s="16"/>
      <c r="I2362" s="16"/>
      <c r="J2362" s="19"/>
      <c r="K2362" s="16"/>
      <c r="L2362" s="19"/>
    </row>
    <row r="2363" spans="8:12">
      <c r="H2363" s="16"/>
      <c r="I2363" s="16"/>
      <c r="J2363" s="19"/>
      <c r="K2363" s="16"/>
      <c r="L2363" s="19"/>
    </row>
    <row r="2364" spans="8:12">
      <c r="H2364" s="16"/>
      <c r="I2364" s="16"/>
      <c r="J2364" s="19"/>
      <c r="K2364" s="16"/>
      <c r="L2364" s="19"/>
    </row>
    <row r="2365" spans="8:12">
      <c r="H2365" s="16"/>
      <c r="I2365" s="16"/>
      <c r="J2365" s="19"/>
      <c r="K2365" s="16"/>
      <c r="L2365" s="19"/>
    </row>
    <row r="2366" spans="8:12">
      <c r="H2366" s="16"/>
      <c r="I2366" s="16"/>
      <c r="J2366" s="19"/>
      <c r="K2366" s="16"/>
      <c r="L2366" s="19"/>
    </row>
    <row r="2367" spans="8:12">
      <c r="H2367" s="16"/>
      <c r="I2367" s="16"/>
      <c r="J2367" s="19"/>
      <c r="K2367" s="16"/>
      <c r="L2367" s="19"/>
    </row>
    <row r="2368" spans="8:12">
      <c r="H2368" s="16"/>
      <c r="I2368" s="16"/>
      <c r="J2368" s="19"/>
      <c r="K2368" s="16"/>
      <c r="L2368" s="19"/>
    </row>
    <row r="2369" spans="8:12">
      <c r="H2369" s="16"/>
      <c r="I2369" s="16"/>
      <c r="J2369" s="19"/>
      <c r="K2369" s="16"/>
      <c r="L2369" s="19"/>
    </row>
    <row r="2370" spans="8:12">
      <c r="H2370" s="16"/>
      <c r="I2370" s="16"/>
      <c r="J2370" s="19"/>
      <c r="K2370" s="16"/>
      <c r="L2370" s="19"/>
    </row>
    <row r="2371" spans="8:12">
      <c r="H2371" s="16"/>
      <c r="I2371" s="16"/>
      <c r="J2371" s="19"/>
      <c r="K2371" s="16"/>
      <c r="L2371" s="19"/>
    </row>
    <row r="2372" spans="8:12">
      <c r="H2372" s="16"/>
      <c r="I2372" s="16"/>
      <c r="J2372" s="19"/>
      <c r="K2372" s="16"/>
      <c r="L2372" s="19"/>
    </row>
    <row r="2373" spans="8:12">
      <c r="H2373" s="16"/>
      <c r="I2373" s="16"/>
      <c r="J2373" s="19"/>
      <c r="K2373" s="16"/>
      <c r="L2373" s="19"/>
    </row>
    <row r="2374" spans="8:12">
      <c r="H2374" s="16"/>
      <c r="I2374" s="16"/>
      <c r="J2374" s="19"/>
      <c r="K2374" s="16"/>
      <c r="L2374" s="19"/>
    </row>
    <row r="2375" spans="8:12">
      <c r="H2375" s="16"/>
      <c r="I2375" s="16"/>
      <c r="J2375" s="19"/>
      <c r="K2375" s="16"/>
      <c r="L2375" s="19"/>
    </row>
    <row r="2376" spans="8:12">
      <c r="H2376" s="16"/>
      <c r="I2376" s="16"/>
      <c r="J2376" s="19"/>
      <c r="K2376" s="16"/>
      <c r="L2376" s="19"/>
    </row>
    <row r="2377" spans="8:12">
      <c r="H2377" s="16"/>
      <c r="I2377" s="16"/>
      <c r="J2377" s="19"/>
      <c r="K2377" s="16"/>
      <c r="L2377" s="19"/>
    </row>
    <row r="2378" spans="8:12">
      <c r="H2378" s="16"/>
      <c r="I2378" s="16"/>
      <c r="J2378" s="19"/>
      <c r="K2378" s="16"/>
      <c r="L2378" s="19"/>
    </row>
    <row r="2379" spans="8:12">
      <c r="H2379" s="16"/>
      <c r="I2379" s="16"/>
      <c r="J2379" s="19"/>
      <c r="K2379" s="16"/>
      <c r="L2379" s="19"/>
    </row>
    <row r="2380" spans="8:12">
      <c r="H2380" s="16"/>
      <c r="I2380" s="16"/>
      <c r="J2380" s="19"/>
      <c r="K2380" s="16"/>
      <c r="L2380" s="19"/>
    </row>
    <row r="2381" spans="8:12">
      <c r="H2381" s="16"/>
      <c r="I2381" s="16"/>
      <c r="J2381" s="19"/>
      <c r="K2381" s="16"/>
      <c r="L2381" s="19"/>
    </row>
    <row r="2382" spans="8:12">
      <c r="H2382" s="16"/>
      <c r="I2382" s="16"/>
      <c r="J2382" s="19"/>
      <c r="K2382" s="16"/>
      <c r="L2382" s="19"/>
    </row>
    <row r="2383" spans="8:12">
      <c r="H2383" s="16"/>
      <c r="I2383" s="16"/>
      <c r="J2383" s="19"/>
      <c r="K2383" s="16"/>
      <c r="L2383" s="19"/>
    </row>
    <row r="2384" spans="8:12">
      <c r="H2384" s="16"/>
      <c r="I2384" s="16"/>
      <c r="J2384" s="19"/>
      <c r="K2384" s="16"/>
      <c r="L2384" s="19"/>
    </row>
    <row r="2385" spans="8:12">
      <c r="H2385" s="16"/>
      <c r="I2385" s="16"/>
      <c r="J2385" s="19"/>
      <c r="K2385" s="16"/>
      <c r="L2385" s="19"/>
    </row>
    <row r="2386" spans="8:12">
      <c r="H2386" s="16"/>
      <c r="I2386" s="16"/>
      <c r="J2386" s="19"/>
      <c r="K2386" s="16"/>
      <c r="L2386" s="19"/>
    </row>
    <row r="2387" spans="8:12">
      <c r="H2387" s="16"/>
      <c r="I2387" s="16"/>
      <c r="J2387" s="19"/>
      <c r="K2387" s="16"/>
      <c r="L2387" s="19"/>
    </row>
    <row r="2388" spans="8:12">
      <c r="H2388" s="16"/>
      <c r="I2388" s="16"/>
      <c r="J2388" s="19"/>
      <c r="K2388" s="16"/>
      <c r="L2388" s="19"/>
    </row>
    <row r="2389" spans="8:12">
      <c r="H2389" s="16"/>
      <c r="I2389" s="16"/>
      <c r="J2389" s="19"/>
      <c r="K2389" s="16"/>
      <c r="L2389" s="19"/>
    </row>
    <row r="2390" spans="8:12">
      <c r="H2390" s="16"/>
      <c r="I2390" s="16"/>
      <c r="J2390" s="19"/>
      <c r="K2390" s="16"/>
      <c r="L2390" s="19"/>
    </row>
    <row r="2391" spans="8:12">
      <c r="H2391" s="16"/>
      <c r="I2391" s="16"/>
      <c r="J2391" s="19"/>
      <c r="K2391" s="16"/>
      <c r="L2391" s="19"/>
    </row>
    <row r="2392" spans="8:12">
      <c r="H2392" s="16"/>
      <c r="I2392" s="16"/>
      <c r="J2392" s="19"/>
      <c r="K2392" s="16"/>
      <c r="L2392" s="19"/>
    </row>
    <row r="2393" spans="8:12">
      <c r="H2393" s="16"/>
      <c r="I2393" s="16"/>
      <c r="J2393" s="19"/>
      <c r="K2393" s="16"/>
      <c r="L2393" s="19"/>
    </row>
    <row r="2394" spans="8:12">
      <c r="H2394" s="16"/>
      <c r="I2394" s="16"/>
      <c r="J2394" s="19"/>
      <c r="K2394" s="16"/>
      <c r="L2394" s="19"/>
    </row>
    <row r="2395" spans="8:12">
      <c r="H2395" s="16"/>
      <c r="I2395" s="16"/>
      <c r="J2395" s="19"/>
      <c r="K2395" s="16"/>
      <c r="L2395" s="19"/>
    </row>
    <row r="2396" spans="8:12">
      <c r="H2396" s="16"/>
      <c r="I2396" s="16"/>
      <c r="J2396" s="19"/>
      <c r="K2396" s="16"/>
      <c r="L2396" s="19"/>
    </row>
    <row r="2397" spans="8:12">
      <c r="H2397" s="16"/>
      <c r="I2397" s="16"/>
      <c r="J2397" s="19"/>
      <c r="K2397" s="16"/>
      <c r="L2397" s="19"/>
    </row>
    <row r="2398" spans="8:12">
      <c r="H2398" s="16"/>
      <c r="I2398" s="16"/>
      <c r="J2398" s="19"/>
      <c r="K2398" s="16"/>
      <c r="L2398" s="19"/>
    </row>
    <row r="2399" spans="8:12">
      <c r="H2399" s="16"/>
      <c r="I2399" s="16"/>
      <c r="J2399" s="19"/>
      <c r="K2399" s="16"/>
      <c r="L2399" s="19"/>
    </row>
    <row r="2400" spans="8:12">
      <c r="H2400" s="16"/>
      <c r="I2400" s="16"/>
      <c r="J2400" s="19"/>
      <c r="K2400" s="16"/>
      <c r="L2400" s="19"/>
    </row>
    <row r="2401" spans="8:12">
      <c r="H2401" s="16"/>
      <c r="I2401" s="16"/>
      <c r="J2401" s="19"/>
      <c r="K2401" s="16"/>
      <c r="L2401" s="19"/>
    </row>
    <row r="2402" spans="8:12">
      <c r="H2402" s="16"/>
      <c r="I2402" s="16"/>
      <c r="J2402" s="19"/>
      <c r="K2402" s="16"/>
      <c r="L2402" s="19"/>
    </row>
    <row r="2403" spans="8:12">
      <c r="H2403" s="16"/>
      <c r="I2403" s="16"/>
      <c r="J2403" s="19"/>
      <c r="K2403" s="16"/>
      <c r="L2403" s="19"/>
    </row>
    <row r="2404" spans="8:12">
      <c r="H2404" s="16"/>
      <c r="I2404" s="16"/>
      <c r="J2404" s="19"/>
      <c r="K2404" s="16"/>
      <c r="L2404" s="19"/>
    </row>
    <row r="2405" spans="8:12">
      <c r="H2405" s="16"/>
      <c r="I2405" s="16"/>
      <c r="J2405" s="19"/>
      <c r="K2405" s="16"/>
      <c r="L2405" s="19"/>
    </row>
    <row r="2406" spans="8:12">
      <c r="H2406" s="16"/>
      <c r="I2406" s="16"/>
      <c r="J2406" s="19"/>
      <c r="K2406" s="16"/>
      <c r="L2406" s="19"/>
    </row>
    <row r="2407" spans="8:12">
      <c r="H2407" s="16"/>
      <c r="I2407" s="16"/>
      <c r="J2407" s="19"/>
      <c r="K2407" s="16"/>
      <c r="L2407" s="19"/>
    </row>
    <row r="2408" spans="8:12">
      <c r="H2408" s="16"/>
      <c r="I2408" s="16"/>
      <c r="J2408" s="19"/>
      <c r="K2408" s="16"/>
      <c r="L2408" s="19"/>
    </row>
    <row r="2409" spans="8:12">
      <c r="H2409" s="16"/>
      <c r="I2409" s="16"/>
      <c r="J2409" s="19"/>
      <c r="K2409" s="16"/>
      <c r="L2409" s="19"/>
    </row>
    <row r="2410" spans="8:12">
      <c r="H2410" s="16"/>
      <c r="I2410" s="16"/>
      <c r="J2410" s="19"/>
      <c r="K2410" s="16"/>
      <c r="L2410" s="19"/>
    </row>
    <row r="2411" spans="8:12">
      <c r="H2411" s="16"/>
      <c r="I2411" s="16"/>
      <c r="J2411" s="19"/>
      <c r="K2411" s="16"/>
      <c r="L2411" s="19"/>
    </row>
    <row r="2412" spans="8:12">
      <c r="H2412" s="16"/>
      <c r="I2412" s="16"/>
      <c r="J2412" s="19"/>
      <c r="K2412" s="16"/>
      <c r="L2412" s="19"/>
    </row>
    <row r="2413" spans="8:12">
      <c r="H2413" s="16"/>
      <c r="I2413" s="16"/>
      <c r="J2413" s="19"/>
      <c r="K2413" s="16"/>
      <c r="L2413" s="19"/>
    </row>
    <row r="2414" spans="8:12">
      <c r="H2414" s="16"/>
      <c r="I2414" s="16"/>
      <c r="J2414" s="19"/>
      <c r="K2414" s="16"/>
      <c r="L2414" s="19"/>
    </row>
    <row r="2415" spans="8:12">
      <c r="H2415" s="16"/>
      <c r="I2415" s="16"/>
      <c r="J2415" s="19"/>
      <c r="K2415" s="16"/>
      <c r="L2415" s="19"/>
    </row>
    <row r="2416" spans="8:12">
      <c r="H2416" s="16"/>
      <c r="I2416" s="16"/>
      <c r="J2416" s="19"/>
      <c r="K2416" s="16"/>
      <c r="L2416" s="19"/>
    </row>
    <row r="2417" spans="8:12">
      <c r="H2417" s="16"/>
      <c r="I2417" s="16"/>
      <c r="J2417" s="19"/>
      <c r="K2417" s="16"/>
      <c r="L2417" s="19"/>
    </row>
    <row r="2418" spans="8:12">
      <c r="H2418" s="16"/>
      <c r="I2418" s="16"/>
      <c r="J2418" s="19"/>
      <c r="K2418" s="16"/>
      <c r="L2418" s="19"/>
    </row>
    <row r="2419" spans="8:12">
      <c r="H2419" s="16"/>
      <c r="I2419" s="16"/>
      <c r="J2419" s="19"/>
      <c r="K2419" s="16"/>
      <c r="L2419" s="19"/>
    </row>
    <row r="2420" spans="8:12">
      <c r="H2420" s="16"/>
      <c r="I2420" s="16"/>
      <c r="J2420" s="19"/>
      <c r="K2420" s="16"/>
      <c r="L2420" s="19"/>
    </row>
    <row r="2421" spans="8:12">
      <c r="H2421" s="16"/>
      <c r="I2421" s="16"/>
      <c r="J2421" s="19"/>
      <c r="K2421" s="16"/>
      <c r="L2421" s="19"/>
    </row>
    <row r="2422" spans="8:12">
      <c r="H2422" s="16"/>
      <c r="I2422" s="16"/>
      <c r="J2422" s="19"/>
      <c r="K2422" s="16"/>
      <c r="L2422" s="19"/>
    </row>
    <row r="2423" spans="8:12">
      <c r="H2423" s="16"/>
      <c r="I2423" s="16"/>
      <c r="J2423" s="19"/>
      <c r="K2423" s="16"/>
      <c r="L2423" s="19"/>
    </row>
    <row r="2424" spans="8:12">
      <c r="H2424" s="16"/>
      <c r="I2424" s="16"/>
      <c r="J2424" s="19"/>
      <c r="K2424" s="16"/>
      <c r="L2424" s="19"/>
    </row>
    <row r="2425" spans="8:12">
      <c r="H2425" s="16"/>
      <c r="I2425" s="16"/>
      <c r="J2425" s="19"/>
      <c r="K2425" s="16"/>
      <c r="L2425" s="19"/>
    </row>
    <row r="2426" spans="8:12">
      <c r="H2426" s="16"/>
      <c r="I2426" s="16"/>
      <c r="J2426" s="19"/>
      <c r="K2426" s="16"/>
      <c r="L2426" s="19"/>
    </row>
    <row r="2427" spans="8:12">
      <c r="H2427" s="16"/>
      <c r="I2427" s="16"/>
      <c r="J2427" s="19"/>
      <c r="K2427" s="16"/>
      <c r="L2427" s="19"/>
    </row>
    <row r="2428" spans="8:12">
      <c r="H2428" s="16"/>
      <c r="I2428" s="16"/>
      <c r="J2428" s="19"/>
      <c r="K2428" s="16"/>
      <c r="L2428" s="19"/>
    </row>
    <row r="2429" spans="8:12">
      <c r="H2429" s="16"/>
      <c r="I2429" s="16"/>
      <c r="J2429" s="19"/>
      <c r="K2429" s="16"/>
      <c r="L2429" s="19"/>
    </row>
    <row r="2430" spans="8:12">
      <c r="H2430" s="16"/>
      <c r="I2430" s="16"/>
      <c r="J2430" s="19"/>
      <c r="K2430" s="16"/>
      <c r="L2430" s="19"/>
    </row>
    <row r="2431" spans="8:12">
      <c r="H2431" s="16"/>
      <c r="I2431" s="16"/>
      <c r="J2431" s="19"/>
      <c r="K2431" s="16"/>
      <c r="L2431" s="19"/>
    </row>
    <row r="2432" spans="8:12">
      <c r="H2432" s="16"/>
      <c r="I2432" s="16"/>
      <c r="J2432" s="19"/>
      <c r="K2432" s="16"/>
      <c r="L2432" s="19"/>
    </row>
    <row r="2433" spans="8:12">
      <c r="H2433" s="16"/>
      <c r="I2433" s="16"/>
      <c r="J2433" s="19"/>
      <c r="K2433" s="16"/>
      <c r="L2433" s="19"/>
    </row>
    <row r="2434" spans="8:12">
      <c r="H2434" s="16"/>
      <c r="I2434" s="16"/>
      <c r="J2434" s="19"/>
      <c r="K2434" s="16"/>
      <c r="L2434" s="19"/>
    </row>
    <row r="2435" spans="8:12">
      <c r="H2435" s="16"/>
      <c r="I2435" s="16"/>
      <c r="J2435" s="19"/>
      <c r="K2435" s="16"/>
      <c r="L2435" s="19"/>
    </row>
    <row r="2436" spans="8:12">
      <c r="H2436" s="16"/>
      <c r="I2436" s="16"/>
      <c r="J2436" s="19"/>
      <c r="K2436" s="16"/>
      <c r="L2436" s="19"/>
    </row>
    <row r="2437" spans="8:12">
      <c r="H2437" s="16"/>
      <c r="I2437" s="16"/>
      <c r="J2437" s="19"/>
      <c r="K2437" s="16"/>
      <c r="L2437" s="19"/>
    </row>
    <row r="2438" spans="8:12">
      <c r="H2438" s="16"/>
      <c r="I2438" s="16"/>
      <c r="J2438" s="19"/>
      <c r="K2438" s="16"/>
      <c r="L2438" s="19"/>
    </row>
    <row r="2439" spans="8:12">
      <c r="H2439" s="16"/>
      <c r="I2439" s="16"/>
      <c r="J2439" s="19"/>
      <c r="K2439" s="16"/>
      <c r="L2439" s="19"/>
    </row>
    <row r="2440" spans="8:12">
      <c r="H2440" s="16"/>
      <c r="I2440" s="16"/>
      <c r="J2440" s="19"/>
      <c r="K2440" s="16"/>
      <c r="L2440" s="19"/>
    </row>
    <row r="2441" spans="8:12">
      <c r="H2441" s="16"/>
      <c r="I2441" s="16"/>
      <c r="J2441" s="19"/>
      <c r="K2441" s="16"/>
      <c r="L2441" s="19"/>
    </row>
    <row r="2442" spans="8:12">
      <c r="H2442" s="16"/>
      <c r="I2442" s="16"/>
      <c r="J2442" s="19"/>
      <c r="K2442" s="16"/>
      <c r="L2442" s="19"/>
    </row>
    <row r="2443" spans="8:12">
      <c r="H2443" s="16"/>
      <c r="I2443" s="16"/>
      <c r="J2443" s="19"/>
      <c r="K2443" s="16"/>
      <c r="L2443" s="19"/>
    </row>
    <row r="2444" spans="8:12">
      <c r="H2444" s="16"/>
      <c r="I2444" s="16"/>
      <c r="J2444" s="19"/>
      <c r="K2444" s="16"/>
      <c r="L2444" s="19"/>
    </row>
    <row r="2445" spans="8:12">
      <c r="H2445" s="16"/>
      <c r="I2445" s="16"/>
      <c r="J2445" s="19"/>
      <c r="K2445" s="16"/>
      <c r="L2445" s="19"/>
    </row>
    <row r="2446" spans="8:12">
      <c r="H2446" s="16"/>
      <c r="I2446" s="16"/>
      <c r="J2446" s="19"/>
      <c r="K2446" s="16"/>
      <c r="L2446" s="19"/>
    </row>
    <row r="2447" spans="8:12">
      <c r="H2447" s="16"/>
      <c r="I2447" s="16"/>
      <c r="J2447" s="19"/>
      <c r="K2447" s="16"/>
      <c r="L2447" s="19"/>
    </row>
    <row r="2448" spans="8:12">
      <c r="H2448" s="16"/>
      <c r="I2448" s="16"/>
      <c r="J2448" s="19"/>
      <c r="K2448" s="16"/>
      <c r="L2448" s="19"/>
    </row>
    <row r="2449" spans="8:12">
      <c r="H2449" s="16"/>
      <c r="I2449" s="16"/>
      <c r="J2449" s="19"/>
      <c r="K2449" s="16"/>
      <c r="L2449" s="19"/>
    </row>
    <row r="2450" spans="8:12">
      <c r="H2450" s="16"/>
      <c r="I2450" s="16"/>
      <c r="J2450" s="19"/>
      <c r="K2450" s="16"/>
      <c r="L2450" s="19"/>
    </row>
    <row r="2451" spans="8:12">
      <c r="H2451" s="16"/>
      <c r="I2451" s="16"/>
      <c r="J2451" s="19"/>
      <c r="K2451" s="16"/>
      <c r="L2451" s="19"/>
    </row>
    <row r="2452" spans="8:12">
      <c r="H2452" s="16"/>
      <c r="I2452" s="16"/>
      <c r="J2452" s="19"/>
      <c r="K2452" s="16"/>
      <c r="L2452" s="19"/>
    </row>
    <row r="2453" spans="8:12">
      <c r="H2453" s="16"/>
      <c r="I2453" s="16"/>
      <c r="J2453" s="19"/>
      <c r="K2453" s="16"/>
      <c r="L2453" s="19"/>
    </row>
    <row r="2454" spans="8:12">
      <c r="H2454" s="16"/>
      <c r="I2454" s="16"/>
      <c r="J2454" s="19"/>
      <c r="K2454" s="16"/>
      <c r="L2454" s="19"/>
    </row>
    <row r="2455" spans="8:12">
      <c r="H2455" s="16"/>
      <c r="I2455" s="16"/>
      <c r="J2455" s="19"/>
      <c r="K2455" s="16"/>
      <c r="L2455" s="19"/>
    </row>
    <row r="2456" spans="8:12">
      <c r="H2456" s="16"/>
      <c r="I2456" s="16"/>
      <c r="J2456" s="19"/>
      <c r="K2456" s="16"/>
      <c r="L2456" s="19"/>
    </row>
    <row r="2457" spans="8:12">
      <c r="H2457" s="16"/>
      <c r="I2457" s="16"/>
      <c r="J2457" s="19"/>
      <c r="K2457" s="16"/>
      <c r="L2457" s="19"/>
    </row>
    <row r="2458" spans="8:12">
      <c r="H2458" s="16"/>
      <c r="I2458" s="16"/>
      <c r="J2458" s="19"/>
      <c r="K2458" s="16"/>
      <c r="L2458" s="19"/>
    </row>
    <row r="2459" spans="8:12">
      <c r="H2459" s="16"/>
      <c r="I2459" s="16"/>
      <c r="J2459" s="19"/>
      <c r="K2459" s="16"/>
      <c r="L2459" s="19"/>
    </row>
    <row r="2460" spans="8:12">
      <c r="H2460" s="16"/>
      <c r="I2460" s="16"/>
      <c r="J2460" s="19"/>
      <c r="K2460" s="16"/>
      <c r="L2460" s="19"/>
    </row>
    <row r="2461" spans="8:12">
      <c r="H2461" s="16"/>
      <c r="I2461" s="16"/>
      <c r="J2461" s="19"/>
      <c r="K2461" s="16"/>
      <c r="L2461" s="19"/>
    </row>
    <row r="2462" spans="8:12">
      <c r="H2462" s="16"/>
      <c r="I2462" s="16"/>
      <c r="J2462" s="19"/>
      <c r="K2462" s="16"/>
      <c r="L2462" s="19"/>
    </row>
    <row r="2463" spans="8:12">
      <c r="H2463" s="16"/>
      <c r="I2463" s="16"/>
      <c r="J2463" s="19"/>
      <c r="K2463" s="16"/>
      <c r="L2463" s="19"/>
    </row>
    <row r="2464" spans="8:12">
      <c r="H2464" s="16"/>
      <c r="I2464" s="16"/>
      <c r="J2464" s="19"/>
      <c r="K2464" s="16"/>
      <c r="L2464" s="19"/>
    </row>
    <row r="2465" spans="8:12">
      <c r="H2465" s="16"/>
      <c r="I2465" s="16"/>
      <c r="J2465" s="19"/>
      <c r="K2465" s="16"/>
      <c r="L2465" s="19"/>
    </row>
    <row r="2466" spans="8:12">
      <c r="H2466" s="16"/>
      <c r="I2466" s="16"/>
      <c r="J2466" s="19"/>
      <c r="K2466" s="16"/>
      <c r="L2466" s="19"/>
    </row>
    <row r="2467" spans="8:12">
      <c r="H2467" s="16"/>
      <c r="I2467" s="16"/>
      <c r="J2467" s="19"/>
      <c r="K2467" s="16"/>
      <c r="L2467" s="19"/>
    </row>
    <row r="2468" spans="8:12">
      <c r="H2468" s="16"/>
      <c r="I2468" s="16"/>
      <c r="J2468" s="19"/>
      <c r="K2468" s="16"/>
      <c r="L2468" s="19"/>
    </row>
    <row r="2469" spans="8:12">
      <c r="H2469" s="16"/>
      <c r="I2469" s="16"/>
      <c r="J2469" s="19"/>
      <c r="K2469" s="16"/>
      <c r="L2469" s="19"/>
    </row>
    <row r="2470" spans="8:12">
      <c r="H2470" s="16"/>
      <c r="I2470" s="16"/>
      <c r="J2470" s="19"/>
      <c r="K2470" s="16"/>
      <c r="L2470" s="19"/>
    </row>
    <row r="2471" spans="8:12">
      <c r="H2471" s="16"/>
      <c r="I2471" s="16"/>
      <c r="J2471" s="19"/>
      <c r="K2471" s="16"/>
      <c r="L2471" s="19"/>
    </row>
    <row r="2472" spans="8:12">
      <c r="H2472" s="16"/>
      <c r="I2472" s="16"/>
      <c r="J2472" s="19"/>
      <c r="K2472" s="16"/>
      <c r="L2472" s="19"/>
    </row>
    <row r="2473" spans="8:12">
      <c r="H2473" s="16"/>
      <c r="I2473" s="16"/>
      <c r="J2473" s="19"/>
      <c r="K2473" s="16"/>
      <c r="L2473" s="19"/>
    </row>
    <row r="2474" spans="8:12">
      <c r="H2474" s="16"/>
      <c r="I2474" s="16"/>
      <c r="J2474" s="19"/>
      <c r="K2474" s="16"/>
      <c r="L2474" s="19"/>
    </row>
    <row r="2475" spans="8:12">
      <c r="H2475" s="16"/>
      <c r="I2475" s="16"/>
      <c r="J2475" s="19"/>
      <c r="K2475" s="16"/>
      <c r="L2475" s="19"/>
    </row>
    <row r="2476" spans="8:12">
      <c r="H2476" s="16"/>
      <c r="I2476" s="16"/>
      <c r="J2476" s="19"/>
      <c r="K2476" s="16"/>
      <c r="L2476" s="19"/>
    </row>
    <row r="2477" spans="8:12">
      <c r="H2477" s="16"/>
      <c r="I2477" s="16"/>
      <c r="J2477" s="19"/>
      <c r="K2477" s="16"/>
      <c r="L2477" s="19"/>
    </row>
    <row r="2478" spans="8:12">
      <c r="H2478" s="16"/>
      <c r="I2478" s="16"/>
      <c r="J2478" s="19"/>
      <c r="K2478" s="16"/>
      <c r="L2478" s="19"/>
    </row>
    <row r="2479" spans="8:12">
      <c r="H2479" s="16"/>
      <c r="I2479" s="16"/>
      <c r="J2479" s="19"/>
      <c r="K2479" s="16"/>
      <c r="L2479" s="19"/>
    </row>
    <row r="2480" spans="8:12">
      <c r="H2480" s="16"/>
      <c r="I2480" s="16"/>
      <c r="J2480" s="19"/>
      <c r="K2480" s="16"/>
      <c r="L2480" s="19"/>
    </row>
    <row r="2481" spans="8:12">
      <c r="H2481" s="16"/>
      <c r="I2481" s="16"/>
      <c r="J2481" s="19"/>
      <c r="K2481" s="16"/>
      <c r="L2481" s="19"/>
    </row>
    <row r="2482" spans="8:12">
      <c r="H2482" s="16"/>
      <c r="I2482" s="16"/>
      <c r="J2482" s="19"/>
      <c r="K2482" s="16"/>
      <c r="L2482" s="19"/>
    </row>
    <row r="2483" spans="8:12">
      <c r="H2483" s="16"/>
      <c r="I2483" s="16"/>
      <c r="J2483" s="19"/>
      <c r="K2483" s="16"/>
      <c r="L2483" s="19"/>
    </row>
    <row r="2484" spans="8:12">
      <c r="H2484" s="16"/>
      <c r="I2484" s="16"/>
      <c r="J2484" s="19"/>
      <c r="K2484" s="16"/>
      <c r="L2484" s="19"/>
    </row>
  </sheetData>
  <pageMargins left="0.75" right="0.75" top="1" bottom="1" header="0.5" footer="0.5"/>
  <pageSetup paperSize="1" orientation="portrait" horizontalDpi="600" verticalDpi="6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Disclaimer</vt:lpstr>
      <vt:lpstr>Index Plot</vt:lpstr>
      <vt:lpstr>PE (CAPE) Plot</vt:lpstr>
      <vt:lpstr>Excess CAPE Yield (ECY)</vt:lpstr>
      <vt:lpstr>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RShiller</dc:creator>
  <cp:lastModifiedBy>@无&amp;忧</cp:lastModifiedBy>
  <dcterms:created xsi:type="dcterms:W3CDTF">2000-07-15T10:21:09Z</dcterms:created>
  <cp:lastPrinted>2001-01-02T19:07:37Z</cp:lastPrinted>
  <dcterms:modified xsi:type="dcterms:W3CDTF">2025-02-10T12:26:52Z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0e244be3-aefb-42f5-ad8e-583ef560d873</vt:lpwstr>
  </property>
  <property fmtid="{D5CDD505-2E9C-101B-9397-08002B2CF9AE}" pid="3" name="KSOProductBuildVer">
    <vt:lpwstr>2052-6.2.2.8394</vt:lpwstr>
  </property>
  <property fmtid="{D5CDD505-2E9C-101B-9397-08002B2CF9AE}" pid="4" name="ICV">
    <vt:lpwstr>947F9922B4034F980C61AA67BF19C3FA_43</vt:lpwstr>
  </property>
</Properties>
</file>