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14025\OneDrive\Desktop\HTCS5607\"/>
    </mc:Choice>
  </mc:AlternateContent>
  <xr:revisionPtr revIDLastSave="0" documentId="13_ncr:1_{E71B38A0-1F10-48DE-85A5-35D44033108F}" xr6:coauthVersionLast="47" xr6:coauthVersionMax="47" xr10:uidLastSave="{00000000-0000-0000-0000-000000000000}"/>
  <bookViews>
    <workbookView xWindow="-120" yWindow="-120" windowWidth="20730" windowHeight="11760" xr2:uid="{00000000-000D-0000-FFFF-FFFF00000000}"/>
  </bookViews>
  <sheets>
    <sheet name="GanttChart" sheetId="9" r:id="rId1"/>
    <sheet name="Help" sheetId="6" r:id="rId2"/>
  </sheets>
  <definedNames>
    <definedName name="prevWBS" localSheetId="0">GanttChart!$A1048576</definedName>
    <definedName name="_xlnm.Print_Area" localSheetId="0">GanttChart!$A$1:$BN$90</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2" i="9" l="1"/>
  <c r="I52" i="9" s="1"/>
  <c r="F53" i="9"/>
  <c r="I53" i="9" s="1"/>
  <c r="F54" i="9"/>
  <c r="I54" i="9" s="1"/>
  <c r="F55" i="9"/>
  <c r="I55" i="9" s="1"/>
  <c r="F56" i="9"/>
  <c r="I56" i="9" s="1"/>
  <c r="F57" i="9"/>
  <c r="I57" i="9" s="1"/>
  <c r="F58" i="9"/>
  <c r="I58" i="9" s="1"/>
  <c r="I59" i="9"/>
  <c r="F59" i="9"/>
  <c r="F60" i="9"/>
  <c r="I60" i="9" s="1"/>
  <c r="F61" i="9"/>
  <c r="I61" i="9" s="1"/>
  <c r="F62" i="9"/>
  <c r="I62" i="9" s="1"/>
  <c r="F63" i="9"/>
  <c r="I63" i="9" s="1"/>
  <c r="F64" i="9"/>
  <c r="I64" i="9" s="1"/>
  <c r="F65" i="9"/>
  <c r="I65" i="9" s="1"/>
  <c r="F66" i="9"/>
  <c r="I66" i="9" s="1"/>
  <c r="F67" i="9"/>
  <c r="I67" i="9" s="1"/>
  <c r="F68" i="9"/>
  <c r="I68" i="9" s="1"/>
  <c r="F69" i="9"/>
  <c r="I69" i="9" s="1"/>
  <c r="F70" i="9"/>
  <c r="I70" i="9" s="1"/>
  <c r="F71" i="9"/>
  <c r="I71" i="9" s="1"/>
  <c r="F72" i="9"/>
  <c r="I72" i="9" s="1"/>
  <c r="F73" i="9"/>
  <c r="I73" i="9" s="1"/>
  <c r="I74" i="9"/>
  <c r="F74" i="9"/>
  <c r="F75" i="9"/>
  <c r="I75" i="9" s="1"/>
  <c r="I76" i="9"/>
  <c r="F76" i="9"/>
  <c r="F77" i="9"/>
  <c r="I77" i="9" s="1"/>
  <c r="F29" i="9"/>
  <c r="I29" i="9" s="1"/>
  <c r="F51" i="9"/>
  <c r="I51" i="9" s="1"/>
  <c r="I50" i="9"/>
  <c r="F50" i="9"/>
  <c r="F49" i="9"/>
  <c r="I49" i="9" s="1"/>
  <c r="I48" i="9"/>
  <c r="F48" i="9"/>
  <c r="F47" i="9"/>
  <c r="I47" i="9" s="1"/>
  <c r="F46" i="9"/>
  <c r="I46" i="9" s="1"/>
  <c r="F45" i="9"/>
  <c r="I45" i="9" s="1"/>
  <c r="F44" i="9"/>
  <c r="I44" i="9" s="1"/>
  <c r="F43" i="9"/>
  <c r="I43" i="9" s="1"/>
  <c r="F42" i="9"/>
  <c r="I42" i="9" s="1"/>
  <c r="F41" i="9"/>
  <c r="I41" i="9" s="1"/>
  <c r="I40" i="9"/>
  <c r="F40" i="9"/>
  <c r="F39" i="9"/>
  <c r="I39" i="9" s="1"/>
  <c r="F38" i="9"/>
  <c r="I38" i="9" s="1"/>
  <c r="I37" i="9"/>
  <c r="F37" i="9"/>
  <c r="F36" i="9"/>
  <c r="I36" i="9" s="1"/>
  <c r="F35" i="9"/>
  <c r="I35" i="9" s="1"/>
  <c r="F34" i="9"/>
  <c r="I34" i="9" s="1"/>
  <c r="F33" i="9"/>
  <c r="I33" i="9" s="1"/>
  <c r="F32" i="9"/>
  <c r="I32" i="9" s="1"/>
  <c r="F31" i="9"/>
  <c r="I31" i="9" s="1"/>
  <c r="F30" i="9"/>
  <c r="I30" i="9" s="1"/>
  <c r="F26" i="9"/>
  <c r="I26" i="9" s="1"/>
  <c r="F22" i="9"/>
  <c r="I22" i="9" s="1"/>
  <c r="F23" i="9"/>
  <c r="I23" i="9" s="1"/>
  <c r="F24" i="9"/>
  <c r="I24" i="9" s="1"/>
  <c r="F25" i="9"/>
  <c r="I25" i="9" s="1"/>
  <c r="F27" i="9"/>
  <c r="I27" i="9" s="1"/>
  <c r="F28" i="9"/>
  <c r="I28" i="9" s="1"/>
  <c r="A28" i="9"/>
  <c r="F21" i="9"/>
  <c r="I21" i="9" s="1"/>
  <c r="I20" i="9"/>
  <c r="F20" i="9"/>
  <c r="F19" i="9"/>
  <c r="I19" i="9" s="1"/>
  <c r="I18" i="9"/>
  <c r="F18" i="9"/>
  <c r="I17" i="9"/>
  <c r="F17" i="9"/>
  <c r="F16" i="9"/>
  <c r="F15" i="9" l="1"/>
  <c r="F14" i="9"/>
  <c r="F12" i="9"/>
  <c r="F10" i="9"/>
  <c r="F11" i="9"/>
  <c r="F13" i="9"/>
  <c r="F82" i="9" l="1"/>
  <c r="F81" i="9"/>
  <c r="F80" i="9"/>
  <c r="F79" i="9"/>
  <c r="F78" i="9"/>
  <c r="I78" i="9" s="1"/>
  <c r="I16" i="9"/>
  <c r="F9" i="9"/>
  <c r="F8" i="9"/>
  <c r="A8" i="9"/>
  <c r="A9" i="9" s="1"/>
  <c r="A10" i="9" s="1"/>
  <c r="A11" i="9" s="1"/>
  <c r="A12" i="9" s="1"/>
  <c r="A13" i="9" s="1"/>
  <c r="A14" i="9" s="1"/>
  <c r="A15" i="9" s="1"/>
  <c r="A16" i="9" s="1"/>
  <c r="A17" i="9" s="1"/>
  <c r="A18" i="9" s="1"/>
  <c r="A19" i="9" s="1"/>
  <c r="A20" i="9" s="1"/>
  <c r="A21" i="9" s="1"/>
  <c r="A22" i="9" s="1"/>
  <c r="A23" i="9" s="1"/>
  <c r="A24" i="9" s="1"/>
  <c r="A25" i="9" s="1"/>
  <c r="A26" i="9" s="1"/>
  <c r="F84" i="9"/>
  <c r="I84" i="9" s="1"/>
  <c r="F88" i="9"/>
  <c r="I88" i="9" s="1"/>
  <c r="F87" i="9"/>
  <c r="I87" i="9" s="1"/>
  <c r="F86" i="9"/>
  <c r="I86" i="9" s="1"/>
  <c r="F85" i="9"/>
  <c r="I85" i="9" s="1"/>
  <c r="F83" i="9"/>
  <c r="I83" i="9" s="1"/>
  <c r="A29" i="9" l="1"/>
  <c r="A30" i="9" s="1"/>
  <c r="A31" i="9" s="1"/>
  <c r="A32" i="9" s="1"/>
  <c r="A27" i="9"/>
  <c r="A33" i="9"/>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I90" i="9"/>
  <c r="I89" i="9"/>
  <c r="F94" i="9" l="1"/>
  <c r="F95" i="9" s="1"/>
  <c r="I95" i="9" s="1"/>
  <c r="F93" i="9"/>
  <c r="I93" i="9" s="1"/>
  <c r="F96" i="9" l="1"/>
  <c r="I96" i="9" s="1"/>
  <c r="I94" i="9"/>
  <c r="K6" i="9" l="1"/>
  <c r="K7" i="9" l="1"/>
  <c r="K4" i="9"/>
  <c r="A93" i="9"/>
  <c r="A94" i="9" s="1"/>
  <c r="A95" i="9" l="1"/>
  <c r="A96" i="9" s="1"/>
  <c r="L6" i="9"/>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83" i="9" l="1"/>
  <c r="A84" i="9" l="1"/>
  <c r="A85" i="9" s="1"/>
  <c r="A86" i="9" s="1"/>
  <c r="A87" i="9" s="1"/>
  <c r="A8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628D853E-1DBB-4755-B243-5193BE4E320B}">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7F8FF83-1F04-47B7-AD5A-69291F34D7D9}">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9F01B855-10B8-4C2D-BB9B-2BF3CA0A902D}">
      <text>
        <r>
          <rPr>
            <b/>
            <sz val="9"/>
            <color indexed="81"/>
            <rFont val="Tahoma"/>
            <family val="2"/>
          </rPr>
          <t>Task Lead</t>
        </r>
        <r>
          <rPr>
            <sz val="9"/>
            <color indexed="81"/>
            <rFont val="Tahoma"/>
            <family val="2"/>
          </rPr>
          <t xml:space="preserve">
Enter the name of the Task Lead in this column.</t>
        </r>
      </text>
    </comment>
    <comment ref="D7" authorId="0" shapeId="0" xr:uid="{C0DE31BF-AC4F-4D51-ADF0-1C078B21EA63}">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7C6379B8-50BA-44C1-9869-7526C3FCDF14}">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EE342FF4-BFAC-45E3-96DC-701E36F95C16}">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5844343C-F8F0-48C2-8AD3-D377A5BD220F}">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8C35F308-6870-4007-BFF2-77993AEF144B}">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C4214E58-D993-4FFC-92D7-055B654B496B}">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<sst xmlns="http://schemas.openxmlformats.org/spreadsheetml/2006/main" count="265" uniqueCount="178">
  <si>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</si>
  <si>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</si>
  <si>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</si>
  <si>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</si>
  <si>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</si>
  <si>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</si>
  <si>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</si>
  <si>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</si>
  <si>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</si>
  <si>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</si>
  <si>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</si>
  <si>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</si>
  <si>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</si>
  <si>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</si>
  <si>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</si>
  <si>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</si>
  <si>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</si>
  <si>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</si>
  <si>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</si>
  <si>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</si>
  <si>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</si>
  <si>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</si>
  <si>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</si>
  <si>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</si>
  <si>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</si>
  <si>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</si>
  <si>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</si>
  <si>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</si>
  <si>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</si>
  <si>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</si>
  <si>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</si>
  <si>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</si>
  <si>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</si>
  <si>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</si>
  <si>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</si>
  <si>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</si>
  <si>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</si>
  <si>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</si>
  <si>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</si>
  <si>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</si>
  <si>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</si>
  <si>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</si>
  <si>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</si>
  <si>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</si>
  <si>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</si>
  <si>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</si>
  <si>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</si>
  <si>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</si>
  <si>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</si>
  <si>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</si>
  <si>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</si>
  <si>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</si>
  <si>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</si>
  <si>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</si>
  <si>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</si>
  <si>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</si>
  <si>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</si>
  <si>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</si>
  <si>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</si>
  <si>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</si>
  <si>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</si>
  <si>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</si>
  <si>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</si>
  <si>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</si>
  <si>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</si>
  <si>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</si>
  <si>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</si>
  <si>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</si>
  <si>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</si>
  <si>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</si>
  <si>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</si>
  <si>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</si>
  <si>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</si>
  <si>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</si>
  <si>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</si>
  <si>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</si>
  <si>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</si>
  <si>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</si>
  <si>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</si>
  <si>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</si>
  <si>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</si>
  <si>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</si>
  <si>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</si>
  <si>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</si>
  <si>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</si>
  <si>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</si>
  <si>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</si>
  <si>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</si>
  <si>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</si>
  <si>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</si>
  <si>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</si>
  <si>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</si>
  <si>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</si>
  <si>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</si>
  <si>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</si>
  <si>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</si>
  <si>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Deployment</t>
  </si>
  <si>
    <t>ANZAC Bank Management Software Project Schedule</t>
  </si>
  <si>
    <t>ANZAC Bank</t>
  </si>
  <si>
    <t>Environment setup</t>
  </si>
  <si>
    <t>Update Technical Report</t>
  </si>
  <si>
    <t>Deployment diagram</t>
  </si>
  <si>
    <t xml:space="preserve">Planning </t>
  </si>
  <si>
    <t>Requirement Gathering</t>
  </si>
  <si>
    <t>Andrew</t>
  </si>
  <si>
    <t>Gather business</t>
  </si>
  <si>
    <t>use case description</t>
  </si>
  <si>
    <t>Data dictionary</t>
  </si>
  <si>
    <t xml:space="preserve">ERD </t>
  </si>
  <si>
    <t>Class Diagram</t>
  </si>
  <si>
    <t>make business use case narratives</t>
  </si>
  <si>
    <t>Design Gantt-chart:</t>
  </si>
  <si>
    <t>Create milestones(Gantt-chart)</t>
  </si>
  <si>
    <t>create tasks(Gantt-chart)</t>
  </si>
  <si>
    <t xml:space="preserve"> create subtasks(Gantt-chart)</t>
  </si>
  <si>
    <t xml:space="preserve"> allocate time(Gantt-Chart)</t>
  </si>
  <si>
    <t xml:space="preserve">Selection of tools: </t>
  </si>
  <si>
    <t>language (tools)</t>
  </si>
  <si>
    <t>database (tools)</t>
  </si>
  <si>
    <t>gui framework (tools)</t>
  </si>
  <si>
    <t xml:space="preserve">Setup version control: </t>
  </si>
  <si>
    <t xml:space="preserve">create repository </t>
  </si>
  <si>
    <t xml:space="preserve">Design </t>
  </si>
  <si>
    <t xml:space="preserve">Create system use case narratives: </t>
  </si>
  <si>
    <t xml:space="preserve">Data dictionary </t>
  </si>
  <si>
    <t>Sequence Diagrams</t>
  </si>
  <si>
    <t>Use case 11, "Add employee",</t>
  </si>
  <si>
    <t>Use case 12, "Update employee ",</t>
  </si>
  <si>
    <t xml:space="preserve">use case 13, "Delete employee", </t>
  </si>
  <si>
    <t>use case 4, "produce employee  report",</t>
  </si>
  <si>
    <t xml:space="preserve">use case 5, "Assign employee", </t>
  </si>
  <si>
    <t>use case 6, "Remove Employee",</t>
  </si>
  <si>
    <t>use case 17, "Add equipment"</t>
  </si>
  <si>
    <t xml:space="preserve">use case 19, "Delete equipment", </t>
  </si>
  <si>
    <r>
      <rPr>
        <u/>
        <sz val="12"/>
        <rFont val="Arial"/>
        <family val="2"/>
        <scheme val="minor"/>
      </rPr>
      <t>Create user interface design:</t>
    </r>
    <r>
      <rPr>
        <sz val="9"/>
        <rFont val="Arial"/>
        <family val="2"/>
        <scheme val="minor"/>
      </rPr>
      <t xml:space="preserve"> </t>
    </r>
  </si>
  <si>
    <t xml:space="preserve">main menu, </t>
  </si>
  <si>
    <t xml:space="preserve">Add employee screen, </t>
  </si>
  <si>
    <t>Update employee screen,</t>
  </si>
  <si>
    <t xml:space="preserve">Delete employee screen, </t>
  </si>
  <si>
    <t>produce employee  report</t>
  </si>
  <si>
    <t xml:space="preserve">Assign employee screen, </t>
  </si>
  <si>
    <t xml:space="preserve">Remove Employee screen, </t>
  </si>
  <si>
    <t xml:space="preserve">Add equipment screen, </t>
  </si>
  <si>
    <t xml:space="preserve">Delete equipment screen </t>
  </si>
  <si>
    <t xml:space="preserve">Development </t>
  </si>
  <si>
    <t>Database:</t>
  </si>
  <si>
    <t>develop database</t>
  </si>
  <si>
    <t>test database</t>
  </si>
  <si>
    <t>Create Datacontroller</t>
  </si>
  <si>
    <t>main menu:</t>
  </si>
  <si>
    <t>code main menu</t>
  </si>
  <si>
    <t>test main menu</t>
  </si>
  <si>
    <t>Employee use cases:</t>
  </si>
  <si>
    <t>Code Add employee,</t>
  </si>
  <si>
    <t>Test Add employee,</t>
  </si>
  <si>
    <t>Code Update employee,</t>
  </si>
  <si>
    <t>Test Update employee,</t>
  </si>
  <si>
    <t>Code Delete employee,</t>
  </si>
  <si>
    <t>Test Delete employee,</t>
  </si>
  <si>
    <t>Code Assign employee</t>
  </si>
  <si>
    <t>Test Assign employee</t>
  </si>
  <si>
    <t>Code Remove employee</t>
  </si>
  <si>
    <t>Test Remove employee</t>
  </si>
  <si>
    <t>Code Produce employee report</t>
  </si>
  <si>
    <t>Test Produce employee report</t>
  </si>
  <si>
    <t>Equipment use cases:</t>
  </si>
  <si>
    <t>Code Add equipment</t>
  </si>
  <si>
    <t>Test Add equipment</t>
  </si>
  <si>
    <t>Code Delete equipment</t>
  </si>
  <si>
    <t>Test Delete equipment</t>
  </si>
  <si>
    <t xml:space="preserve">Training Material </t>
  </si>
  <si>
    <t xml:space="preserve">Presentation preperation </t>
  </si>
  <si>
    <t xml:space="preserve">Conclude with a technical report </t>
  </si>
  <si>
    <t>Andrew Haupt</t>
  </si>
  <si>
    <t>Initialization</t>
  </si>
  <si>
    <t>Launch</t>
  </si>
  <si>
    <t>Launch Product</t>
  </si>
  <si>
    <t xml:space="preserve">    Setup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</si>
</sst>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u/>
      <sz val="12"/>
      <name val="Arial"/>
      <family val="2"/>
      <scheme val="minor"/>
    </font>
    <font>
      <sz val="12"/>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6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37" fillId="24"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1" fontId="42" fillId="26" borderId="12" xfId="0" applyNumberFormat="1" applyFont="1" applyFill="1" applyBorder="1" applyAlignment="1" applyProtection="1">
      <alignment horizontal="center" vertical="center"/>
    </xf>
    <xf numFmtId="9" fontId="42" fillId="26" borderId="12" xfId="40" applyFont="1" applyFill="1" applyBorder="1" applyAlignment="1" applyProtection="1">
      <alignment horizontal="center" vertical="center"/>
    </xf>
    <xf numFmtId="0" fontId="43"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xf numFmtId="0" fontId="37"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2" fillId="23" borderId="0" xfId="0" applyFont="1" applyFill="1" applyBorder="1" applyAlignment="1" applyProtection="1">
      <alignment vertical="center"/>
    </xf>
    <xf numFmtId="0" fontId="37" fillId="24" borderId="0" xfId="0" applyFont="1" applyFill="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1" fillId="24" borderId="14" xfId="0" applyNumberFormat="1" applyFont="1" applyFill="1" applyBorder="1" applyAlignment="1" applyProtection="1">
      <alignment horizontal="left" vertical="center"/>
    </xf>
    <xf numFmtId="0" fontId="41" fillId="24" borderId="14" xfId="0" applyFont="1" applyFill="1" applyBorder="1" applyAlignment="1" applyProtection="1">
      <alignment vertical="center"/>
    </xf>
    <xf numFmtId="0" fontId="37" fillId="24" borderId="14" xfId="0" applyFont="1" applyFill="1" applyBorder="1" applyAlignment="1" applyProtection="1">
      <alignment vertical="center"/>
    </xf>
    <xf numFmtId="0" fontId="37" fillId="24" borderId="14" xfId="0" applyNumberFormat="1" applyFont="1" applyFill="1" applyBorder="1" applyAlignment="1" applyProtection="1">
      <alignment horizontal="center"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8" fillId="24" borderId="14"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2" fillId="25"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7" fillId="24" borderId="0" xfId="0" applyFont="1" applyFill="1" applyAlignment="1" applyProtection="1">
      <alignment horizontal="center" vertical="center"/>
    </xf>
    <xf numFmtId="0" fontId="37" fillId="24" borderId="14"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165" fontId="37" fillId="24" borderId="14" xfId="0" applyNumberFormat="1" applyFont="1" applyFill="1" applyBorder="1" applyAlignment="1" applyProtection="1">
      <alignment horizontal="center" vertical="center"/>
    </xf>
    <xf numFmtId="0" fontId="51" fillId="0" borderId="18" xfId="0" applyFont="1" applyFill="1" applyBorder="1" applyAlignment="1" applyProtection="1">
      <alignment horizontal="center" vertical="center" wrapText="1"/>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37"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3" fillId="0" borderId="0" xfId="0" applyNumberFormat="1" applyFont="1" applyFill="1" applyBorder="1" applyAlignment="1" applyProtection="1">
      <alignment vertical="center"/>
      <protection locked="0"/>
    </xf>
    <xf numFmtId="0" fontId="40" fillId="0" borderId="22"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4" fillId="22" borderId="11" xfId="0" applyFont="1" applyFill="1" applyBorder="1" applyAlignment="1" applyProtection="1">
      <alignment vertical="center"/>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2"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2"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1"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0" fillId="0" borderId="0" xfId="0" applyFont="1" applyAlignment="1" applyProtection="1">
      <protection locked="0"/>
    </xf>
    <xf numFmtId="0" fontId="65" fillId="0" borderId="0" xfId="0" applyFont="1"/>
    <xf numFmtId="0" fontId="64" fillId="0" borderId="0" xfId="0" applyFont="1" applyFill="1" applyBorder="1" applyAlignment="1"/>
    <xf numFmtId="0" fontId="51" fillId="0" borderId="18" xfId="0" applyFont="1" applyBorder="1" applyAlignment="1">
      <alignment horizontal="left" vertical="center"/>
    </xf>
    <xf numFmtId="0" fontId="51" fillId="0" borderId="18" xfId="0" applyFont="1" applyBorder="1" applyAlignment="1">
      <alignment horizontal="center" vertical="center" wrapText="1"/>
    </xf>
    <xf numFmtId="0" fontId="52" fillId="0" borderId="18" xfId="0" applyFont="1" applyBorder="1" applyAlignment="1">
      <alignment horizontal="center" vertical="center" wrapText="1"/>
    </xf>
    <xf numFmtId="0" fontId="51" fillId="0" borderId="18" xfId="0" applyFont="1" applyBorder="1" applyAlignment="1">
      <alignment horizontal="center" vertical="center"/>
    </xf>
    <xf numFmtId="0" fontId="41" fillId="24" borderId="14" xfId="0" applyFont="1" applyFill="1" applyBorder="1" applyAlignment="1">
      <alignment horizontal="left" vertical="center"/>
    </xf>
    <xf numFmtId="0" fontId="41" fillId="24" borderId="14" xfId="0" applyFont="1" applyFill="1" applyBorder="1" applyAlignment="1">
      <alignment vertical="center"/>
    </xf>
    <xf numFmtId="0" fontId="37" fillId="24" borderId="14" xfId="0" applyFont="1" applyFill="1" applyBorder="1" applyAlignment="1">
      <alignment vertical="center"/>
    </xf>
    <xf numFmtId="0" fontId="37" fillId="24" borderId="14" xfId="0" applyFont="1" applyFill="1" applyBorder="1" applyAlignment="1">
      <alignment horizontal="center" vertical="center"/>
    </xf>
    <xf numFmtId="165" fontId="37" fillId="24" borderId="14" xfId="0" applyNumberFormat="1" applyFont="1" applyFill="1" applyBorder="1" applyAlignment="1">
      <alignment horizontal="center" vertical="center"/>
    </xf>
    <xf numFmtId="1" fontId="37" fillId="24" borderId="14" xfId="0" applyNumberFormat="1" applyFont="1" applyFill="1" applyBorder="1" applyAlignment="1">
      <alignment horizontal="center" vertical="center"/>
    </xf>
    <xf numFmtId="0" fontId="37" fillId="0" borderId="10" xfId="0" applyFont="1" applyBorder="1" applyAlignment="1">
      <alignment horizontal="left" vertical="center"/>
    </xf>
    <xf numFmtId="0" fontId="37" fillId="0" borderId="10" xfId="0" applyFont="1" applyBorder="1" applyAlignment="1">
      <alignment vertical="center" wrapText="1"/>
    </xf>
    <xf numFmtId="0" fontId="37" fillId="0" borderId="10" xfId="0" applyFont="1" applyBorder="1" applyAlignment="1">
      <alignment vertical="center"/>
    </xf>
    <xf numFmtId="0" fontId="42" fillId="0" borderId="12" xfId="0" applyFont="1" applyBorder="1" applyAlignment="1">
      <alignment horizontal="center" vertical="center"/>
    </xf>
    <xf numFmtId="165" fontId="42" fillId="25" borderId="12" xfId="0" applyNumberFormat="1" applyFont="1" applyFill="1" applyBorder="1" applyAlignment="1">
      <alignment horizontal="center" vertical="center"/>
    </xf>
    <xf numFmtId="165" fontId="42" fillId="0" borderId="12" xfId="0" applyNumberFormat="1" applyFont="1" applyBorder="1" applyAlignment="1">
      <alignment horizontal="center" vertical="center"/>
    </xf>
    <xf numFmtId="1" fontId="42" fillId="26" borderId="12" xfId="0" applyNumberFormat="1" applyFont="1" applyFill="1" applyBorder="1" applyAlignment="1">
      <alignment horizontal="center" vertical="center"/>
    </xf>
    <xf numFmtId="1" fontId="42" fillId="0" borderId="12" xfId="0" applyNumberFormat="1" applyFont="1" applyBorder="1" applyAlignment="1">
      <alignment horizontal="center" vertical="center"/>
    </xf>
    <xf numFmtId="0" fontId="42" fillId="0" borderId="0" xfId="0" applyFont="1" applyAlignment="1">
      <alignment horizontal="center" vertical="center"/>
    </xf>
    <xf numFmtId="0" fontId="41" fillId="24" borderId="10" xfId="0" applyFont="1" applyFill="1" applyBorder="1" applyAlignment="1">
      <alignment horizontal="left" vertical="center"/>
    </xf>
    <xf numFmtId="0" fontId="41" fillId="24" borderId="10" xfId="0" applyFont="1" applyFill="1" applyBorder="1" applyAlignment="1">
      <alignment vertical="center"/>
    </xf>
    <xf numFmtId="0" fontId="37" fillId="24" borderId="10" xfId="0" applyFont="1" applyFill="1" applyBorder="1" applyAlignment="1">
      <alignment vertical="center"/>
    </xf>
    <xf numFmtId="0" fontId="37" fillId="24" borderId="10" xfId="0" applyFont="1" applyFill="1" applyBorder="1" applyAlignment="1">
      <alignment horizontal="center" vertical="center"/>
    </xf>
    <xf numFmtId="165" fontId="37" fillId="24" borderId="10" xfId="0" applyNumberFormat="1" applyFont="1" applyFill="1" applyBorder="1" applyAlignment="1">
      <alignment horizontal="center" vertical="center"/>
    </xf>
    <xf numFmtId="1" fontId="37" fillId="24" borderId="10" xfId="40" applyNumberFormat="1" applyFont="1" applyFill="1" applyBorder="1" applyAlignment="1" applyProtection="1">
      <alignment horizontal="center" vertical="center"/>
    </xf>
    <xf numFmtId="9" fontId="37" fillId="24" borderId="10" xfId="40" applyFont="1" applyFill="1" applyBorder="1" applyAlignment="1" applyProtection="1">
      <alignment horizontal="center" vertical="center"/>
    </xf>
    <xf numFmtId="1" fontId="37" fillId="24" borderId="10" xfId="0" applyNumberFormat="1" applyFont="1" applyFill="1" applyBorder="1" applyAlignment="1">
      <alignment horizontal="center" vertical="center"/>
    </xf>
    <xf numFmtId="0" fontId="67" fillId="0" borderId="10" xfId="0" applyFont="1" applyBorder="1" applyAlignment="1">
      <alignment vertical="center" wrapText="1"/>
    </xf>
    <xf numFmtId="0" fontId="68" fillId="0" borderId="10" xfId="0" applyFont="1" applyBorder="1" applyAlignment="1">
      <alignment vertical="center" wrapText="1"/>
    </xf>
    <xf numFmtId="0" fontId="55"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0" fontId="47" fillId="0" borderId="23" xfId="0" applyNumberFormat="1" applyFont="1" applyFill="1" applyBorder="1" applyAlignment="1" applyProtection="1">
      <alignment horizontal="center" vertical="center"/>
    </xf>
    <xf numFmtId="0" fontId="47" fillId="0" borderId="0" xfId="0" applyNumberFormat="1" applyFont="1" applyFill="1" applyBorder="1" applyAlignment="1" applyProtection="1">
      <alignment horizontal="center" vertical="center"/>
    </xf>
    <xf numFmtId="0" fontId="47" fillId="0" borderId="24" xfId="0" applyNumberFormat="1" applyFont="1" applyFill="1" applyBorder="1" applyAlignment="1" applyProtection="1">
      <alignment horizontal="center" vertical="center"/>
    </xf>
    <xf numFmtId="164" fontId="40" fillId="0" borderId="22" xfId="0" applyNumberFormat="1" applyFont="1" applyFill="1" applyBorder="1" applyAlignment="1" applyProtection="1">
      <alignment horizontal="center" vertical="center" shrinkToFit="1"/>
      <protection locked="0"/>
    </xf>
    <xf numFmtId="167" fontId="40" fillId="0" borderId="23" xfId="0" applyNumberFormat="1" applyFont="1" applyFill="1" applyBorder="1" applyAlignment="1" applyProtection="1">
      <alignment horizontal="center" vertical="center"/>
    </xf>
    <xf numFmtId="167" fontId="40" fillId="0" borderId="0" xfId="0" applyNumberFormat="1" applyFont="1" applyFill="1" applyBorder="1" applyAlignment="1" applyProtection="1">
      <alignment horizontal="center" vertical="center"/>
    </xf>
    <xf numFmtId="167" fontId="40" fillId="0" borderId="24" xfId="0" applyNumberFormat="1" applyFont="1" applyFill="1" applyBorder="1" applyAlignment="1" applyProtection="1">
      <alignment horizontal="center" vertical="center"/>
    </xf>
    <xf numFmtId="0" fontId="57" fillId="0" borderId="0" xfId="0" applyFont="1" applyFill="1" applyBorder="1" applyAlignment="1">
      <alignment horizontal="left"/>
    </xf>
    <xf numFmtId="0" fontId="42" fillId="0" borderId="12" xfId="0" applyFont="1" applyBorder="1" applyAlignment="1">
      <alignment vertical="center"/>
    </xf>
    <xf numFmtId="0" fontId="42" fillId="0" borderId="12" xfId="0" quotePrefix="1" applyFont="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0">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325755</xdr:colOff>
      <xdr:row>5</xdr:row>
      <xdr:rowOff>135255</xdr:rowOff>
    </xdr:from>
    <xdr:to>
      <xdr:col>24</xdr:col>
      <xdr:colOff>97155</xdr:colOff>
      <xdr:row>10</xdr:row>
      <xdr:rowOff>91863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K96"/>
  <sheetViews>
    <sheetView showGridLines="0" tabSelected="1" zoomScaleNormal="100" workbookViewId="0">
      <pane ySplit="7" topLeftCell="A8" activePane="bottomLeft" state="frozen"/>
      <selection pane="bottomLeft" activeCell="AT54" sqref="AT54"/>
    </sheetView>
  </sheetViews>
  <sheetFormatPr defaultColWidth="9.140625" defaultRowHeight="12.75" x14ac:dyDescent="0.2"/>
  <cols>
    <col min="1" max="1" width="6.85546875" style="5" customWidth="1"/>
    <col min="2" max="2" width="30.710937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84" t="s">
        <v>97</v>
      </c>
      <c r="B1" s="24"/>
      <c r="C1" s="24"/>
      <c r="D1" s="24"/>
      <c r="E1" s="24"/>
      <c r="F1" s="24"/>
      <c r="I1" s="88"/>
      <c r="K1" s="148" t="s">
        <v>41</v>
      </c>
      <c r="L1" s="148"/>
      <c r="M1" s="148"/>
      <c r="N1" s="148"/>
      <c r="O1" s="148"/>
      <c r="P1" s="148"/>
      <c r="Q1" s="148"/>
      <c r="R1" s="148"/>
      <c r="S1" s="148"/>
      <c r="T1" s="148"/>
      <c r="U1" s="148"/>
      <c r="V1" s="148"/>
      <c r="W1" s="148"/>
      <c r="X1" s="148"/>
      <c r="Y1" s="148"/>
      <c r="Z1" s="148"/>
      <c r="AA1" s="148"/>
      <c r="AB1" s="148"/>
      <c r="AC1" s="148"/>
      <c r="AD1" s="148"/>
      <c r="AE1" s="148"/>
    </row>
    <row r="2" spans="1:66" ht="18" customHeight="1" x14ac:dyDescent="0.2">
      <c r="A2" s="29" t="s">
        <v>98</v>
      </c>
      <c r="B2" s="16"/>
      <c r="C2" s="16"/>
      <c r="D2" s="19"/>
      <c r="E2" s="116"/>
      <c r="F2" s="116"/>
      <c r="H2" s="2"/>
    </row>
    <row r="3" spans="1:66" ht="14.25" x14ac:dyDescent="0.2">
      <c r="A3" s="29"/>
      <c r="B3" s="25"/>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
      <c r="A4" s="73"/>
      <c r="B4" s="77" t="s">
        <v>38</v>
      </c>
      <c r="C4" s="153">
        <v>44459</v>
      </c>
      <c r="D4" s="153"/>
      <c r="E4" s="153"/>
      <c r="F4" s="74"/>
      <c r="G4" s="77" t="s">
        <v>37</v>
      </c>
      <c r="H4" s="85">
        <v>1</v>
      </c>
      <c r="I4" s="75"/>
      <c r="J4" s="27"/>
      <c r="K4" s="150" t="str">
        <f>"Week "&amp;(K6-($C$4-WEEKDAY($C$4,1)+2))/7+1</f>
        <v>Week 1</v>
      </c>
      <c r="L4" s="151"/>
      <c r="M4" s="151"/>
      <c r="N4" s="151"/>
      <c r="O4" s="151"/>
      <c r="P4" s="151"/>
      <c r="Q4" s="152"/>
      <c r="R4" s="150" t="str">
        <f>"Week "&amp;(R6-($C$4-WEEKDAY($C$4,1)+2))/7+1</f>
        <v>Week 2</v>
      </c>
      <c r="S4" s="151"/>
      <c r="T4" s="151"/>
      <c r="U4" s="151"/>
      <c r="V4" s="151"/>
      <c r="W4" s="151"/>
      <c r="X4" s="152"/>
      <c r="Y4" s="150" t="str">
        <f>"Week "&amp;(Y6-($C$4-WEEKDAY($C$4,1)+2))/7+1</f>
        <v>Week 3</v>
      </c>
      <c r="Z4" s="151"/>
      <c r="AA4" s="151"/>
      <c r="AB4" s="151"/>
      <c r="AC4" s="151"/>
      <c r="AD4" s="151"/>
      <c r="AE4" s="152"/>
      <c r="AF4" s="150" t="str">
        <f>"Week "&amp;(AF6-($C$4-WEEKDAY($C$4,1)+2))/7+1</f>
        <v>Week 4</v>
      </c>
      <c r="AG4" s="151"/>
      <c r="AH4" s="151"/>
      <c r="AI4" s="151"/>
      <c r="AJ4" s="151"/>
      <c r="AK4" s="151"/>
      <c r="AL4" s="152"/>
      <c r="AM4" s="150" t="str">
        <f>"Week "&amp;(AM6-($C$4-WEEKDAY($C$4,1)+2))/7+1</f>
        <v>Week 5</v>
      </c>
      <c r="AN4" s="151"/>
      <c r="AO4" s="151"/>
      <c r="AP4" s="151"/>
      <c r="AQ4" s="151"/>
      <c r="AR4" s="151"/>
      <c r="AS4" s="152"/>
      <c r="AT4" s="150" t="str">
        <f>"Week "&amp;(AT6-($C$4-WEEKDAY($C$4,1)+2))/7+1</f>
        <v>Week 6</v>
      </c>
      <c r="AU4" s="151"/>
      <c r="AV4" s="151"/>
      <c r="AW4" s="151"/>
      <c r="AX4" s="151"/>
      <c r="AY4" s="151"/>
      <c r="AZ4" s="152"/>
      <c r="BA4" s="150" t="str">
        <f>"Week "&amp;(BA6-($C$4-WEEKDAY($C$4,1)+2))/7+1</f>
        <v>Week 7</v>
      </c>
      <c r="BB4" s="151"/>
      <c r="BC4" s="151"/>
      <c r="BD4" s="151"/>
      <c r="BE4" s="151"/>
      <c r="BF4" s="151"/>
      <c r="BG4" s="152"/>
      <c r="BH4" s="150" t="str">
        <f>"Week "&amp;(BH6-($C$4-WEEKDAY($C$4,1)+2))/7+1</f>
        <v>Week 8</v>
      </c>
      <c r="BI4" s="151"/>
      <c r="BJ4" s="151"/>
      <c r="BK4" s="151"/>
      <c r="BL4" s="151"/>
      <c r="BM4" s="151"/>
      <c r="BN4" s="152"/>
    </row>
    <row r="5" spans="1:66" ht="17.25" customHeight="1" x14ac:dyDescent="0.2">
      <c r="A5" s="73"/>
      <c r="B5" s="77" t="s">
        <v>39</v>
      </c>
      <c r="C5" s="149" t="s">
        <v>173</v>
      </c>
      <c r="D5" s="149"/>
      <c r="E5" s="149"/>
      <c r="F5" s="76"/>
      <c r="G5" s="76"/>
      <c r="H5" s="76"/>
      <c r="I5" s="76"/>
      <c r="J5" s="27"/>
      <c r="K5" s="154">
        <f>K6</f>
        <v>44459</v>
      </c>
      <c r="L5" s="155"/>
      <c r="M5" s="155"/>
      <c r="N5" s="155"/>
      <c r="O5" s="155"/>
      <c r="P5" s="155"/>
      <c r="Q5" s="156"/>
      <c r="R5" s="154">
        <f>R6</f>
        <v>44466</v>
      </c>
      <c r="S5" s="155"/>
      <c r="T5" s="155"/>
      <c r="U5" s="155"/>
      <c r="V5" s="155"/>
      <c r="W5" s="155"/>
      <c r="X5" s="156"/>
      <c r="Y5" s="154">
        <f>Y6</f>
        <v>44473</v>
      </c>
      <c r="Z5" s="155"/>
      <c r="AA5" s="155"/>
      <c r="AB5" s="155"/>
      <c r="AC5" s="155"/>
      <c r="AD5" s="155"/>
      <c r="AE5" s="156"/>
      <c r="AF5" s="154">
        <f>AF6</f>
        <v>44480</v>
      </c>
      <c r="AG5" s="155"/>
      <c r="AH5" s="155"/>
      <c r="AI5" s="155"/>
      <c r="AJ5" s="155"/>
      <c r="AK5" s="155"/>
      <c r="AL5" s="156"/>
      <c r="AM5" s="154">
        <f>AM6</f>
        <v>44487</v>
      </c>
      <c r="AN5" s="155"/>
      <c r="AO5" s="155"/>
      <c r="AP5" s="155"/>
      <c r="AQ5" s="155"/>
      <c r="AR5" s="155"/>
      <c r="AS5" s="156"/>
      <c r="AT5" s="154">
        <f>AT6</f>
        <v>44494</v>
      </c>
      <c r="AU5" s="155"/>
      <c r="AV5" s="155"/>
      <c r="AW5" s="155"/>
      <c r="AX5" s="155"/>
      <c r="AY5" s="155"/>
      <c r="AZ5" s="156"/>
      <c r="BA5" s="154">
        <f>BA6</f>
        <v>44501</v>
      </c>
      <c r="BB5" s="155"/>
      <c r="BC5" s="155"/>
      <c r="BD5" s="155"/>
      <c r="BE5" s="155"/>
      <c r="BF5" s="155"/>
      <c r="BG5" s="156"/>
      <c r="BH5" s="154">
        <f>BH6</f>
        <v>44508</v>
      </c>
      <c r="BI5" s="155"/>
      <c r="BJ5" s="155"/>
      <c r="BK5" s="155"/>
      <c r="BL5" s="155"/>
      <c r="BM5" s="155"/>
      <c r="BN5" s="156"/>
    </row>
    <row r="6" spans="1:66" x14ac:dyDescent="0.2">
      <c r="A6" s="26"/>
      <c r="B6" s="27"/>
      <c r="C6" s="27"/>
      <c r="D6" s="28"/>
      <c r="E6" s="27"/>
      <c r="F6" s="27"/>
      <c r="G6" s="27"/>
      <c r="H6" s="27"/>
      <c r="I6" s="27"/>
      <c r="J6" s="27"/>
      <c r="K6" s="60">
        <f>C4-WEEKDAY(C4,1)+2+7*(H4-1)</f>
        <v>44459</v>
      </c>
      <c r="L6" s="52">
        <f t="shared" ref="L6:AQ6" si="0">K6+1</f>
        <v>44460</v>
      </c>
      <c r="M6" s="52">
        <f t="shared" si="0"/>
        <v>44461</v>
      </c>
      <c r="N6" s="52">
        <f t="shared" si="0"/>
        <v>44462</v>
      </c>
      <c r="O6" s="52">
        <f t="shared" si="0"/>
        <v>44463</v>
      </c>
      <c r="P6" s="52">
        <f t="shared" si="0"/>
        <v>44464</v>
      </c>
      <c r="Q6" s="61">
        <f t="shared" si="0"/>
        <v>44465</v>
      </c>
      <c r="R6" s="60">
        <f t="shared" si="0"/>
        <v>44466</v>
      </c>
      <c r="S6" s="52">
        <f t="shared" si="0"/>
        <v>44467</v>
      </c>
      <c r="T6" s="52">
        <f t="shared" si="0"/>
        <v>44468</v>
      </c>
      <c r="U6" s="52">
        <f t="shared" si="0"/>
        <v>44469</v>
      </c>
      <c r="V6" s="52">
        <f t="shared" si="0"/>
        <v>44470</v>
      </c>
      <c r="W6" s="52">
        <f t="shared" si="0"/>
        <v>44471</v>
      </c>
      <c r="X6" s="61">
        <f t="shared" si="0"/>
        <v>44472</v>
      </c>
      <c r="Y6" s="60">
        <f t="shared" si="0"/>
        <v>44473</v>
      </c>
      <c r="Z6" s="52">
        <f t="shared" si="0"/>
        <v>44474</v>
      </c>
      <c r="AA6" s="52">
        <f t="shared" si="0"/>
        <v>44475</v>
      </c>
      <c r="AB6" s="52">
        <f t="shared" si="0"/>
        <v>44476</v>
      </c>
      <c r="AC6" s="52">
        <f t="shared" si="0"/>
        <v>44477</v>
      </c>
      <c r="AD6" s="52">
        <f t="shared" si="0"/>
        <v>44478</v>
      </c>
      <c r="AE6" s="61">
        <f t="shared" si="0"/>
        <v>44479</v>
      </c>
      <c r="AF6" s="60">
        <f t="shared" si="0"/>
        <v>44480</v>
      </c>
      <c r="AG6" s="52">
        <f t="shared" si="0"/>
        <v>44481</v>
      </c>
      <c r="AH6" s="52">
        <f t="shared" si="0"/>
        <v>44482</v>
      </c>
      <c r="AI6" s="52">
        <f t="shared" si="0"/>
        <v>44483</v>
      </c>
      <c r="AJ6" s="52">
        <f t="shared" si="0"/>
        <v>44484</v>
      </c>
      <c r="AK6" s="52">
        <f t="shared" si="0"/>
        <v>44485</v>
      </c>
      <c r="AL6" s="61">
        <f t="shared" si="0"/>
        <v>44486</v>
      </c>
      <c r="AM6" s="60">
        <f t="shared" si="0"/>
        <v>44487</v>
      </c>
      <c r="AN6" s="52">
        <f t="shared" si="0"/>
        <v>44488</v>
      </c>
      <c r="AO6" s="52">
        <f t="shared" si="0"/>
        <v>44489</v>
      </c>
      <c r="AP6" s="52">
        <f t="shared" si="0"/>
        <v>44490</v>
      </c>
      <c r="AQ6" s="52">
        <f t="shared" si="0"/>
        <v>44491</v>
      </c>
      <c r="AR6" s="52">
        <f t="shared" ref="AR6:BN6" si="1">AQ6+1</f>
        <v>44492</v>
      </c>
      <c r="AS6" s="61">
        <f t="shared" si="1"/>
        <v>44493</v>
      </c>
      <c r="AT6" s="60">
        <f t="shared" si="1"/>
        <v>44494</v>
      </c>
      <c r="AU6" s="52">
        <f t="shared" si="1"/>
        <v>44495</v>
      </c>
      <c r="AV6" s="52">
        <f t="shared" si="1"/>
        <v>44496</v>
      </c>
      <c r="AW6" s="52">
        <f t="shared" si="1"/>
        <v>44497</v>
      </c>
      <c r="AX6" s="52">
        <f t="shared" si="1"/>
        <v>44498</v>
      </c>
      <c r="AY6" s="52">
        <f t="shared" si="1"/>
        <v>44499</v>
      </c>
      <c r="AZ6" s="61">
        <f t="shared" si="1"/>
        <v>44500</v>
      </c>
      <c r="BA6" s="60">
        <f t="shared" si="1"/>
        <v>44501</v>
      </c>
      <c r="BB6" s="52">
        <f t="shared" si="1"/>
        <v>44502</v>
      </c>
      <c r="BC6" s="52">
        <f t="shared" si="1"/>
        <v>44503</v>
      </c>
      <c r="BD6" s="52">
        <f t="shared" si="1"/>
        <v>44504</v>
      </c>
      <c r="BE6" s="52">
        <f t="shared" si="1"/>
        <v>44505</v>
      </c>
      <c r="BF6" s="52">
        <f t="shared" si="1"/>
        <v>44506</v>
      </c>
      <c r="BG6" s="61">
        <f t="shared" si="1"/>
        <v>44507</v>
      </c>
      <c r="BH6" s="60">
        <f t="shared" si="1"/>
        <v>44508</v>
      </c>
      <c r="BI6" s="52">
        <f t="shared" si="1"/>
        <v>44509</v>
      </c>
      <c r="BJ6" s="52">
        <f t="shared" si="1"/>
        <v>44510</v>
      </c>
      <c r="BK6" s="52">
        <f t="shared" si="1"/>
        <v>44511</v>
      </c>
      <c r="BL6" s="52">
        <f t="shared" si="1"/>
        <v>44512</v>
      </c>
      <c r="BM6" s="52">
        <f t="shared" si="1"/>
        <v>44513</v>
      </c>
      <c r="BN6" s="61">
        <f t="shared" si="1"/>
        <v>44514</v>
      </c>
    </row>
    <row r="7" spans="1:66" s="83" customFormat="1" ht="24.75" thickBot="1" x14ac:dyDescent="0.25">
      <c r="A7" s="119" t="s">
        <v>0</v>
      </c>
      <c r="B7" s="119" t="s">
        <v>29</v>
      </c>
      <c r="C7" s="120" t="s">
        <v>30</v>
      </c>
      <c r="D7" s="121" t="s">
        <v>36</v>
      </c>
      <c r="E7" s="122" t="s">
        <v>31</v>
      </c>
      <c r="F7" s="122" t="s">
        <v>32</v>
      </c>
      <c r="G7" s="120" t="s">
        <v>33</v>
      </c>
      <c r="H7" s="120" t="s">
        <v>34</v>
      </c>
      <c r="I7" s="120" t="s">
        <v>35</v>
      </c>
      <c r="J7" s="79"/>
      <c r="K7" s="80" t="str">
        <f t="shared" ref="K7:AP7" si="2">CHOOSE(WEEKDAY(K6,1),"S","M","T","W","T","F","S")</f>
        <v>M</v>
      </c>
      <c r="L7" s="81" t="str">
        <f t="shared" si="2"/>
        <v>T</v>
      </c>
      <c r="M7" s="81" t="str">
        <f t="shared" si="2"/>
        <v>W</v>
      </c>
      <c r="N7" s="81" t="str">
        <f t="shared" si="2"/>
        <v>T</v>
      </c>
      <c r="O7" s="81" t="str">
        <f t="shared" si="2"/>
        <v>F</v>
      </c>
      <c r="P7" s="81" t="str">
        <f t="shared" si="2"/>
        <v>S</v>
      </c>
      <c r="Q7" s="82" t="str">
        <f t="shared" si="2"/>
        <v>S</v>
      </c>
      <c r="R7" s="80" t="str">
        <f t="shared" si="2"/>
        <v>M</v>
      </c>
      <c r="S7" s="81" t="str">
        <f t="shared" si="2"/>
        <v>T</v>
      </c>
      <c r="T7" s="81" t="str">
        <f t="shared" si="2"/>
        <v>W</v>
      </c>
      <c r="U7" s="81" t="str">
        <f t="shared" si="2"/>
        <v>T</v>
      </c>
      <c r="V7" s="81" t="str">
        <f t="shared" si="2"/>
        <v>F</v>
      </c>
      <c r="W7" s="81" t="str">
        <f t="shared" si="2"/>
        <v>S</v>
      </c>
      <c r="X7" s="82" t="str">
        <f t="shared" si="2"/>
        <v>S</v>
      </c>
      <c r="Y7" s="80" t="str">
        <f t="shared" si="2"/>
        <v>M</v>
      </c>
      <c r="Z7" s="81" t="str">
        <f t="shared" si="2"/>
        <v>T</v>
      </c>
      <c r="AA7" s="81" t="str">
        <f t="shared" si="2"/>
        <v>W</v>
      </c>
      <c r="AB7" s="81" t="str">
        <f t="shared" si="2"/>
        <v>T</v>
      </c>
      <c r="AC7" s="81" t="str">
        <f t="shared" si="2"/>
        <v>F</v>
      </c>
      <c r="AD7" s="81" t="str">
        <f t="shared" si="2"/>
        <v>S</v>
      </c>
      <c r="AE7" s="82" t="str">
        <f t="shared" si="2"/>
        <v>S</v>
      </c>
      <c r="AF7" s="80" t="str">
        <f t="shared" si="2"/>
        <v>M</v>
      </c>
      <c r="AG7" s="81" t="str">
        <f t="shared" si="2"/>
        <v>T</v>
      </c>
      <c r="AH7" s="81" t="str">
        <f t="shared" si="2"/>
        <v>W</v>
      </c>
      <c r="AI7" s="81" t="str">
        <f t="shared" si="2"/>
        <v>T</v>
      </c>
      <c r="AJ7" s="81" t="str">
        <f t="shared" si="2"/>
        <v>F</v>
      </c>
      <c r="AK7" s="81" t="str">
        <f t="shared" si="2"/>
        <v>S</v>
      </c>
      <c r="AL7" s="82" t="str">
        <f t="shared" si="2"/>
        <v>S</v>
      </c>
      <c r="AM7" s="80" t="str">
        <f t="shared" si="2"/>
        <v>M</v>
      </c>
      <c r="AN7" s="81" t="str">
        <f t="shared" si="2"/>
        <v>T</v>
      </c>
      <c r="AO7" s="81" t="str">
        <f t="shared" si="2"/>
        <v>W</v>
      </c>
      <c r="AP7" s="81" t="str">
        <f t="shared" si="2"/>
        <v>T</v>
      </c>
      <c r="AQ7" s="81" t="str">
        <f t="shared" ref="AQ7:BN7" si="3">CHOOSE(WEEKDAY(AQ6,1),"S","M","T","W","T","F","S")</f>
        <v>F</v>
      </c>
      <c r="AR7" s="81" t="str">
        <f t="shared" si="3"/>
        <v>S</v>
      </c>
      <c r="AS7" s="82" t="str">
        <f t="shared" si="3"/>
        <v>S</v>
      </c>
      <c r="AT7" s="80" t="str">
        <f t="shared" si="3"/>
        <v>M</v>
      </c>
      <c r="AU7" s="81" t="str">
        <f t="shared" si="3"/>
        <v>T</v>
      </c>
      <c r="AV7" s="81" t="str">
        <f t="shared" si="3"/>
        <v>W</v>
      </c>
      <c r="AW7" s="81" t="str">
        <f t="shared" si="3"/>
        <v>T</v>
      </c>
      <c r="AX7" s="81" t="str">
        <f t="shared" si="3"/>
        <v>F</v>
      </c>
      <c r="AY7" s="81" t="str">
        <f t="shared" si="3"/>
        <v>S</v>
      </c>
      <c r="AZ7" s="82" t="str">
        <f t="shared" si="3"/>
        <v>S</v>
      </c>
      <c r="BA7" s="80" t="str">
        <f t="shared" si="3"/>
        <v>M</v>
      </c>
      <c r="BB7" s="81" t="str">
        <f t="shared" si="3"/>
        <v>T</v>
      </c>
      <c r="BC7" s="81" t="str">
        <f t="shared" si="3"/>
        <v>W</v>
      </c>
      <c r="BD7" s="81" t="str">
        <f t="shared" si="3"/>
        <v>T</v>
      </c>
      <c r="BE7" s="81" t="str">
        <f t="shared" si="3"/>
        <v>F</v>
      </c>
      <c r="BF7" s="81" t="str">
        <f t="shared" si="3"/>
        <v>S</v>
      </c>
      <c r="BG7" s="82" t="str">
        <f t="shared" si="3"/>
        <v>S</v>
      </c>
      <c r="BH7" s="80" t="str">
        <f t="shared" si="3"/>
        <v>M</v>
      </c>
      <c r="BI7" s="81" t="str">
        <f t="shared" si="3"/>
        <v>T</v>
      </c>
      <c r="BJ7" s="81" t="str">
        <f t="shared" si="3"/>
        <v>W</v>
      </c>
      <c r="BK7" s="81" t="str">
        <f t="shared" si="3"/>
        <v>T</v>
      </c>
      <c r="BL7" s="81" t="str">
        <f t="shared" si="3"/>
        <v>F</v>
      </c>
      <c r="BM7" s="81" t="str">
        <f t="shared" si="3"/>
        <v>S</v>
      </c>
      <c r="BN7" s="82" t="str">
        <f t="shared" si="3"/>
        <v>S</v>
      </c>
    </row>
    <row r="8" spans="1:66" s="30" customFormat="1" ht="18" x14ac:dyDescent="0.2">
      <c r="A8" s="123" t="str">
        <f>IF(ISERROR(VALUE(SUBSTITUTE(prevWBS,".",""))),"1",IF(ISERROR(FIND("`",SUBSTITUTE(prevWBS,".","`",1))),TEXT(VALUE(prevWBS)+1,"#"),TEXT(VALUE(LEFT(prevWBS,FIND("`",SUBSTITUTE(prevWBS,".","`",1))-1))+1,"#")))</f>
        <v>1</v>
      </c>
      <c r="B8" s="124" t="s">
        <v>102</v>
      </c>
      <c r="C8" s="125"/>
      <c r="D8" s="126"/>
      <c r="E8" s="127">
        <v>44459</v>
      </c>
      <c r="F8" s="127">
        <f>IF(ISBLANK(E8)," - ",IF(G8=0,E8,E8+G8-1))</f>
        <v>44465</v>
      </c>
      <c r="G8" s="57">
        <v>7</v>
      </c>
      <c r="H8" s="58"/>
      <c r="I8" s="128">
        <v>5</v>
      </c>
      <c r="J8" s="62"/>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row>
    <row r="9" spans="1:66" s="39" customFormat="1" ht="18" x14ac:dyDescent="0.2">
      <c r="A9" s="129" t="str">
        <f t="shared" ref="A9:A15"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30" t="s">
        <v>103</v>
      </c>
      <c r="C9" s="131" t="s">
        <v>104</v>
      </c>
      <c r="D9" s="132"/>
      <c r="E9" s="133">
        <v>44460</v>
      </c>
      <c r="F9" s="134">
        <f>IF(ISBLANK(E9)," - ",IF(G9=0,E9,E9+G9-1))</f>
        <v>44460</v>
      </c>
      <c r="G9" s="135">
        <v>1</v>
      </c>
      <c r="H9" s="33">
        <v>0</v>
      </c>
      <c r="I9" s="136">
        <v>1</v>
      </c>
      <c r="J9" s="65"/>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row>
    <row r="10" spans="1:66" s="39" customFormat="1" ht="18" x14ac:dyDescent="0.2">
      <c r="A10" s="129" t="str">
        <f t="shared" si="4"/>
        <v>1.2</v>
      </c>
      <c r="B10" s="130" t="s">
        <v>105</v>
      </c>
      <c r="C10" s="131" t="s">
        <v>104</v>
      </c>
      <c r="D10" s="132"/>
      <c r="E10" s="133">
        <v>44461</v>
      </c>
      <c r="F10" s="134">
        <f t="shared" ref="F10" si="5">IF(ISBLANK(E10)," - ",IF(G10=0,E10,E10+G10-1))</f>
        <v>44461</v>
      </c>
      <c r="G10" s="135">
        <v>1</v>
      </c>
      <c r="H10" s="33">
        <v>0</v>
      </c>
      <c r="I10" s="136">
        <v>1</v>
      </c>
      <c r="J10" s="65"/>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row>
    <row r="11" spans="1:66" s="39" customFormat="1" ht="18" x14ac:dyDescent="0.2">
      <c r="A11" s="129" t="str">
        <f t="shared" si="4"/>
        <v>1.3</v>
      </c>
      <c r="B11" s="130" t="s">
        <v>106</v>
      </c>
      <c r="C11" s="131" t="s">
        <v>104</v>
      </c>
      <c r="D11" s="132"/>
      <c r="E11" s="133">
        <v>44461</v>
      </c>
      <c r="F11" s="134">
        <f t="shared" ref="F11" si="6">IF(ISBLANK(E11)," - ",IF(G11=0,E11,E11+G11-1))</f>
        <v>44461</v>
      </c>
      <c r="G11" s="135">
        <v>1</v>
      </c>
      <c r="H11" s="33">
        <v>0</v>
      </c>
      <c r="I11" s="136">
        <v>1</v>
      </c>
      <c r="J11" s="65"/>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row>
    <row r="12" spans="1:66" s="39" customFormat="1" ht="18" x14ac:dyDescent="0.2">
      <c r="A12"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130" t="s">
        <v>107</v>
      </c>
      <c r="C12" s="131" t="s">
        <v>104</v>
      </c>
      <c r="D12" s="137"/>
      <c r="E12" s="133">
        <v>44461</v>
      </c>
      <c r="F12" s="134">
        <f>IF(ISBLANK(E12)," - ",IF(G12=0,E12,E12+G12-1))</f>
        <v>44461</v>
      </c>
      <c r="G12" s="135">
        <v>1</v>
      </c>
      <c r="H12" s="33">
        <v>0</v>
      </c>
      <c r="I12" s="136">
        <v>1</v>
      </c>
      <c r="J12" s="65"/>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row>
    <row r="13" spans="1:66" s="39" customFormat="1" ht="18" x14ac:dyDescent="0.2">
      <c r="A13"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3" s="130" t="s">
        <v>108</v>
      </c>
      <c r="C13" s="131" t="s">
        <v>104</v>
      </c>
      <c r="D13" s="137"/>
      <c r="E13" s="133">
        <v>44461</v>
      </c>
      <c r="F13" s="134">
        <f>IF(ISBLANK(E13)," - ",IF(G13=0,E13,E13+G13-1))</f>
        <v>44463</v>
      </c>
      <c r="G13" s="135">
        <v>3</v>
      </c>
      <c r="H13" s="33">
        <v>0</v>
      </c>
      <c r="I13" s="136">
        <v>3</v>
      </c>
      <c r="J13" s="65"/>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row>
    <row r="14" spans="1:66" s="39" customFormat="1" ht="18" x14ac:dyDescent="0.2">
      <c r="A14"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4" s="130" t="s">
        <v>109</v>
      </c>
      <c r="C14" s="131" t="s">
        <v>104</v>
      </c>
      <c r="D14" s="137"/>
      <c r="E14" s="133">
        <v>44461</v>
      </c>
      <c r="F14" s="134">
        <f>IF(ISBLANK(E14)," - ",IF(G14=0,E14,E14+G14-1))</f>
        <v>44463</v>
      </c>
      <c r="G14" s="135">
        <v>3</v>
      </c>
      <c r="H14" s="33">
        <v>0</v>
      </c>
      <c r="I14" s="136">
        <v>3</v>
      </c>
      <c r="J14" s="65"/>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row>
    <row r="15" spans="1:66" s="39" customFormat="1" ht="18" x14ac:dyDescent="0.2">
      <c r="A15" s="129" t="str">
        <f t="shared" si="4"/>
        <v>1.7</v>
      </c>
      <c r="B15" s="130" t="s">
        <v>110</v>
      </c>
      <c r="C15" s="131" t="s">
        <v>104</v>
      </c>
      <c r="D15" s="132"/>
      <c r="E15" s="133">
        <v>44463</v>
      </c>
      <c r="F15" s="134">
        <f t="shared" ref="F15" si="7">IF(ISBLANK(E15)," - ",IF(G15=0,E15,E15+G15-1))</f>
        <v>44463</v>
      </c>
      <c r="G15" s="135">
        <v>1</v>
      </c>
      <c r="H15" s="33">
        <v>0</v>
      </c>
      <c r="I15" s="136">
        <v>2</v>
      </c>
      <c r="J15" s="65"/>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row>
    <row r="16" spans="1:66" s="30" customFormat="1" ht="18" x14ac:dyDescent="0.2">
      <c r="A16" s="138" t="str">
        <f>IF(ISERROR(VALUE(SUBSTITUTE(prevWBS,".",""))),"1",IF(ISERROR(FIND("`",SUBSTITUTE(prevWBS,".","`",1))),TEXT(VALUE(prevWBS)+1,"#"),TEXT(VALUE(LEFT(prevWBS,FIND("`",SUBSTITUTE(prevWBS,".","`",1))-1))+1,"#")))</f>
        <v>2</v>
      </c>
      <c r="B16" s="139" t="s">
        <v>174</v>
      </c>
      <c r="C16" s="140" t="s">
        <v>104</v>
      </c>
      <c r="D16" s="141"/>
      <c r="E16" s="127">
        <v>44466</v>
      </c>
      <c r="F16" s="127">
        <f>IF(ISBLANK(E16)," - ",IF(G16=0,E16,E16+G16-1))</f>
        <v>44472</v>
      </c>
      <c r="G16" s="57">
        <v>7</v>
      </c>
      <c r="H16" s="33">
        <v>0</v>
      </c>
      <c r="I16" s="145">
        <f>IF(OR(F16=0,E16=0)," - ",NETWORKDAYS(E16,F16))</f>
        <v>5</v>
      </c>
      <c r="J16" s="62"/>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row>
    <row r="17" spans="1:89" s="39" customFormat="1" ht="18" x14ac:dyDescent="0.2">
      <c r="A17" s="129" t="str">
        <f t="shared" ref="A17:A28"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46" t="s">
        <v>111</v>
      </c>
      <c r="C17" s="131" t="s">
        <v>104</v>
      </c>
      <c r="D17" s="132"/>
      <c r="E17" s="133">
        <v>44466</v>
      </c>
      <c r="F17" s="134">
        <f t="shared" ref="F17:F28" si="9">IF(ISBLANK(E17)," - ",IF(G17=0,E17,E17+G17-1))</f>
        <v>44467</v>
      </c>
      <c r="G17" s="135">
        <v>2</v>
      </c>
      <c r="H17" s="33"/>
      <c r="I17" s="136">
        <f>IF(OR(F17=0,E17=0)," - ",NETWORKDAYS(E17,F17))</f>
        <v>2</v>
      </c>
      <c r="J17" s="65"/>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row>
    <row r="18" spans="1:89" s="39" customFormat="1" ht="18" x14ac:dyDescent="0.2">
      <c r="A18" s="129" t="str">
        <f t="shared" si="8"/>
        <v>2.2</v>
      </c>
      <c r="B18" s="130" t="s">
        <v>112</v>
      </c>
      <c r="C18" s="131" t="s">
        <v>104</v>
      </c>
      <c r="D18" s="132"/>
      <c r="E18" s="133">
        <v>44466</v>
      </c>
      <c r="F18" s="134">
        <f t="shared" si="9"/>
        <v>44467</v>
      </c>
      <c r="G18" s="135">
        <v>2</v>
      </c>
      <c r="H18" s="33"/>
      <c r="I18" s="136">
        <f t="shared" ref="I18:I28" si="10">IF(OR(F18=0,E18=0)," - ",NETWORKDAYS(E18,F18))</f>
        <v>2</v>
      </c>
      <c r="J18" s="65"/>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row>
    <row r="19" spans="1:89" s="39" customFormat="1" ht="18" x14ac:dyDescent="0.2">
      <c r="A19" s="129" t="str">
        <f t="shared" si="8"/>
        <v>2.3</v>
      </c>
      <c r="B19" s="130" t="s">
        <v>113</v>
      </c>
      <c r="C19" s="131" t="s">
        <v>104</v>
      </c>
      <c r="D19" s="132"/>
      <c r="E19" s="133">
        <v>44466</v>
      </c>
      <c r="F19" s="134">
        <f t="shared" si="9"/>
        <v>44467</v>
      </c>
      <c r="G19" s="135">
        <v>2</v>
      </c>
      <c r="H19" s="33"/>
      <c r="I19" s="136">
        <f t="shared" si="10"/>
        <v>2</v>
      </c>
      <c r="J19" s="65"/>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row>
    <row r="20" spans="1:89" s="39" customFormat="1" ht="18" x14ac:dyDescent="0.2">
      <c r="A20" s="129" t="str">
        <f t="shared" si="8"/>
        <v>2.4</v>
      </c>
      <c r="B20" s="130" t="s">
        <v>114</v>
      </c>
      <c r="C20" s="131" t="s">
        <v>104</v>
      </c>
      <c r="D20" s="132"/>
      <c r="E20" s="133">
        <v>44466</v>
      </c>
      <c r="F20" s="134">
        <f t="shared" si="9"/>
        <v>44467</v>
      </c>
      <c r="G20" s="135">
        <v>2</v>
      </c>
      <c r="H20" s="33"/>
      <c r="I20" s="136">
        <f t="shared" si="10"/>
        <v>2</v>
      </c>
      <c r="J20" s="65"/>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row>
    <row r="21" spans="1:89" s="39" customFormat="1" ht="18" x14ac:dyDescent="0.2">
      <c r="A21" s="129" t="str">
        <f t="shared" si="8"/>
        <v>2.5</v>
      </c>
      <c r="B21" s="130" t="s">
        <v>115</v>
      </c>
      <c r="C21" s="131" t="s">
        <v>104</v>
      </c>
      <c r="D21" s="132"/>
      <c r="E21" s="133">
        <v>44466</v>
      </c>
      <c r="F21" s="134">
        <f t="shared" si="9"/>
        <v>44467</v>
      </c>
      <c r="G21" s="135">
        <v>2</v>
      </c>
      <c r="H21" s="33"/>
      <c r="I21" s="136">
        <f t="shared" si="10"/>
        <v>2</v>
      </c>
      <c r="J21" s="65"/>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row>
    <row r="22" spans="1:89" s="39" customFormat="1" ht="18" x14ac:dyDescent="0.2">
      <c r="A22" s="129" t="str">
        <f t="shared" si="8"/>
        <v>2.6</v>
      </c>
      <c r="B22" s="146" t="s">
        <v>116</v>
      </c>
      <c r="C22" s="131" t="s">
        <v>104</v>
      </c>
      <c r="D22" s="132"/>
      <c r="E22" s="133">
        <v>44468</v>
      </c>
      <c r="F22" s="134">
        <f t="shared" si="9"/>
        <v>44470</v>
      </c>
      <c r="G22" s="135">
        <v>3</v>
      </c>
      <c r="H22" s="33"/>
      <c r="I22" s="136">
        <f>IF(OR(F22=0,E22=0)," - ",NETWORKDAYS(E22,F22))</f>
        <v>3</v>
      </c>
      <c r="J22" s="65"/>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row>
    <row r="23" spans="1:89" s="39" customFormat="1" ht="18" x14ac:dyDescent="0.2">
      <c r="A23" s="129" t="str">
        <f t="shared" si="8"/>
        <v>2.7</v>
      </c>
      <c r="B23" s="130" t="s">
        <v>117</v>
      </c>
      <c r="C23" s="131" t="s">
        <v>104</v>
      </c>
      <c r="D23" s="132"/>
      <c r="E23" s="133">
        <v>44468</v>
      </c>
      <c r="F23" s="134">
        <f t="shared" si="9"/>
        <v>44470</v>
      </c>
      <c r="G23" s="135">
        <v>3</v>
      </c>
      <c r="H23" s="33"/>
      <c r="I23" s="136">
        <f>IF(OR(F23=0,E23=0)," - ",NETWORKDAYS(E23,F23))</f>
        <v>3</v>
      </c>
      <c r="J23" s="65"/>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row>
    <row r="24" spans="1:89" s="39" customFormat="1" ht="18" x14ac:dyDescent="0.2">
      <c r="A24" s="129" t="str">
        <f t="shared" si="8"/>
        <v>2.8</v>
      </c>
      <c r="B24" s="130" t="s">
        <v>118</v>
      </c>
      <c r="C24" s="131" t="s">
        <v>104</v>
      </c>
      <c r="D24" s="132"/>
      <c r="E24" s="133">
        <v>44468</v>
      </c>
      <c r="F24" s="134">
        <f t="shared" si="9"/>
        <v>44470</v>
      </c>
      <c r="G24" s="135">
        <v>3</v>
      </c>
      <c r="H24" s="33"/>
      <c r="I24" s="136">
        <f>IF(OR(F24=0,E24=0)," - ",NETWORKDAYS(E24,F24))</f>
        <v>3</v>
      </c>
      <c r="J24" s="65"/>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row>
    <row r="25" spans="1:89" s="39" customFormat="1" ht="18" x14ac:dyDescent="0.2">
      <c r="A25" s="129" t="str">
        <f t="shared" si="8"/>
        <v>2.9</v>
      </c>
      <c r="B25" s="130" t="s">
        <v>119</v>
      </c>
      <c r="C25" s="131" t="s">
        <v>104</v>
      </c>
      <c r="D25" s="132"/>
      <c r="E25" s="133">
        <v>44468</v>
      </c>
      <c r="F25" s="134">
        <f t="shared" si="9"/>
        <v>44470</v>
      </c>
      <c r="G25" s="135">
        <v>3</v>
      </c>
      <c r="H25" s="33"/>
      <c r="I25" s="136">
        <f>IF(OR(F25=0,E25=0)," - ",NETWORKDAYS(E25,F25))</f>
        <v>3</v>
      </c>
      <c r="J25" s="65"/>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row>
    <row r="26" spans="1:89" s="39" customFormat="1" ht="18" x14ac:dyDescent="0.2">
      <c r="A26" s="129" t="str">
        <f t="shared" si="8"/>
        <v>2.10</v>
      </c>
      <c r="B26" s="146" t="s">
        <v>120</v>
      </c>
      <c r="C26" s="131" t="s">
        <v>104</v>
      </c>
      <c r="D26" s="137"/>
      <c r="E26" s="133">
        <v>44466</v>
      </c>
      <c r="F26" s="134">
        <f>IF(ISBLANK(E26)," - ",IF(G26=0,E26,E26+G26-1))</f>
        <v>44466</v>
      </c>
      <c r="G26" s="135">
        <v>1</v>
      </c>
      <c r="H26" s="33"/>
      <c r="I26" s="136">
        <f t="shared" ref="I26" si="11">IF(OR(F26=0,E26=0)," - ",NETWORKDAYS(E26,F26))</f>
        <v>1</v>
      </c>
      <c r="J26" s="65"/>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row>
    <row r="27" spans="1:89" s="39" customFormat="1" ht="18" x14ac:dyDescent="0.2">
      <c r="A27" s="12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2.10.1</v>
      </c>
      <c r="B27" s="158" t="s">
        <v>177</v>
      </c>
      <c r="C27" s="131" t="s">
        <v>104</v>
      </c>
      <c r="D27" s="159"/>
      <c r="E27" s="133">
        <v>44466</v>
      </c>
      <c r="F27" s="134">
        <f>IF(ISBLANK(E27)," - ",IF(G27=0,E27,E27+G27-1))</f>
        <v>44466</v>
      </c>
      <c r="G27" s="135">
        <v>1</v>
      </c>
      <c r="H27" s="33"/>
      <c r="I27" s="136">
        <f t="shared" si="10"/>
        <v>1</v>
      </c>
      <c r="J27" s="65"/>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row>
    <row r="28" spans="1:89" s="39" customFormat="1" ht="18" x14ac:dyDescent="0.2">
      <c r="A28" s="129" t="str">
        <f t="shared" si="8"/>
        <v>2.11</v>
      </c>
      <c r="B28" s="130" t="s">
        <v>121</v>
      </c>
      <c r="C28" s="131" t="s">
        <v>104</v>
      </c>
      <c r="D28" s="137"/>
      <c r="E28" s="133">
        <v>44466</v>
      </c>
      <c r="F28" s="134">
        <f>IF(ISBLANK(E28)," - ",IF(G28=0,E28,E28+G28-1))</f>
        <v>44466</v>
      </c>
      <c r="G28" s="135">
        <v>1</v>
      </c>
      <c r="H28" s="33"/>
      <c r="I28" s="136">
        <f t="shared" ref="I28:I29" si="12">IF(OR(F28=0,E28=0)," - ",NETWORKDAYS(E28,F28))</f>
        <v>1</v>
      </c>
      <c r="J28" s="65"/>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row>
    <row r="29" spans="1:89" s="39" customFormat="1" ht="18" x14ac:dyDescent="0.2">
      <c r="A29" s="138" t="str">
        <f>IF(ISERROR(VALUE(SUBSTITUTE(prevWBS,".",""))),"1",IF(ISERROR(FIND("`",SUBSTITUTE(prevWBS,".","`",1))),TEXT(VALUE(prevWBS)+1,"#"),TEXT(VALUE(LEFT(prevWBS,FIND("`",SUBSTITUTE(prevWBS,".","`",1))-1))+1,"#")))</f>
        <v>3</v>
      </c>
      <c r="B29" s="139" t="s">
        <v>122</v>
      </c>
      <c r="C29" s="140" t="s">
        <v>104</v>
      </c>
      <c r="D29" s="141"/>
      <c r="E29" s="127">
        <v>44480</v>
      </c>
      <c r="F29" s="127">
        <f>IF(ISBLANK(E29)," - ",IF(G29=0,E29,E29+G29-1))</f>
        <v>44493</v>
      </c>
      <c r="G29" s="57">
        <v>14</v>
      </c>
      <c r="H29" s="58"/>
      <c r="I29" s="128">
        <f t="shared" si="12"/>
        <v>10</v>
      </c>
      <c r="J29" s="65"/>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row>
    <row r="30" spans="1:89" s="30" customFormat="1" ht="30" x14ac:dyDescent="0.2">
      <c r="A30" s="129" t="str">
        <f t="shared" ref="A30:A51" si="1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147" t="s">
        <v>123</v>
      </c>
      <c r="C30" s="131" t="s">
        <v>104</v>
      </c>
      <c r="D30" s="132"/>
      <c r="E30" s="127">
        <v>44480</v>
      </c>
      <c r="F30" s="134">
        <f t="shared" ref="F30:F41" si="14">IF(ISBLANK(E30)," - ",IF(G30=0,E30,E30+G30-1))</f>
        <v>44482</v>
      </c>
      <c r="G30" s="135">
        <v>3</v>
      </c>
      <c r="H30" s="33"/>
      <c r="I30" s="136">
        <f>IF(OR(F30=0,E30=0)," - ",NETWORKDAYS(E30,F30))</f>
        <v>3</v>
      </c>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row>
    <row r="31" spans="1:89" s="39" customFormat="1" ht="18" x14ac:dyDescent="0.2">
      <c r="A31" s="129" t="str">
        <f t="shared" si="13"/>
        <v>3.2</v>
      </c>
      <c r="B31" s="130" t="s">
        <v>124</v>
      </c>
      <c r="C31" s="131" t="s">
        <v>104</v>
      </c>
      <c r="D31" s="132"/>
      <c r="E31" s="127">
        <v>44480</v>
      </c>
      <c r="F31" s="134">
        <f t="shared" si="14"/>
        <v>44482</v>
      </c>
      <c r="G31" s="135">
        <v>3</v>
      </c>
      <c r="H31" s="33"/>
      <c r="I31" s="136">
        <f>IF(OR(F31=0,E31=0)," - ",NETWORKDAYS(E31,F31))</f>
        <v>3</v>
      </c>
      <c r="J31" s="65"/>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row>
    <row r="32" spans="1:89" s="39" customFormat="1" ht="18" x14ac:dyDescent="0.2">
      <c r="A32"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130" t="s">
        <v>108</v>
      </c>
      <c r="C32" s="131" t="s">
        <v>104</v>
      </c>
      <c r="D32" s="137"/>
      <c r="E32" s="127">
        <v>44480</v>
      </c>
      <c r="F32" s="134">
        <f t="shared" si="14"/>
        <v>44482</v>
      </c>
      <c r="G32" s="135">
        <v>3</v>
      </c>
      <c r="H32" s="33"/>
      <c r="I32" s="136">
        <f>IF(OR(F32=0,E32=0)," - ",NETWORKDAYS(E32,F32))</f>
        <v>3</v>
      </c>
      <c r="J32" s="65"/>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row>
    <row r="33" spans="1:66" s="39" customFormat="1" ht="18" x14ac:dyDescent="0.2">
      <c r="A33" s="129" t="str">
        <f t="shared" si="13"/>
        <v>3.4</v>
      </c>
      <c r="B33" s="130" t="s">
        <v>125</v>
      </c>
      <c r="C33" s="131" t="s">
        <v>104</v>
      </c>
      <c r="D33" s="132"/>
      <c r="E33" s="133">
        <v>44487</v>
      </c>
      <c r="F33" s="134">
        <f t="shared" si="14"/>
        <v>44489</v>
      </c>
      <c r="G33" s="135">
        <v>3</v>
      </c>
      <c r="H33" s="33"/>
      <c r="I33" s="136">
        <f>IF(OR(F33=0,E33=0)," - ",NETWORKDAYS(E33,F33))</f>
        <v>3</v>
      </c>
      <c r="J33" s="65"/>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row>
    <row r="34" spans="1:66" s="39" customFormat="1" ht="18" x14ac:dyDescent="0.2">
      <c r="A34" s="129" t="str">
        <f t="shared" si="13"/>
        <v>3.5</v>
      </c>
      <c r="B34" s="130" t="s">
        <v>126</v>
      </c>
      <c r="C34" s="131" t="s">
        <v>104</v>
      </c>
      <c r="D34" s="132"/>
      <c r="E34" s="133">
        <v>44490</v>
      </c>
      <c r="F34" s="134">
        <f t="shared" si="14"/>
        <v>44500</v>
      </c>
      <c r="G34" s="135">
        <v>11</v>
      </c>
      <c r="H34" s="33"/>
      <c r="I34" s="136">
        <f>IF(OR(F34=0,E34=0)," - ",NETWORKDAYS(E34,F34))</f>
        <v>7</v>
      </c>
      <c r="J34" s="65"/>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row>
    <row r="35" spans="1:66" s="39" customFormat="1" ht="18" x14ac:dyDescent="0.2">
      <c r="A35" s="129" t="str">
        <f t="shared" si="13"/>
        <v>3.6</v>
      </c>
      <c r="B35" s="130" t="s">
        <v>127</v>
      </c>
      <c r="C35" s="131" t="s">
        <v>104</v>
      </c>
      <c r="D35" s="132"/>
      <c r="E35" s="133">
        <v>44490</v>
      </c>
      <c r="F35" s="134">
        <f t="shared" si="14"/>
        <v>44500</v>
      </c>
      <c r="G35" s="135">
        <v>11</v>
      </c>
      <c r="H35" s="33"/>
      <c r="I35" s="136">
        <f>IF(OR(F35=0,E35=0)," - ",NETWORKDAYS(E35,F35))</f>
        <v>7</v>
      </c>
      <c r="J35" s="65"/>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row>
    <row r="36" spans="1:66" s="39" customFormat="1" ht="18" x14ac:dyDescent="0.2">
      <c r="A36" s="129" t="str">
        <f t="shared" si="13"/>
        <v>3.7</v>
      </c>
      <c r="B36" s="130" t="s">
        <v>128</v>
      </c>
      <c r="C36" s="131" t="s">
        <v>104</v>
      </c>
      <c r="D36" s="132"/>
      <c r="E36" s="133">
        <v>44490</v>
      </c>
      <c r="F36" s="134">
        <f t="shared" si="14"/>
        <v>44500</v>
      </c>
      <c r="G36" s="135">
        <v>11</v>
      </c>
      <c r="H36" s="33"/>
      <c r="I36" s="136">
        <f>IF(OR(F36=0,E36=0)," - ",NETWORKDAYS(E36,F36))</f>
        <v>7</v>
      </c>
      <c r="J36" s="65"/>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row>
    <row r="37" spans="1:66" s="39" customFormat="1" ht="24" x14ac:dyDescent="0.2">
      <c r="A37" s="129" t="str">
        <f t="shared" si="13"/>
        <v>3.8</v>
      </c>
      <c r="B37" s="130" t="s">
        <v>129</v>
      </c>
      <c r="C37" s="131" t="s">
        <v>104</v>
      </c>
      <c r="D37" s="132"/>
      <c r="E37" s="133">
        <v>44490</v>
      </c>
      <c r="F37" s="134">
        <f t="shared" si="14"/>
        <v>44500</v>
      </c>
      <c r="G37" s="135">
        <v>11</v>
      </c>
      <c r="H37" s="33"/>
      <c r="I37" s="136">
        <f>IF(OR(F37=0,E37=0)," - ",NETWORKDAYS(E37,F37))</f>
        <v>7</v>
      </c>
      <c r="J37" s="65"/>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row>
    <row r="38" spans="1:66" s="39" customFormat="1" ht="18" x14ac:dyDescent="0.2">
      <c r="A38" s="129" t="str">
        <f t="shared" si="13"/>
        <v>3.9</v>
      </c>
      <c r="B38" s="130" t="s">
        <v>130</v>
      </c>
      <c r="C38" s="131" t="s">
        <v>104</v>
      </c>
      <c r="D38" s="132"/>
      <c r="E38" s="133">
        <v>44490</v>
      </c>
      <c r="F38" s="134">
        <f t="shared" si="14"/>
        <v>44500</v>
      </c>
      <c r="G38" s="135">
        <v>11</v>
      </c>
      <c r="H38" s="33"/>
      <c r="I38" s="136">
        <f>IF(OR(F38=0,E38=0)," - ",NETWORKDAYS(E38,F38))</f>
        <v>7</v>
      </c>
      <c r="J38" s="65"/>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row>
    <row r="39" spans="1:66" s="39" customFormat="1" ht="18" x14ac:dyDescent="0.2">
      <c r="A39" s="129" t="str">
        <f t="shared" si="13"/>
        <v>3.10</v>
      </c>
      <c r="B39" s="130" t="s">
        <v>131</v>
      </c>
      <c r="C39" s="131" t="s">
        <v>104</v>
      </c>
      <c r="D39" s="132"/>
      <c r="E39" s="133">
        <v>44490</v>
      </c>
      <c r="F39" s="134">
        <f t="shared" si="14"/>
        <v>44500</v>
      </c>
      <c r="G39" s="135">
        <v>11</v>
      </c>
      <c r="H39" s="33"/>
      <c r="I39" s="136">
        <f>IF(OR(F39=0,E39=0)," - ",NETWORKDAYS(E39,F39))</f>
        <v>7</v>
      </c>
      <c r="J39" s="65"/>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row>
    <row r="40" spans="1:66" s="39" customFormat="1" ht="18" x14ac:dyDescent="0.2">
      <c r="A40" s="129" t="str">
        <f t="shared" si="13"/>
        <v>3.11</v>
      </c>
      <c r="B40" s="130" t="s">
        <v>132</v>
      </c>
      <c r="C40" s="131" t="s">
        <v>104</v>
      </c>
      <c r="D40" s="132"/>
      <c r="E40" s="133">
        <v>44490</v>
      </c>
      <c r="F40" s="134">
        <f t="shared" si="14"/>
        <v>44500</v>
      </c>
      <c r="G40" s="135">
        <v>11</v>
      </c>
      <c r="H40" s="33"/>
      <c r="I40" s="136">
        <f>IF(OR(F40=0,E40=0)," - ",NETWORKDAYS(E40,F40))</f>
        <v>7</v>
      </c>
      <c r="J40" s="65"/>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row>
    <row r="41" spans="1:66" s="39" customFormat="1" ht="18" x14ac:dyDescent="0.2">
      <c r="A41" s="129" t="str">
        <f t="shared" si="13"/>
        <v>3.12</v>
      </c>
      <c r="B41" s="130" t="s">
        <v>133</v>
      </c>
      <c r="C41" s="131" t="s">
        <v>104</v>
      </c>
      <c r="D41" s="132"/>
      <c r="E41" s="133">
        <v>44490</v>
      </c>
      <c r="F41" s="134">
        <f t="shared" si="14"/>
        <v>44500</v>
      </c>
      <c r="G41" s="135">
        <v>11</v>
      </c>
      <c r="H41" s="33"/>
      <c r="I41" s="136">
        <f>IF(OR(F41=0,E41=0)," - ",NETWORKDAYS(E41,F41))</f>
        <v>7</v>
      </c>
      <c r="J41" s="65"/>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row>
    <row r="42" spans="1:66" s="39" customFormat="1" ht="18" x14ac:dyDescent="0.2">
      <c r="A42" s="129" t="str">
        <f t="shared" si="13"/>
        <v>3.13</v>
      </c>
      <c r="B42" s="130" t="s">
        <v>134</v>
      </c>
      <c r="C42" s="131" t="s">
        <v>104</v>
      </c>
      <c r="D42" s="137"/>
      <c r="E42" s="133">
        <v>44490</v>
      </c>
      <c r="F42" s="134">
        <f t="shared" ref="F42:F52" si="15">IF(ISBLANK(E42)," - ",IF(G42=0,E42,E42+G42-1))</f>
        <v>44500</v>
      </c>
      <c r="G42" s="135">
        <v>11</v>
      </c>
      <c r="H42" s="33"/>
      <c r="I42" s="136">
        <f>IF(OR(F42=0,E42=0)," - ",NETWORKDAYS(E42,F42))</f>
        <v>7</v>
      </c>
      <c r="J42" s="65"/>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row>
    <row r="43" spans="1:66" s="39" customFormat="1" ht="18" x14ac:dyDescent="0.2">
      <c r="A43" s="129" t="str">
        <f t="shared" si="13"/>
        <v>3.14</v>
      </c>
      <c r="B43" s="130" t="s">
        <v>135</v>
      </c>
      <c r="C43" s="131" t="s">
        <v>104</v>
      </c>
      <c r="D43" s="137"/>
      <c r="E43" s="133">
        <v>44490</v>
      </c>
      <c r="F43" s="134">
        <f t="shared" si="15"/>
        <v>44500</v>
      </c>
      <c r="G43" s="135">
        <v>11</v>
      </c>
      <c r="H43" s="33"/>
      <c r="I43" s="136">
        <f>IF(OR(F43=0,E43=0)," - ",NETWORKDAYS(E43,F43))</f>
        <v>7</v>
      </c>
      <c r="J43" s="65"/>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row>
    <row r="44" spans="1:66" s="39" customFormat="1" ht="18" x14ac:dyDescent="0.2">
      <c r="A44" s="129" t="str">
        <f t="shared" si="13"/>
        <v>3.15</v>
      </c>
      <c r="B44" s="130" t="s">
        <v>136</v>
      </c>
      <c r="C44" s="131" t="s">
        <v>104</v>
      </c>
      <c r="D44" s="137"/>
      <c r="E44" s="133">
        <v>44490</v>
      </c>
      <c r="F44" s="134">
        <f t="shared" si="15"/>
        <v>44500</v>
      </c>
      <c r="G44" s="135">
        <v>11</v>
      </c>
      <c r="H44" s="33"/>
      <c r="I44" s="136">
        <f>IF(OR(F44=0,E44=0)," - ",NETWORKDAYS(E44,F44))</f>
        <v>7</v>
      </c>
      <c r="J44" s="65"/>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row>
    <row r="45" spans="1:66" s="39" customFormat="1" ht="18" x14ac:dyDescent="0.2">
      <c r="A45" s="129" t="str">
        <f t="shared" si="13"/>
        <v>3.16</v>
      </c>
      <c r="B45" s="130" t="s">
        <v>137</v>
      </c>
      <c r="C45" s="131" t="s">
        <v>104</v>
      </c>
      <c r="D45" s="137"/>
      <c r="E45" s="133">
        <v>44490</v>
      </c>
      <c r="F45" s="134">
        <f t="shared" si="15"/>
        <v>44500</v>
      </c>
      <c r="G45" s="135">
        <v>11</v>
      </c>
      <c r="H45" s="33"/>
      <c r="I45" s="136">
        <f>IF(OR(F45=0,E45=0)," - ",NETWORKDAYS(E45,F45))</f>
        <v>7</v>
      </c>
      <c r="J45" s="65"/>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row>
    <row r="46" spans="1:66" s="39" customFormat="1" ht="18" x14ac:dyDescent="0.2">
      <c r="A46" s="129" t="str">
        <f t="shared" si="13"/>
        <v>3.17</v>
      </c>
      <c r="B46" s="130" t="s">
        <v>138</v>
      </c>
      <c r="C46" s="131" t="s">
        <v>104</v>
      </c>
      <c r="D46" s="137"/>
      <c r="E46" s="133">
        <v>44490</v>
      </c>
      <c r="F46" s="134">
        <f t="shared" si="15"/>
        <v>44500</v>
      </c>
      <c r="G46" s="135">
        <v>11</v>
      </c>
      <c r="H46" s="33"/>
      <c r="I46" s="136">
        <f>IF(OR(F46=0,E46=0)," - ",NETWORKDAYS(E46,F46))</f>
        <v>7</v>
      </c>
      <c r="J46" s="65"/>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row>
    <row r="47" spans="1:66" s="39" customFormat="1" ht="18" x14ac:dyDescent="0.2">
      <c r="A47" s="129" t="str">
        <f t="shared" si="13"/>
        <v>3.18</v>
      </c>
      <c r="B47" s="130" t="s">
        <v>139</v>
      </c>
      <c r="C47" s="131" t="s">
        <v>104</v>
      </c>
      <c r="D47" s="137"/>
      <c r="E47" s="133">
        <v>44490</v>
      </c>
      <c r="F47" s="134">
        <f t="shared" si="15"/>
        <v>44500</v>
      </c>
      <c r="G47" s="135">
        <v>11</v>
      </c>
      <c r="H47" s="33"/>
      <c r="I47" s="136">
        <f>IF(OR(F47=0,E47=0)," - ",NETWORKDAYS(E47,F47))</f>
        <v>7</v>
      </c>
      <c r="J47" s="65"/>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row>
    <row r="48" spans="1:66" s="39" customFormat="1" ht="18" x14ac:dyDescent="0.2">
      <c r="A48" s="129" t="str">
        <f t="shared" si="13"/>
        <v>3.19</v>
      </c>
      <c r="B48" s="130" t="s">
        <v>140</v>
      </c>
      <c r="C48" s="131" t="s">
        <v>104</v>
      </c>
      <c r="D48" s="137"/>
      <c r="E48" s="133">
        <v>44490</v>
      </c>
      <c r="F48" s="134">
        <f t="shared" si="15"/>
        <v>44500</v>
      </c>
      <c r="G48" s="135">
        <v>11</v>
      </c>
      <c r="H48" s="33"/>
      <c r="I48" s="136">
        <f>IF(OR(F48=0,E48=0)," - ",NETWORKDAYS(E48,F48))</f>
        <v>7</v>
      </c>
      <c r="J48" s="65"/>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row>
    <row r="49" spans="1:66" s="39" customFormat="1" ht="18" x14ac:dyDescent="0.2">
      <c r="A49" s="129" t="str">
        <f t="shared" si="13"/>
        <v>3.20</v>
      </c>
      <c r="B49" s="130" t="s">
        <v>141</v>
      </c>
      <c r="C49" s="131" t="s">
        <v>104</v>
      </c>
      <c r="D49" s="137"/>
      <c r="E49" s="133">
        <v>44490</v>
      </c>
      <c r="F49" s="134">
        <f t="shared" si="15"/>
        <v>44500</v>
      </c>
      <c r="G49" s="135">
        <v>11</v>
      </c>
      <c r="H49" s="33"/>
      <c r="I49" s="136">
        <f>IF(OR(F49=0,E49=0)," - ",NETWORKDAYS(E49,F49))</f>
        <v>7</v>
      </c>
      <c r="J49" s="65"/>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L49" s="72"/>
      <c r="BM49" s="72"/>
      <c r="BN49" s="72"/>
    </row>
    <row r="50" spans="1:66" s="39" customFormat="1" ht="18" x14ac:dyDescent="0.2">
      <c r="A50" s="129" t="str">
        <f t="shared" si="13"/>
        <v>3.21</v>
      </c>
      <c r="B50" s="130" t="s">
        <v>142</v>
      </c>
      <c r="C50" s="131" t="s">
        <v>104</v>
      </c>
      <c r="D50" s="137"/>
      <c r="E50" s="133">
        <v>44490</v>
      </c>
      <c r="F50" s="134">
        <f t="shared" si="15"/>
        <v>44500</v>
      </c>
      <c r="G50" s="135">
        <v>11</v>
      </c>
      <c r="H50" s="33"/>
      <c r="I50" s="136">
        <f>IF(OR(F50=0,E50=0)," - ",NETWORKDAYS(E50,F50))</f>
        <v>7</v>
      </c>
      <c r="J50" s="65"/>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row>
    <row r="51" spans="1:66" s="39" customFormat="1" ht="18" x14ac:dyDescent="0.2">
      <c r="A51" s="129" t="str">
        <f t="shared" si="13"/>
        <v>3.22</v>
      </c>
      <c r="B51" s="130" t="s">
        <v>143</v>
      </c>
      <c r="C51" s="131" t="s">
        <v>104</v>
      </c>
      <c r="D51" s="137"/>
      <c r="E51" s="133">
        <v>44490</v>
      </c>
      <c r="F51" s="134">
        <f t="shared" si="15"/>
        <v>44500</v>
      </c>
      <c r="G51" s="135">
        <v>11</v>
      </c>
      <c r="H51" s="33"/>
      <c r="I51" s="136">
        <f>IF(OR(F51=0,E51=0)," - ",NETWORKDAYS(E51,F51))</f>
        <v>7</v>
      </c>
      <c r="J51" s="65"/>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row>
    <row r="52" spans="1:66" s="39" customFormat="1" ht="18" x14ac:dyDescent="0.2">
      <c r="A52" s="138" t="str">
        <f>IF(ISERROR(VALUE(SUBSTITUTE(prevWBS,".",""))),"1",IF(ISERROR(FIND("`",SUBSTITUTE(prevWBS,".","`",1))),TEXT(VALUE(prevWBS)+1,"#"),TEXT(VALUE(LEFT(prevWBS,FIND("`",SUBSTITUTE(prevWBS,".","`",1))-1))+1,"#")))</f>
        <v>4</v>
      </c>
      <c r="B52" s="139" t="s">
        <v>144</v>
      </c>
      <c r="C52" s="140" t="s">
        <v>104</v>
      </c>
      <c r="D52" s="141"/>
      <c r="E52" s="133">
        <v>44504</v>
      </c>
      <c r="F52" s="134">
        <f t="shared" si="15"/>
        <v>44514</v>
      </c>
      <c r="G52" s="135">
        <v>11</v>
      </c>
      <c r="H52" s="33"/>
      <c r="I52" s="136">
        <f>IF(OR(F52=0,E52=0)," - ",NETWORKDAYS(E52,F52))</f>
        <v>7</v>
      </c>
      <c r="J52" s="65"/>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row>
    <row r="53" spans="1:66" s="39" customFormat="1" ht="18" x14ac:dyDescent="0.2">
      <c r="A53" s="129" t="str">
        <f t="shared" ref="A53:A77" si="1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147" t="s">
        <v>145</v>
      </c>
      <c r="C53" s="131" t="s">
        <v>104</v>
      </c>
      <c r="D53" s="132"/>
      <c r="E53" s="133">
        <v>44504</v>
      </c>
      <c r="F53" s="134">
        <f t="shared" ref="F53" si="17">IF(ISBLANK(E53)," - ",IF(G53=0,E53,E53+G53-1))</f>
        <v>44514</v>
      </c>
      <c r="G53" s="135">
        <v>11</v>
      </c>
      <c r="H53" s="33"/>
      <c r="I53" s="136">
        <f>IF(OR(F53=0,E53=0)," - ",NETWORKDAYS(E53,F53))</f>
        <v>7</v>
      </c>
      <c r="J53" s="65"/>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row>
    <row r="54" spans="1:66" s="39" customFormat="1" ht="18" x14ac:dyDescent="0.2">
      <c r="A54" s="129" t="str">
        <f t="shared" si="16"/>
        <v>4.2</v>
      </c>
      <c r="B54" s="130" t="s">
        <v>146</v>
      </c>
      <c r="C54" s="131" t="s">
        <v>104</v>
      </c>
      <c r="D54" s="132"/>
      <c r="E54" s="133">
        <v>44504</v>
      </c>
      <c r="F54" s="134">
        <f t="shared" ref="F16:F75" si="18">IF(ISBLANK(E54)," - ",IF(G54=0,E54,E54+G54-1))</f>
        <v>44514</v>
      </c>
      <c r="G54" s="135">
        <v>11</v>
      </c>
      <c r="H54" s="33"/>
      <c r="I54" s="136">
        <f>IF(OR(F54=0,E54=0)," - ",NETWORKDAYS(E54,F54))</f>
        <v>7</v>
      </c>
      <c r="J54" s="65"/>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row>
    <row r="55" spans="1:66" s="39" customFormat="1" ht="18" x14ac:dyDescent="0.2">
      <c r="A55" s="129" t="str">
        <f t="shared" si="16"/>
        <v>4.3</v>
      </c>
      <c r="B55" s="130" t="s">
        <v>147</v>
      </c>
      <c r="C55" s="131" t="s">
        <v>104</v>
      </c>
      <c r="D55" s="132"/>
      <c r="E55" s="133">
        <v>44504</v>
      </c>
      <c r="F55" s="134">
        <f t="shared" si="18"/>
        <v>44514</v>
      </c>
      <c r="G55" s="135">
        <v>11</v>
      </c>
      <c r="H55" s="33"/>
      <c r="I55" s="136">
        <f>IF(OR(F55=0,E55=0)," - ",NETWORKDAYS(E55,F55))</f>
        <v>7</v>
      </c>
      <c r="J55" s="65"/>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row>
    <row r="56" spans="1:66" s="39" customFormat="1" ht="18" x14ac:dyDescent="0.2">
      <c r="A56" s="129" t="str">
        <f t="shared" si="16"/>
        <v>4.4</v>
      </c>
      <c r="B56" s="147" t="s">
        <v>148</v>
      </c>
      <c r="C56" s="131" t="s">
        <v>104</v>
      </c>
      <c r="D56" s="132"/>
      <c r="E56" s="133">
        <v>44504</v>
      </c>
      <c r="F56" s="134">
        <f t="shared" si="18"/>
        <v>44514</v>
      </c>
      <c r="G56" s="135">
        <v>11</v>
      </c>
      <c r="H56" s="33"/>
      <c r="I56" s="136">
        <f>IF(OR(F56=0,E56=0)," - ",NETWORKDAYS(E56,F56))</f>
        <v>7</v>
      </c>
      <c r="J56" s="65"/>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row>
    <row r="57" spans="1:66" s="39" customFormat="1" ht="18" x14ac:dyDescent="0.2">
      <c r="A57" s="129" t="str">
        <f t="shared" si="16"/>
        <v>4.5</v>
      </c>
      <c r="B57" s="130" t="s">
        <v>149</v>
      </c>
      <c r="C57" s="131" t="s">
        <v>104</v>
      </c>
      <c r="D57" s="132"/>
      <c r="E57" s="133">
        <v>44504</v>
      </c>
      <c r="F57" s="134">
        <f t="shared" si="18"/>
        <v>44514</v>
      </c>
      <c r="G57" s="135">
        <v>11</v>
      </c>
      <c r="H57" s="33"/>
      <c r="I57" s="136">
        <f>IF(OR(F57=0,E57=0)," - ",NETWORKDAYS(E57,F57))</f>
        <v>7</v>
      </c>
      <c r="J57" s="65"/>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row>
    <row r="58" spans="1:66" s="39" customFormat="1" ht="18" x14ac:dyDescent="0.2">
      <c r="A58" s="129" t="str">
        <f t="shared" si="16"/>
        <v>4.6</v>
      </c>
      <c r="B58" s="130" t="s">
        <v>150</v>
      </c>
      <c r="C58" s="131" t="s">
        <v>104</v>
      </c>
      <c r="D58" s="132"/>
      <c r="E58" s="133">
        <v>44504</v>
      </c>
      <c r="F58" s="134">
        <f t="shared" si="18"/>
        <v>44514</v>
      </c>
      <c r="G58" s="135">
        <v>11</v>
      </c>
      <c r="H58" s="33"/>
      <c r="I58" s="136">
        <f>IF(OR(F58=0,E58=0)," - ",NETWORKDAYS(E58,F58))</f>
        <v>7</v>
      </c>
      <c r="J58" s="65"/>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row>
    <row r="59" spans="1:66" s="39" customFormat="1" ht="18" x14ac:dyDescent="0.2">
      <c r="A59" s="129" t="str">
        <f t="shared" si="16"/>
        <v>4.7</v>
      </c>
      <c r="B59" s="130" t="s">
        <v>151</v>
      </c>
      <c r="C59" s="131" t="s">
        <v>104</v>
      </c>
      <c r="D59" s="132"/>
      <c r="E59" s="133">
        <v>44504</v>
      </c>
      <c r="F59" s="134">
        <f t="shared" si="18"/>
        <v>44514</v>
      </c>
      <c r="G59" s="135">
        <v>11</v>
      </c>
      <c r="H59" s="33"/>
      <c r="I59" s="136">
        <f>IF(OR(F59=0,E59=0)," - ",NETWORKDAYS(E59,F59))</f>
        <v>7</v>
      </c>
      <c r="J59" s="65"/>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row>
    <row r="60" spans="1:66" s="30" customFormat="1" ht="18" x14ac:dyDescent="0.2">
      <c r="A60" s="129" t="str">
        <f t="shared" si="16"/>
        <v>4.8</v>
      </c>
      <c r="B60" s="147" t="s">
        <v>152</v>
      </c>
      <c r="C60" s="131" t="s">
        <v>104</v>
      </c>
      <c r="D60" s="132"/>
      <c r="E60" s="133">
        <v>44504</v>
      </c>
      <c r="F60" s="134">
        <f t="shared" si="18"/>
        <v>44514</v>
      </c>
      <c r="G60" s="135">
        <v>11</v>
      </c>
      <c r="H60" s="33"/>
      <c r="I60" s="136">
        <f>IF(OR(F60=0,E60=0)," - ",NETWORKDAYS(E60,F60))</f>
        <v>7</v>
      </c>
      <c r="J60" s="62"/>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row>
    <row r="61" spans="1:66" s="39" customFormat="1" ht="18" x14ac:dyDescent="0.2">
      <c r="A61" s="129" t="str">
        <f t="shared" si="16"/>
        <v>4.9</v>
      </c>
      <c r="B61" s="130" t="s">
        <v>153</v>
      </c>
      <c r="C61" s="131" t="s">
        <v>104</v>
      </c>
      <c r="D61" s="132"/>
      <c r="E61" s="133">
        <v>44504</v>
      </c>
      <c r="F61" s="134">
        <f t="shared" si="18"/>
        <v>44514</v>
      </c>
      <c r="G61" s="135">
        <v>11</v>
      </c>
      <c r="H61" s="33"/>
      <c r="I61" s="136">
        <f>IF(OR(F61=0,E61=0)," - ",NETWORKDAYS(E61,F61))</f>
        <v>7</v>
      </c>
      <c r="J61" s="65"/>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row>
    <row r="62" spans="1:66" s="39" customFormat="1" ht="18" x14ac:dyDescent="0.2">
      <c r="A62" s="129" t="str">
        <f t="shared" si="16"/>
        <v>4.10</v>
      </c>
      <c r="B62" s="130" t="s">
        <v>154</v>
      </c>
      <c r="C62" s="131" t="s">
        <v>104</v>
      </c>
      <c r="D62" s="132"/>
      <c r="E62" s="133">
        <v>44504</v>
      </c>
      <c r="F62" s="134">
        <f t="shared" si="18"/>
        <v>44514</v>
      </c>
      <c r="G62" s="135">
        <v>11</v>
      </c>
      <c r="H62" s="33"/>
      <c r="I62" s="136">
        <f>IF(OR(F62=0,E62=0)," - ",NETWORKDAYS(E62,F62))</f>
        <v>7</v>
      </c>
      <c r="J62" s="65"/>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2"/>
      <c r="BH62" s="72"/>
      <c r="BI62" s="72"/>
      <c r="BJ62" s="72"/>
      <c r="BK62" s="72"/>
      <c r="BL62" s="72"/>
      <c r="BM62" s="72"/>
      <c r="BN62" s="72"/>
    </row>
    <row r="63" spans="1:66" s="39" customFormat="1" ht="18" x14ac:dyDescent="0.2">
      <c r="A63" s="129" t="str">
        <f t="shared" si="16"/>
        <v>4.11</v>
      </c>
      <c r="B63" s="130" t="s">
        <v>155</v>
      </c>
      <c r="C63" s="131" t="s">
        <v>104</v>
      </c>
      <c r="D63" s="132"/>
      <c r="E63" s="133">
        <v>44504</v>
      </c>
      <c r="F63" s="134">
        <f t="shared" si="18"/>
        <v>44514</v>
      </c>
      <c r="G63" s="135">
        <v>11</v>
      </c>
      <c r="H63" s="33"/>
      <c r="I63" s="136">
        <f>IF(OR(F63=0,E63=0)," - ",NETWORKDAYS(E63,F63))</f>
        <v>7</v>
      </c>
      <c r="J63" s="65"/>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row>
    <row r="64" spans="1:66" s="39" customFormat="1" ht="18" x14ac:dyDescent="0.2">
      <c r="A64" s="129" t="str">
        <f t="shared" si="16"/>
        <v>4.12</v>
      </c>
      <c r="B64" s="130" t="s">
        <v>156</v>
      </c>
      <c r="C64" s="131" t="s">
        <v>104</v>
      </c>
      <c r="D64" s="132"/>
      <c r="E64" s="133">
        <v>44504</v>
      </c>
      <c r="F64" s="134">
        <f t="shared" si="18"/>
        <v>44514</v>
      </c>
      <c r="G64" s="135">
        <v>11</v>
      </c>
      <c r="H64" s="33"/>
      <c r="I64" s="136">
        <f>IF(OR(F64=0,E64=0)," - ",NETWORKDAYS(E64,F64))</f>
        <v>7</v>
      </c>
      <c r="J64" s="65"/>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row>
    <row r="65" spans="1:66" s="39" customFormat="1" ht="18" x14ac:dyDescent="0.2">
      <c r="A65" s="129" t="str">
        <f t="shared" si="16"/>
        <v>4.13</v>
      </c>
      <c r="B65" s="130" t="s">
        <v>157</v>
      </c>
      <c r="C65" s="131" t="s">
        <v>104</v>
      </c>
      <c r="D65" s="132"/>
      <c r="E65" s="133">
        <v>44504</v>
      </c>
      <c r="F65" s="134">
        <f t="shared" si="18"/>
        <v>44514</v>
      </c>
      <c r="G65" s="135">
        <v>11</v>
      </c>
      <c r="H65" s="33"/>
      <c r="I65" s="136">
        <f>IF(OR(F65=0,E65=0)," - ",NETWORKDAYS(E65,F65))</f>
        <v>7</v>
      </c>
      <c r="J65" s="65"/>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row>
    <row r="66" spans="1:66" s="39" customFormat="1" ht="18" x14ac:dyDescent="0.2">
      <c r="A66" s="129" t="str">
        <f t="shared" si="16"/>
        <v>4.14</v>
      </c>
      <c r="B66" s="130" t="s">
        <v>158</v>
      </c>
      <c r="C66" s="131" t="s">
        <v>104</v>
      </c>
      <c r="D66" s="132"/>
      <c r="E66" s="133">
        <v>44504</v>
      </c>
      <c r="F66" s="134">
        <f t="shared" ref="F65:F77" si="19">IF(ISBLANK(E66)," - ",IF(G66=0,E66,E66+G66-1))</f>
        <v>44514</v>
      </c>
      <c r="G66" s="135">
        <v>11</v>
      </c>
      <c r="H66" s="33"/>
      <c r="I66" s="136">
        <f>IF(OR(F66=0,E66=0)," - ",NETWORKDAYS(E66,F66))</f>
        <v>7</v>
      </c>
      <c r="J66" s="65"/>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row>
    <row r="67" spans="1:66" s="39" customFormat="1" ht="18" x14ac:dyDescent="0.2">
      <c r="A67" s="129" t="str">
        <f t="shared" si="16"/>
        <v>4.15</v>
      </c>
      <c r="B67" s="130" t="s">
        <v>159</v>
      </c>
      <c r="C67" s="131" t="s">
        <v>104</v>
      </c>
      <c r="D67" s="137"/>
      <c r="E67" s="133">
        <v>44504</v>
      </c>
      <c r="F67" s="134">
        <f t="shared" si="19"/>
        <v>44514</v>
      </c>
      <c r="G67" s="135">
        <v>11</v>
      </c>
      <c r="H67" s="33"/>
      <c r="I67" s="136">
        <f>IF(OR(F67=0,E67=0)," - ",NETWORKDAYS(E67,F67))</f>
        <v>7</v>
      </c>
      <c r="J67" s="65"/>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row>
    <row r="68" spans="1:66" s="39" customFormat="1" ht="18" x14ac:dyDescent="0.2">
      <c r="A68" s="129" t="str">
        <f t="shared" si="16"/>
        <v>4.16</v>
      </c>
      <c r="B68" s="130" t="s">
        <v>160</v>
      </c>
      <c r="C68" s="131" t="s">
        <v>104</v>
      </c>
      <c r="D68" s="137"/>
      <c r="E68" s="133">
        <v>44504</v>
      </c>
      <c r="F68" s="134">
        <f t="shared" si="19"/>
        <v>44514</v>
      </c>
      <c r="G68" s="135">
        <v>11</v>
      </c>
      <c r="H68" s="33"/>
      <c r="I68" s="136">
        <f>IF(OR(F68=0,E68=0)," - ",NETWORKDAYS(E68,F68))</f>
        <v>7</v>
      </c>
      <c r="J68" s="65"/>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row>
    <row r="69" spans="1:66" s="39" customFormat="1" ht="18" x14ac:dyDescent="0.2">
      <c r="A69" s="129" t="str">
        <f t="shared" si="16"/>
        <v>4.17</v>
      </c>
      <c r="B69" s="130" t="s">
        <v>161</v>
      </c>
      <c r="C69" s="131" t="s">
        <v>104</v>
      </c>
      <c r="D69" s="137"/>
      <c r="E69" s="133">
        <v>44504</v>
      </c>
      <c r="F69" s="134">
        <f t="shared" si="19"/>
        <v>44514</v>
      </c>
      <c r="G69" s="135">
        <v>11</v>
      </c>
      <c r="H69" s="33"/>
      <c r="I69" s="136">
        <f>IF(OR(F69=0,E69=0)," - ",NETWORKDAYS(E69,F69))</f>
        <v>7</v>
      </c>
      <c r="J69" s="65"/>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row>
    <row r="70" spans="1:66" s="39" customFormat="1" ht="18" x14ac:dyDescent="0.2">
      <c r="A70" s="129" t="str">
        <f t="shared" si="16"/>
        <v>4.18</v>
      </c>
      <c r="B70" s="130" t="s">
        <v>162</v>
      </c>
      <c r="C70" s="131" t="s">
        <v>104</v>
      </c>
      <c r="D70" s="137"/>
      <c r="E70" s="133">
        <v>44504</v>
      </c>
      <c r="F70" s="134">
        <f t="shared" si="19"/>
        <v>44514</v>
      </c>
      <c r="G70" s="135">
        <v>11</v>
      </c>
      <c r="H70" s="33"/>
      <c r="I70" s="136">
        <f>IF(OR(F70=0,E70=0)," - ",NETWORKDAYS(E70,F70))</f>
        <v>7</v>
      </c>
      <c r="J70" s="65"/>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row>
    <row r="71" spans="1:66" s="39" customFormat="1" ht="18" x14ac:dyDescent="0.2">
      <c r="A71" s="129" t="str">
        <f t="shared" si="16"/>
        <v>4.19</v>
      </c>
      <c r="B71" s="130" t="s">
        <v>163</v>
      </c>
      <c r="C71" s="131" t="s">
        <v>104</v>
      </c>
      <c r="D71" s="137"/>
      <c r="E71" s="133">
        <v>44504</v>
      </c>
      <c r="F71" s="134">
        <f t="shared" si="19"/>
        <v>44514</v>
      </c>
      <c r="G71" s="135">
        <v>11</v>
      </c>
      <c r="H71" s="33"/>
      <c r="I71" s="136">
        <f>IF(OR(F71=0,E71=0)," - ",NETWORKDAYS(E71,F71))</f>
        <v>7</v>
      </c>
      <c r="J71" s="65"/>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row>
    <row r="72" spans="1:66" s="39" customFormat="1" ht="18" x14ac:dyDescent="0.2">
      <c r="A72" s="129" t="str">
        <f t="shared" si="16"/>
        <v>4.20</v>
      </c>
      <c r="B72" s="130" t="s">
        <v>164</v>
      </c>
      <c r="C72" s="131" t="s">
        <v>104</v>
      </c>
      <c r="D72" s="137"/>
      <c r="E72" s="133">
        <v>44504</v>
      </c>
      <c r="F72" s="134">
        <f t="shared" si="19"/>
        <v>44514</v>
      </c>
      <c r="G72" s="135">
        <v>11</v>
      </c>
      <c r="H72" s="33"/>
      <c r="I72" s="136">
        <f>IF(OR(F72=0,E72=0)," - ",NETWORKDAYS(E72,F72))</f>
        <v>7</v>
      </c>
      <c r="J72" s="65"/>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row>
    <row r="73" spans="1:66" s="39" customFormat="1" ht="18" x14ac:dyDescent="0.2">
      <c r="A73" s="129" t="str">
        <f t="shared" si="16"/>
        <v>4.21</v>
      </c>
      <c r="B73" s="147" t="s">
        <v>165</v>
      </c>
      <c r="C73" s="131" t="s">
        <v>104</v>
      </c>
      <c r="D73" s="137"/>
      <c r="E73" s="133">
        <v>44504</v>
      </c>
      <c r="F73" s="134">
        <f t="shared" si="19"/>
        <v>44514</v>
      </c>
      <c r="G73" s="135">
        <v>11</v>
      </c>
      <c r="H73" s="33"/>
      <c r="I73" s="136">
        <f>IF(OR(F73=0,E73=0)," - ",NETWORKDAYS(E73,F73))</f>
        <v>7</v>
      </c>
      <c r="J73" s="65"/>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72"/>
      <c r="AY73" s="72"/>
      <c r="AZ73" s="72"/>
      <c r="BA73" s="72"/>
      <c r="BB73" s="72"/>
      <c r="BC73" s="72"/>
      <c r="BD73" s="72"/>
      <c r="BE73" s="72"/>
      <c r="BF73" s="72"/>
      <c r="BG73" s="72"/>
      <c r="BH73" s="72"/>
      <c r="BI73" s="72"/>
      <c r="BJ73" s="72"/>
      <c r="BK73" s="72"/>
      <c r="BL73" s="72"/>
      <c r="BM73" s="72"/>
      <c r="BN73" s="72"/>
    </row>
    <row r="74" spans="1:66" s="39" customFormat="1" ht="18" x14ac:dyDescent="0.2">
      <c r="A74" s="129" t="str">
        <f t="shared" si="16"/>
        <v>4.22</v>
      </c>
      <c r="B74" s="130" t="s">
        <v>166</v>
      </c>
      <c r="C74" s="131" t="s">
        <v>104</v>
      </c>
      <c r="D74" s="137"/>
      <c r="E74" s="133">
        <v>44504</v>
      </c>
      <c r="F74" s="134">
        <f t="shared" si="19"/>
        <v>44514</v>
      </c>
      <c r="G74" s="135">
        <v>11</v>
      </c>
      <c r="H74" s="33"/>
      <c r="I74" s="136">
        <f>IF(OR(F74=0,E74=0)," - ",NETWORKDAYS(E74,F74))</f>
        <v>7</v>
      </c>
      <c r="J74" s="65"/>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c r="AY74" s="72"/>
      <c r="AZ74" s="72"/>
      <c r="BA74" s="72"/>
      <c r="BB74" s="72"/>
      <c r="BC74" s="72"/>
      <c r="BD74" s="72"/>
      <c r="BE74" s="72"/>
      <c r="BF74" s="72"/>
      <c r="BG74" s="72"/>
      <c r="BH74" s="72"/>
      <c r="BI74" s="72"/>
      <c r="BJ74" s="72"/>
      <c r="BK74" s="72"/>
      <c r="BL74" s="72"/>
      <c r="BM74" s="72"/>
      <c r="BN74" s="72"/>
    </row>
    <row r="75" spans="1:66" s="39" customFormat="1" ht="18" x14ac:dyDescent="0.2">
      <c r="A75" s="129" t="str">
        <f t="shared" si="16"/>
        <v>4.23</v>
      </c>
      <c r="B75" s="130" t="s">
        <v>167</v>
      </c>
      <c r="C75" s="131" t="s">
        <v>104</v>
      </c>
      <c r="D75" s="137"/>
      <c r="E75" s="133">
        <v>44504</v>
      </c>
      <c r="F75" s="134">
        <f t="shared" si="19"/>
        <v>44514</v>
      </c>
      <c r="G75" s="135">
        <v>11</v>
      </c>
      <c r="H75" s="33"/>
      <c r="I75" s="136">
        <f>IF(OR(F75=0,E75=0)," - ",NETWORKDAYS(E75,F75))</f>
        <v>7</v>
      </c>
      <c r="J75" s="65"/>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2"/>
      <c r="BD75" s="72"/>
      <c r="BE75" s="72"/>
      <c r="BF75" s="72"/>
      <c r="BG75" s="72"/>
      <c r="BH75" s="72"/>
      <c r="BI75" s="72"/>
      <c r="BJ75" s="72"/>
      <c r="BK75" s="72"/>
      <c r="BL75" s="72"/>
      <c r="BM75" s="72"/>
      <c r="BN75" s="72"/>
    </row>
    <row r="76" spans="1:66" s="39" customFormat="1" ht="18" x14ac:dyDescent="0.2">
      <c r="A76" s="129" t="str">
        <f t="shared" si="16"/>
        <v>4.24</v>
      </c>
      <c r="B76" s="130" t="s">
        <v>168</v>
      </c>
      <c r="C76" s="131" t="s">
        <v>104</v>
      </c>
      <c r="D76" s="137"/>
      <c r="E76" s="133">
        <v>44504</v>
      </c>
      <c r="F76" s="134">
        <f t="shared" si="19"/>
        <v>44514</v>
      </c>
      <c r="G76" s="135">
        <v>11</v>
      </c>
      <c r="H76" s="33"/>
      <c r="I76" s="136">
        <f>IF(OR(F76=0,E76=0)," - ",NETWORKDAYS(E76,F76))</f>
        <v>7</v>
      </c>
      <c r="J76" s="65"/>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row>
    <row r="77" spans="1:66" s="39" customFormat="1" ht="18" x14ac:dyDescent="0.2">
      <c r="A77" s="129" t="str">
        <f t="shared" si="16"/>
        <v>4.25</v>
      </c>
      <c r="B77" s="130" t="s">
        <v>169</v>
      </c>
      <c r="C77" s="131" t="s">
        <v>104</v>
      </c>
      <c r="D77" s="137"/>
      <c r="E77" s="133">
        <v>44504</v>
      </c>
      <c r="F77" s="134">
        <f t="shared" si="19"/>
        <v>44514</v>
      </c>
      <c r="G77" s="135">
        <v>11</v>
      </c>
      <c r="H77" s="33"/>
      <c r="I77" s="136">
        <f>IF(OR(F77=0,E77=0)," - ",NETWORKDAYS(E77,F77))</f>
        <v>7</v>
      </c>
      <c r="J77" s="65"/>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row>
    <row r="78" spans="1:66" s="39" customFormat="1" ht="18" x14ac:dyDescent="0.2">
      <c r="A78" s="138" t="str">
        <f>IF(ISERROR(VALUE(SUBSTITUTE(prevWBS,".",""))),"1",IF(ISERROR(FIND("`",SUBSTITUTE(prevWBS,".","`",1))),TEXT(VALUE(prevWBS)+1,"#"),TEXT(VALUE(LEFT(prevWBS,FIND("`",SUBSTITUTE(prevWBS,".","`",1))-1))+1,"#")))</f>
        <v>5</v>
      </c>
      <c r="B78" s="139" t="s">
        <v>170</v>
      </c>
      <c r="C78" s="140"/>
      <c r="D78" s="141"/>
      <c r="E78" s="142"/>
      <c r="F78" s="142" t="str">
        <f t="shared" ref="F76:F82" si="20">IF(ISBLANK(E78)," - ",IF(G78=0,E78,E78+G78-1))</f>
        <v xml:space="preserve"> - </v>
      </c>
      <c r="G78" s="143"/>
      <c r="H78" s="144"/>
      <c r="I78" s="145" t="str">
        <f t="shared" ref="I78" si="21">IF(OR(F78=0,E78=0)," - ",NETWORKDAYS(E78,F78))</f>
        <v xml:space="preserve"> - </v>
      </c>
      <c r="J78" s="65"/>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row>
    <row r="79" spans="1:66" s="39" customFormat="1" ht="18" x14ac:dyDescent="0.2">
      <c r="A79"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9" s="130" t="s">
        <v>101</v>
      </c>
      <c r="C79" s="131" t="s">
        <v>104</v>
      </c>
      <c r="D79" s="132"/>
      <c r="E79" s="133">
        <v>43282</v>
      </c>
      <c r="F79" s="134">
        <f t="shared" si="20"/>
        <v>43302</v>
      </c>
      <c r="G79" s="135">
        <v>21</v>
      </c>
      <c r="H79" s="33">
        <v>0</v>
      </c>
      <c r="I79" s="136">
        <v>0</v>
      </c>
      <c r="J79" s="65"/>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2"/>
      <c r="BH79" s="72"/>
      <c r="BI79" s="72"/>
      <c r="BJ79" s="72"/>
      <c r="BK79" s="72"/>
      <c r="BL79" s="72"/>
      <c r="BM79" s="72"/>
      <c r="BN79" s="72"/>
    </row>
    <row r="80" spans="1:66" s="39" customFormat="1" ht="18" x14ac:dyDescent="0.2">
      <c r="A80"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0" s="130" t="s">
        <v>99</v>
      </c>
      <c r="C80" s="131" t="s">
        <v>104</v>
      </c>
      <c r="D80" s="132"/>
      <c r="E80" s="133">
        <v>43298</v>
      </c>
      <c r="F80" s="134">
        <f t="shared" si="20"/>
        <v>43319</v>
      </c>
      <c r="G80" s="135">
        <v>22</v>
      </c>
      <c r="H80" s="33">
        <v>0</v>
      </c>
      <c r="I80" s="136">
        <v>1</v>
      </c>
      <c r="J80" s="65"/>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2"/>
      <c r="BH80" s="72"/>
      <c r="BI80" s="72"/>
      <c r="BJ80" s="72"/>
      <c r="BK80" s="72"/>
      <c r="BL80" s="72"/>
      <c r="BM80" s="72"/>
      <c r="BN80" s="72"/>
    </row>
    <row r="81" spans="1:66" s="39" customFormat="1" ht="18" x14ac:dyDescent="0.2">
      <c r="A81"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81" s="130" t="s">
        <v>171</v>
      </c>
      <c r="C81" s="131" t="s">
        <v>104</v>
      </c>
      <c r="D81" s="132"/>
      <c r="E81" s="133">
        <v>43299</v>
      </c>
      <c r="F81" s="134">
        <f t="shared" si="20"/>
        <v>43321</v>
      </c>
      <c r="G81" s="135">
        <v>23</v>
      </c>
      <c r="H81" s="33">
        <v>0</v>
      </c>
      <c r="I81" s="136">
        <v>2</v>
      </c>
      <c r="J81" s="65"/>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c r="AY81" s="72"/>
      <c r="AZ81" s="72"/>
      <c r="BA81" s="72"/>
      <c r="BB81" s="72"/>
      <c r="BC81" s="72"/>
      <c r="BD81" s="72"/>
      <c r="BE81" s="72"/>
      <c r="BF81" s="72"/>
      <c r="BG81" s="72"/>
      <c r="BH81" s="72"/>
      <c r="BI81" s="72"/>
      <c r="BJ81" s="72"/>
      <c r="BK81" s="72"/>
      <c r="BL81" s="72"/>
      <c r="BM81" s="72"/>
      <c r="BN81" s="72"/>
    </row>
    <row r="82" spans="1:66" s="39" customFormat="1" ht="18" x14ac:dyDescent="0.2">
      <c r="A82"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82" s="130" t="s">
        <v>172</v>
      </c>
      <c r="C82" s="131" t="s">
        <v>104</v>
      </c>
      <c r="D82" s="132"/>
      <c r="E82" s="133">
        <v>43300</v>
      </c>
      <c r="F82" s="134">
        <f t="shared" si="20"/>
        <v>43323</v>
      </c>
      <c r="G82" s="135">
        <v>24</v>
      </c>
      <c r="H82" s="33">
        <v>0</v>
      </c>
      <c r="I82" s="136">
        <v>3</v>
      </c>
      <c r="J82" s="65"/>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c r="AY82" s="72"/>
      <c r="AZ82" s="72"/>
      <c r="BA82" s="72"/>
      <c r="BB82" s="72"/>
      <c r="BC82" s="72"/>
      <c r="BD82" s="72"/>
      <c r="BE82" s="72"/>
      <c r="BF82" s="72"/>
      <c r="BG82" s="72"/>
      <c r="BH82" s="72"/>
      <c r="BI82" s="72"/>
      <c r="BJ82" s="72"/>
      <c r="BK82" s="72"/>
      <c r="BL82" s="72"/>
      <c r="BM82" s="72"/>
      <c r="BN82" s="72"/>
    </row>
    <row r="83" spans="1:66" s="30" customFormat="1" ht="18" x14ac:dyDescent="0.2">
      <c r="A83" s="53" t="str">
        <f t="shared" ref="A83" si="22">IF(ISERROR(VALUE(SUBSTITUTE(prevWBS,".",""))),"1",IF(ISERROR(FIND("`",SUBSTITUTE(prevWBS,".","`",1))),TEXT(VALUE(prevWBS)+1,"#"),TEXT(VALUE(LEFT(prevWBS,FIND("`",SUBSTITUTE(prevWBS,".","`",1))-1))+1,"#")))</f>
        <v>6</v>
      </c>
      <c r="B83" s="54" t="s">
        <v>96</v>
      </c>
      <c r="C83" s="55" t="s">
        <v>104</v>
      </c>
      <c r="D83" s="56"/>
      <c r="E83" s="78">
        <v>44515</v>
      </c>
      <c r="F83" s="78">
        <f>IF(ISBLANK(E83)," - ",IF(G83=0,E83,E83+G83-1))</f>
        <v>44521</v>
      </c>
      <c r="G83" s="57">
        <v>7</v>
      </c>
      <c r="H83" s="58"/>
      <c r="I83" s="59">
        <f t="shared" ref="I83" si="23">IF(OR(F83=0,E83=0)," - ",NETWORKDAYS(E83,F83))</f>
        <v>5</v>
      </c>
      <c r="J83" s="62"/>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row>
    <row r="84" spans="1:66" s="39" customFormat="1" ht="18" x14ac:dyDescent="0.2">
      <c r="A8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v>
      </c>
      <c r="B84" s="50" t="s">
        <v>101</v>
      </c>
      <c r="C84" s="50" t="s">
        <v>104</v>
      </c>
      <c r="D84" s="48"/>
      <c r="E84" s="66">
        <v>44515</v>
      </c>
      <c r="F84" s="67">
        <f t="shared" ref="F84" si="24">IF(ISBLANK(E84)," - ",IF(G84=0,E84,E84+G84-1))</f>
        <v>44521</v>
      </c>
      <c r="G84" s="32">
        <v>7</v>
      </c>
      <c r="H84" s="33"/>
      <c r="I84" s="49">
        <f t="shared" ref="I84" si="25">IF(OR(F84=0,E84=0)," - ",NETWORKDAYS(E84,F84))</f>
        <v>5</v>
      </c>
      <c r="J84" s="65"/>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c r="AV84" s="72"/>
      <c r="AW84" s="72"/>
      <c r="AX84" s="72"/>
      <c r="AY84" s="72"/>
      <c r="AZ84" s="72"/>
      <c r="BA84" s="72"/>
      <c r="BB84" s="72"/>
      <c r="BC84" s="72"/>
      <c r="BD84" s="72"/>
      <c r="BE84" s="72"/>
      <c r="BF84" s="72"/>
      <c r="BG84" s="72"/>
      <c r="BH84" s="72"/>
      <c r="BI84" s="72"/>
      <c r="BJ84" s="72"/>
      <c r="BK84" s="72"/>
      <c r="BL84" s="72"/>
      <c r="BM84" s="72"/>
      <c r="BN84" s="72"/>
    </row>
    <row r="85" spans="1:66" s="39" customFormat="1" ht="18" x14ac:dyDescent="0.2">
      <c r="A8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85" s="47" t="s">
        <v>99</v>
      </c>
      <c r="C85" s="50" t="s">
        <v>104</v>
      </c>
      <c r="D85" s="48"/>
      <c r="E85" s="66">
        <v>44515</v>
      </c>
      <c r="F85" s="67">
        <f t="shared" ref="F85:F86" si="26">IF(ISBLANK(E85)," - ",IF(G85=0,E85,E85+G85-1))</f>
        <v>44521</v>
      </c>
      <c r="G85" s="32">
        <v>7</v>
      </c>
      <c r="H85" s="33"/>
      <c r="I85" s="49">
        <f>IF(OR(F85=0,E85=0)," - ",NETWORKDAYS(E85,F85))</f>
        <v>5</v>
      </c>
      <c r="J85" s="65"/>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row>
    <row r="86" spans="1:66" s="39" customFormat="1" ht="18" x14ac:dyDescent="0.2">
      <c r="A86"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86" s="47" t="s">
        <v>100</v>
      </c>
      <c r="C86" s="50" t="s">
        <v>104</v>
      </c>
      <c r="D86" s="48"/>
      <c r="E86" s="66">
        <v>44519</v>
      </c>
      <c r="F86" s="67">
        <f t="shared" si="26"/>
        <v>44519</v>
      </c>
      <c r="G86" s="32">
        <v>1</v>
      </c>
      <c r="H86" s="33"/>
      <c r="I86" s="49">
        <f>IF(OR(F86=0,E86=0)," - ",NETWORKDAYS(E86,F86))</f>
        <v>1</v>
      </c>
      <c r="J86" s="65"/>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row>
    <row r="87" spans="1:66" s="30" customFormat="1" ht="18" x14ac:dyDescent="0.2">
      <c r="A87" s="53" t="str">
        <f t="shared" ref="A87" si="27">IF(ISERROR(VALUE(SUBSTITUTE(prevWBS,".",""))),"1",IF(ISERROR(FIND("`",SUBSTITUTE(prevWBS,".","`",1))),TEXT(VALUE(prevWBS)+1,"#"),TEXT(VALUE(LEFT(prevWBS,FIND("`",SUBSTITUTE(prevWBS,".","`",1))-1))+1,"#")))</f>
        <v>7</v>
      </c>
      <c r="B87" s="54" t="s">
        <v>175</v>
      </c>
      <c r="C87" s="55" t="s">
        <v>104</v>
      </c>
      <c r="D87" s="56"/>
      <c r="E87" s="78">
        <v>44515</v>
      </c>
      <c r="F87" s="78">
        <f>IF(ISBLANK(E87)," - ",IF(G87=0,E87,E87+G87-1))</f>
        <v>44521</v>
      </c>
      <c r="G87" s="57">
        <v>7</v>
      </c>
      <c r="H87" s="58"/>
      <c r="I87" s="59">
        <f t="shared" ref="I87" si="28">IF(OR(F87=0,E87=0)," - ",NETWORKDAYS(E87,F87))</f>
        <v>5</v>
      </c>
      <c r="J87" s="62"/>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row>
    <row r="88" spans="1:66" s="39" customFormat="1" ht="18" x14ac:dyDescent="0.2">
      <c r="A8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88" s="47" t="s">
        <v>176</v>
      </c>
      <c r="C88" s="50" t="s">
        <v>104</v>
      </c>
      <c r="D88" s="48"/>
      <c r="E88" s="66">
        <v>44519</v>
      </c>
      <c r="F88" s="67">
        <f t="shared" ref="F88" si="29">IF(ISBLANK(E88)," - ",IF(G88=0,E88,E88+G88-1))</f>
        <v>44519</v>
      </c>
      <c r="G88" s="32">
        <v>1</v>
      </c>
      <c r="H88" s="33"/>
      <c r="I88" s="49">
        <f>IF(OR(F88=0,E88=0)," - ",NETWORKDAYS(E88,F88))</f>
        <v>1</v>
      </c>
      <c r="J88" s="65"/>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row>
    <row r="89" spans="1:66" s="39" customFormat="1" ht="18" x14ac:dyDescent="0.2">
      <c r="A89" s="31"/>
      <c r="B89" s="34"/>
      <c r="C89" s="34"/>
      <c r="D89" s="35"/>
      <c r="E89" s="68"/>
      <c r="F89" s="68"/>
      <c r="G89" s="36"/>
      <c r="H89" s="37"/>
      <c r="I89" s="38" t="str">
        <f t="shared" ref="I89:I90" si="30">IF(OR(F89=0,E89=0)," - ",NETWORKDAYS(E89,F89))</f>
        <v xml:space="preserve"> - </v>
      </c>
      <c r="J89" s="63"/>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row>
    <row r="90" spans="1:66" s="39" customFormat="1" ht="18" x14ac:dyDescent="0.2">
      <c r="A90" s="31"/>
      <c r="B90" s="34"/>
      <c r="C90" s="34"/>
      <c r="D90" s="35"/>
      <c r="E90" s="68"/>
      <c r="F90" s="68"/>
      <c r="G90" s="36"/>
      <c r="H90" s="37"/>
      <c r="I90" s="38" t="str">
        <f t="shared" si="30"/>
        <v xml:space="preserve"> - </v>
      </c>
      <c r="J90" s="63"/>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row>
    <row r="91" spans="1:66" s="44" customFormat="1" ht="18" x14ac:dyDescent="0.2">
      <c r="A91" s="40" t="s">
        <v>1</v>
      </c>
      <c r="B91" s="41"/>
      <c r="C91" s="42"/>
      <c r="D91" s="42"/>
      <c r="E91" s="69"/>
      <c r="F91" s="69"/>
      <c r="G91" s="43"/>
      <c r="H91" s="43"/>
      <c r="I91" s="43"/>
      <c r="J91" s="64"/>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c r="AY91" s="72"/>
      <c r="AZ91" s="72"/>
      <c r="BA91" s="72"/>
      <c r="BB91" s="72"/>
      <c r="BC91" s="72"/>
      <c r="BD91" s="72"/>
      <c r="BE91" s="72"/>
      <c r="BF91" s="72"/>
      <c r="BG91" s="72"/>
      <c r="BH91" s="72"/>
      <c r="BI91" s="72"/>
      <c r="BJ91" s="72"/>
      <c r="BK91" s="72"/>
      <c r="BL91" s="72"/>
      <c r="BM91" s="72"/>
      <c r="BN91" s="72"/>
    </row>
    <row r="92" spans="1:66" s="39" customFormat="1" ht="18" x14ac:dyDescent="0.2">
      <c r="A92" s="45" t="s">
        <v>21</v>
      </c>
      <c r="B92" s="46"/>
      <c r="C92" s="46"/>
      <c r="D92" s="46"/>
      <c r="E92" s="70"/>
      <c r="F92" s="70"/>
      <c r="G92" s="46"/>
      <c r="H92" s="46"/>
      <c r="I92" s="46"/>
      <c r="J92" s="64"/>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row>
    <row r="93" spans="1:66" s="39" customFormat="1" ht="18" x14ac:dyDescent="0.2">
      <c r="A93" s="86" t="str">
        <f>IF(ISERROR(VALUE(SUBSTITUTE(prevWBS,".",""))),"1",IF(ISERROR(FIND("`",SUBSTITUTE(prevWBS,".","`",1))),TEXT(VALUE(prevWBS)+1,"#"),TEXT(VALUE(LEFT(prevWBS,FIND("`",SUBSTITUTE(prevWBS,".","`",1))-1))+1,"#")))</f>
        <v>1</v>
      </c>
      <c r="B93" s="87" t="s">
        <v>40</v>
      </c>
      <c r="C93" s="47"/>
      <c r="D93" s="48"/>
      <c r="E93" s="66"/>
      <c r="F93" s="67" t="str">
        <f t="shared" ref="F93:F96" si="31">IF(ISBLANK(E93)," - ",IF(G93=0,E93,E93+G93-1))</f>
        <v xml:space="preserve"> - </v>
      </c>
      <c r="G93" s="32"/>
      <c r="H93" s="33"/>
      <c r="I93" s="49" t="str">
        <f>IF(OR(F93=0,E93=0)," - ",NETWORKDAYS(E93,F93))</f>
        <v xml:space="preserve"> - </v>
      </c>
      <c r="J93" s="65"/>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row>
    <row r="94" spans="1:66" s="39" customFormat="1" ht="18" x14ac:dyDescent="0.2">
      <c r="A9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4" s="50" t="s">
        <v>26</v>
      </c>
      <c r="C94" s="50"/>
      <c r="D94" s="48"/>
      <c r="E94" s="66"/>
      <c r="F94" s="67" t="str">
        <f t="shared" si="31"/>
        <v xml:space="preserve"> - </v>
      </c>
      <c r="G94" s="32"/>
      <c r="H94" s="33"/>
      <c r="I94" s="49" t="str">
        <f t="shared" ref="I94:I96" si="32">IF(OR(F94=0,E94=0)," - ",NETWORKDAYS(E94,F94))</f>
        <v xml:space="preserve"> - </v>
      </c>
      <c r="J94" s="65"/>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row>
    <row r="95" spans="1:66" s="39" customFormat="1" ht="18" x14ac:dyDescent="0.2">
      <c r="A9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5" s="51" t="s">
        <v>27</v>
      </c>
      <c r="C95" s="50"/>
      <c r="D95" s="48"/>
      <c r="E95" s="66"/>
      <c r="F95" s="67" t="str">
        <f t="shared" si="31"/>
        <v xml:space="preserve"> - </v>
      </c>
      <c r="G95" s="32"/>
      <c r="H95" s="33"/>
      <c r="I95" s="49" t="str">
        <f t="shared" si="32"/>
        <v xml:space="preserve"> - </v>
      </c>
      <c r="J95" s="65"/>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row>
    <row r="96" spans="1:66" s="39" customFormat="1" ht="18" x14ac:dyDescent="0.2">
      <c r="A96" s="3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6" s="51" t="s">
        <v>28</v>
      </c>
      <c r="C96" s="50"/>
      <c r="D96" s="48"/>
      <c r="E96" s="66"/>
      <c r="F96" s="67" t="str">
        <f t="shared" si="31"/>
        <v xml:space="preserve"> - </v>
      </c>
      <c r="G96" s="32"/>
      <c r="H96" s="33"/>
      <c r="I96" s="49" t="str">
        <f t="shared" si="32"/>
        <v xml:space="preserve"> - </v>
      </c>
      <c r="J96" s="65"/>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9:H96">
    <cfRule type="dataBar" priority="58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9" priority="632">
      <formula>K$6=TODAY()</formula>
    </cfRule>
  </conditionalFormatting>
  <conditionalFormatting sqref="K8:BN8 K13:AG14 AM14:BN14 AK13:BN13 K15:BN29 K11:BN12 K36:AI36 K35:AG35 AM35:BN36 K33:BN34 K31:BN31 K37:BN96">
    <cfRule type="expression" dxfId="2" priority="635">
      <formula>AND($E8&lt;=K$6,ROUNDDOWN(($F8-$E8+1)*$H8,0)+$E8-1&gt;=K$6)</formula>
    </cfRule>
    <cfRule type="expression" dxfId="1" priority="636">
      <formula>AND(NOT(ISBLANK($E8)),$E8&lt;=K$6,$F8&gt;=K$6)</formula>
    </cfRule>
  </conditionalFormatting>
  <conditionalFormatting sqref="K6:BN8 K89:BN96 K36:AI36 K35:AG35 K14:AG14 AM35:BN36 AM14:BN14">
    <cfRule type="expression" dxfId="98" priority="595">
      <formula>K$6=TODAY()</formula>
    </cfRule>
  </conditionalFormatting>
  <conditionalFormatting sqref="K16:BN16">
    <cfRule type="expression" dxfId="97" priority="585">
      <formula>K$6=TODAY()</formula>
    </cfRule>
  </conditionalFormatting>
  <conditionalFormatting sqref="K60:BN60">
    <cfRule type="expression" dxfId="96" priority="577">
      <formula>K$6=TODAY()</formula>
    </cfRule>
  </conditionalFormatting>
  <conditionalFormatting sqref="H83:H84">
    <cfRule type="dataBar" priority="572">
      <dataBar>
        <cfvo type="num" val="0"/>
        <cfvo type="num" val="1"/>
        <color theme="0" tint="-0.34998626667073579"/>
      </dataBar>
      <extLst>
        <ext xmlns:x14="http://schemas.microsoft.com/office/spreadsheetml/2009/9/main" uri="{B025F937-C7B1-47D3-B67F-A62EFF666E3E}">
          <x14:id>{07111FC4-1571-41B1-9B8A-2784A5AC08B0}</x14:id>
        </ext>
      </extLst>
    </cfRule>
  </conditionalFormatting>
  <conditionalFormatting sqref="K83:BN84">
    <cfRule type="expression" dxfId="95" priority="573">
      <formula>K$6=TODAY()</formula>
    </cfRule>
  </conditionalFormatting>
  <conditionalFormatting sqref="K9:BN9">
    <cfRule type="expression" dxfId="94" priority="566">
      <formula>AND($E9&lt;=K$6,ROUNDDOWN(($F9-$E9+1)*$H9,0)+$E9-1&gt;=K$6)</formula>
    </cfRule>
    <cfRule type="expression" dxfId="93" priority="567">
      <formula>AND(NOT(ISBLANK($E9)),$E9&lt;=K$6,$F9&gt;=K$6)</formula>
    </cfRule>
  </conditionalFormatting>
  <conditionalFormatting sqref="K9:BN9">
    <cfRule type="expression" dxfId="92" priority="565">
      <formula>K$6=TODAY()</formula>
    </cfRule>
  </conditionalFormatting>
  <conditionalFormatting sqref="K10:BN10">
    <cfRule type="expression" dxfId="91" priority="562">
      <formula>AND($E10&lt;=K$6,ROUNDDOWN(($F10-$E10+1)*$H10,0)+$E10-1&gt;=K$6)</formula>
    </cfRule>
    <cfRule type="expression" dxfId="90" priority="563">
      <formula>AND(NOT(ISBLANK($E10)),$E10&lt;=K$6,$F10&gt;=K$6)</formula>
    </cfRule>
  </conditionalFormatting>
  <conditionalFormatting sqref="K10:BN10">
    <cfRule type="expression" dxfId="89" priority="561">
      <formula>K$6=TODAY()</formula>
    </cfRule>
  </conditionalFormatting>
  <conditionalFormatting sqref="H85">
    <cfRule type="dataBar" priority="520">
      <dataBar>
        <cfvo type="num" val="0"/>
        <cfvo type="num" val="1"/>
        <color theme="0" tint="-0.34998626667073579"/>
      </dataBar>
      <extLst>
        <ext xmlns:x14="http://schemas.microsoft.com/office/spreadsheetml/2009/9/main" uri="{B025F937-C7B1-47D3-B67F-A62EFF666E3E}">
          <x14:id>{BB9524EE-31AD-43B1-8DE4-7F97FAF0382E}</x14:id>
        </ext>
      </extLst>
    </cfRule>
  </conditionalFormatting>
  <conditionalFormatting sqref="K85:BN85">
    <cfRule type="expression" dxfId="88" priority="521">
      <formula>K$6=TODAY()</formula>
    </cfRule>
  </conditionalFormatting>
  <conditionalFormatting sqref="K15:BN15">
    <cfRule type="expression" dxfId="87" priority="505">
      <formula>K$6=TODAY()</formula>
    </cfRule>
  </conditionalFormatting>
  <conditionalFormatting sqref="K29:BN29">
    <cfRule type="expression" dxfId="0" priority="501">
      <formula>K$6=TODAY()</formula>
    </cfRule>
  </conditionalFormatting>
  <conditionalFormatting sqref="H86">
    <cfRule type="dataBar" priority="488">
      <dataBar>
        <cfvo type="num" val="0"/>
        <cfvo type="num" val="1"/>
        <color theme="0" tint="-0.34998626667073579"/>
      </dataBar>
      <extLst>
        <ext xmlns:x14="http://schemas.microsoft.com/office/spreadsheetml/2009/9/main" uri="{B025F937-C7B1-47D3-B67F-A62EFF666E3E}">
          <x14:id>{E04EC440-EAFA-4101-A605-BFCD534D7F11}</x14:id>
        </ext>
      </extLst>
    </cfRule>
  </conditionalFormatting>
  <conditionalFormatting sqref="K59:BN59">
    <cfRule type="expression" dxfId="86" priority="497">
      <formula>K$6=TODAY()</formula>
    </cfRule>
  </conditionalFormatting>
  <conditionalFormatting sqref="K86:BN86">
    <cfRule type="expression" dxfId="85" priority="489">
      <formula>K$6=TODAY()</formula>
    </cfRule>
  </conditionalFormatting>
  <conditionalFormatting sqref="K17:BN17">
    <cfRule type="expression" dxfId="84" priority="485">
      <formula>K$6=TODAY()</formula>
    </cfRule>
  </conditionalFormatting>
  <conditionalFormatting sqref="K25:BN25">
    <cfRule type="expression" dxfId="83" priority="481">
      <formula>K$6=TODAY()</formula>
    </cfRule>
  </conditionalFormatting>
  <conditionalFormatting sqref="K22:BN22">
    <cfRule type="expression" dxfId="82" priority="477">
      <formula>K$6=TODAY()</formula>
    </cfRule>
  </conditionalFormatting>
  <conditionalFormatting sqref="K18:BN18">
    <cfRule type="expression" dxfId="81" priority="461">
      <formula>K$6=TODAY()</formula>
    </cfRule>
  </conditionalFormatting>
  <conditionalFormatting sqref="K19:BN19">
    <cfRule type="expression" dxfId="80" priority="457">
      <formula>K$6=TODAY()</formula>
    </cfRule>
  </conditionalFormatting>
  <conditionalFormatting sqref="K20:BN20">
    <cfRule type="expression" dxfId="79" priority="453">
      <formula>K$6=TODAY()</formula>
    </cfRule>
  </conditionalFormatting>
  <conditionalFormatting sqref="K21:BN24">
    <cfRule type="expression" dxfId="78" priority="449">
      <formula>K$6=TODAY()</formula>
    </cfRule>
  </conditionalFormatting>
  <conditionalFormatting sqref="K26:BN26">
    <cfRule type="expression" dxfId="77" priority="445">
      <formula>K$6=TODAY()</formula>
    </cfRule>
  </conditionalFormatting>
  <conditionalFormatting sqref="K27:BN27">
    <cfRule type="expression" dxfId="76" priority="441">
      <formula>K$6=TODAY()</formula>
    </cfRule>
  </conditionalFormatting>
  <conditionalFormatting sqref="K28:BN28">
    <cfRule type="expression" dxfId="75" priority="437">
      <formula>K$6=TODAY()</formula>
    </cfRule>
  </conditionalFormatting>
  <conditionalFormatting sqref="K23:BN23">
    <cfRule type="expression" dxfId="74" priority="429">
      <formula>K$6=TODAY()</formula>
    </cfRule>
  </conditionalFormatting>
  <conditionalFormatting sqref="K24:BN24">
    <cfRule type="expression" dxfId="73" priority="425">
      <formula>K$6=TODAY()</formula>
    </cfRule>
  </conditionalFormatting>
  <conditionalFormatting sqref="K38:BN38">
    <cfRule type="expression" dxfId="72" priority="419">
      <formula>K$6=TODAY()</formula>
    </cfRule>
  </conditionalFormatting>
  <conditionalFormatting sqref="K41:BN41">
    <cfRule type="expression" dxfId="71" priority="417">
      <formula>K$6=TODAY()</formula>
    </cfRule>
  </conditionalFormatting>
  <conditionalFormatting sqref="K44:BN44">
    <cfRule type="expression" dxfId="70" priority="415">
      <formula>K$6=TODAY()</formula>
    </cfRule>
  </conditionalFormatting>
  <conditionalFormatting sqref="K47:BN47">
    <cfRule type="expression" dxfId="69" priority="413">
      <formula>K$6=TODAY()</formula>
    </cfRule>
  </conditionalFormatting>
  <conditionalFormatting sqref="K50:BN50">
    <cfRule type="expression" dxfId="68" priority="411">
      <formula>K$6=TODAY()</formula>
    </cfRule>
  </conditionalFormatting>
  <conditionalFormatting sqref="K53:BN53">
    <cfRule type="expression" dxfId="67" priority="409">
      <formula>K$6=TODAY()</formula>
    </cfRule>
  </conditionalFormatting>
  <conditionalFormatting sqref="K56:BN56">
    <cfRule type="expression" dxfId="66" priority="407">
      <formula>K$6=TODAY()</formula>
    </cfRule>
  </conditionalFormatting>
  <conditionalFormatting sqref="K37:BN37">
    <cfRule type="expression" dxfId="65" priority="399">
      <formula>K$6=TODAY()</formula>
    </cfRule>
  </conditionalFormatting>
  <conditionalFormatting sqref="K39:BN39">
    <cfRule type="expression" dxfId="64" priority="339">
      <formula>K$6=TODAY()</formula>
    </cfRule>
  </conditionalFormatting>
  <conditionalFormatting sqref="K40:BN40">
    <cfRule type="expression" dxfId="63" priority="335">
      <formula>K$6=TODAY()</formula>
    </cfRule>
  </conditionalFormatting>
  <conditionalFormatting sqref="K42:BN42">
    <cfRule type="expression" dxfId="62" priority="331">
      <formula>K$6=TODAY()</formula>
    </cfRule>
  </conditionalFormatting>
  <conditionalFormatting sqref="K43:BN43">
    <cfRule type="expression" dxfId="61" priority="327">
      <formula>K$6=TODAY()</formula>
    </cfRule>
  </conditionalFormatting>
  <conditionalFormatting sqref="K45:BN45">
    <cfRule type="expression" dxfId="60" priority="323">
      <formula>K$6=TODAY()</formula>
    </cfRule>
  </conditionalFormatting>
  <conditionalFormatting sqref="K46:BN46">
    <cfRule type="expression" dxfId="59" priority="319">
      <formula>K$6=TODAY()</formula>
    </cfRule>
  </conditionalFormatting>
  <conditionalFormatting sqref="K48:BN48">
    <cfRule type="expression" dxfId="58" priority="315">
      <formula>K$6=TODAY()</formula>
    </cfRule>
  </conditionalFormatting>
  <conditionalFormatting sqref="K49:BN49">
    <cfRule type="expression" dxfId="57" priority="311">
      <formula>K$6=TODAY()</formula>
    </cfRule>
  </conditionalFormatting>
  <conditionalFormatting sqref="K51:BN51">
    <cfRule type="expression" dxfId="56" priority="307">
      <formula>K$6=TODAY()</formula>
    </cfRule>
  </conditionalFormatting>
  <conditionalFormatting sqref="K52:BN52">
    <cfRule type="expression" dxfId="55" priority="303">
      <formula>K$6=TODAY()</formula>
    </cfRule>
  </conditionalFormatting>
  <conditionalFormatting sqref="K54:BN54">
    <cfRule type="expression" dxfId="54" priority="299">
      <formula>K$6=TODAY()</formula>
    </cfRule>
  </conditionalFormatting>
  <conditionalFormatting sqref="K55:BN55">
    <cfRule type="expression" dxfId="53" priority="295">
      <formula>K$6=TODAY()</formula>
    </cfRule>
  </conditionalFormatting>
  <conditionalFormatting sqref="K57:BN57">
    <cfRule type="expression" dxfId="52" priority="291">
      <formula>K$6=TODAY()</formula>
    </cfRule>
  </conditionalFormatting>
  <conditionalFormatting sqref="K58:BN58">
    <cfRule type="expression" dxfId="51" priority="287">
      <formula>K$6=TODAY()</formula>
    </cfRule>
  </conditionalFormatting>
  <conditionalFormatting sqref="K62:BN62">
    <cfRule type="expression" dxfId="50" priority="273">
      <formula>K$6=TODAY()</formula>
    </cfRule>
  </conditionalFormatting>
  <conditionalFormatting sqref="K65:BN65">
    <cfRule type="expression" dxfId="49" priority="271">
      <formula>K$6=TODAY()</formula>
    </cfRule>
  </conditionalFormatting>
  <conditionalFormatting sqref="K68:BN68">
    <cfRule type="expression" dxfId="48" priority="269">
      <formula>K$6=TODAY()</formula>
    </cfRule>
  </conditionalFormatting>
  <conditionalFormatting sqref="K71:BN71">
    <cfRule type="expression" dxfId="47" priority="267">
      <formula>K$6=TODAY()</formula>
    </cfRule>
  </conditionalFormatting>
  <conditionalFormatting sqref="K74:BN74">
    <cfRule type="expression" dxfId="46" priority="265">
      <formula>K$6=TODAY()</formula>
    </cfRule>
  </conditionalFormatting>
  <conditionalFormatting sqref="K77:BN77">
    <cfRule type="expression" dxfId="45" priority="263">
      <formula>K$6=TODAY()</formula>
    </cfRule>
  </conditionalFormatting>
  <conditionalFormatting sqref="K80:BN80">
    <cfRule type="expression" dxfId="44" priority="261">
      <formula>K$6=TODAY()</formula>
    </cfRule>
  </conditionalFormatting>
  <conditionalFormatting sqref="K63:BN63">
    <cfRule type="expression" dxfId="43" priority="257">
      <formula>K$6=TODAY()</formula>
    </cfRule>
  </conditionalFormatting>
  <conditionalFormatting sqref="K64:BN64">
    <cfRule type="expression" dxfId="42" priority="255">
      <formula>K$6=TODAY()</formula>
    </cfRule>
  </conditionalFormatting>
  <conditionalFormatting sqref="K66:BN66">
    <cfRule type="expression" dxfId="41" priority="217">
      <formula>K$6=TODAY()</formula>
    </cfRule>
  </conditionalFormatting>
  <conditionalFormatting sqref="K67:BN67">
    <cfRule type="expression" dxfId="40" priority="215">
      <formula>K$6=TODAY()</formula>
    </cfRule>
  </conditionalFormatting>
  <conditionalFormatting sqref="K78:BN78">
    <cfRule type="expression" dxfId="39" priority="199">
      <formula>K$6=TODAY()</formula>
    </cfRule>
  </conditionalFormatting>
  <conditionalFormatting sqref="K75:BN75">
    <cfRule type="expression" dxfId="38" priority="205">
      <formula>K$6=TODAY()</formula>
    </cfRule>
  </conditionalFormatting>
  <conditionalFormatting sqref="K73:BN73">
    <cfRule type="expression" dxfId="37" priority="209">
      <formula>K$6=TODAY()</formula>
    </cfRule>
  </conditionalFormatting>
  <conditionalFormatting sqref="K72:BN72">
    <cfRule type="expression" dxfId="36" priority="211">
      <formula>K$6=TODAY()</formula>
    </cfRule>
  </conditionalFormatting>
  <conditionalFormatting sqref="K76:BN76">
    <cfRule type="expression" dxfId="35" priority="203">
      <formula>K$6=TODAY()</formula>
    </cfRule>
  </conditionalFormatting>
  <conditionalFormatting sqref="K70:BN70">
    <cfRule type="expression" dxfId="34" priority="221">
      <formula>K$6=TODAY()</formula>
    </cfRule>
  </conditionalFormatting>
  <conditionalFormatting sqref="K69:BN69">
    <cfRule type="expression" dxfId="33" priority="223">
      <formula>K$6=TODAY()</formula>
    </cfRule>
  </conditionalFormatting>
  <conditionalFormatting sqref="K79:BN79">
    <cfRule type="expression" dxfId="32" priority="197">
      <formula>K$6=TODAY()</formula>
    </cfRule>
  </conditionalFormatting>
  <conditionalFormatting sqref="K81:BN81">
    <cfRule type="expression" dxfId="31" priority="193">
      <formula>K$6=TODAY()</formula>
    </cfRule>
  </conditionalFormatting>
  <conditionalFormatting sqref="K82:BN82">
    <cfRule type="expression" dxfId="30" priority="191">
      <formula>K$6=TODAY()</formula>
    </cfRule>
  </conditionalFormatting>
  <conditionalFormatting sqref="H84">
    <cfRule type="dataBar" priority="144">
      <dataBar>
        <cfvo type="num" val="0"/>
        <cfvo type="num" val="1"/>
        <color theme="0" tint="-0.34998626667073579"/>
      </dataBar>
      <extLst>
        <ext xmlns:x14="http://schemas.microsoft.com/office/spreadsheetml/2009/9/main" uri="{B025F937-C7B1-47D3-B67F-A62EFF666E3E}">
          <x14:id>{5BD43D0B-48D2-447E-8A50-E30E03BC0DB1}</x14:id>
        </ext>
      </extLst>
    </cfRule>
  </conditionalFormatting>
  <conditionalFormatting sqref="K31:BN31 K12:BN12">
    <cfRule type="expression" dxfId="29" priority="181">
      <formula>K$6=TODAY()</formula>
    </cfRule>
  </conditionalFormatting>
  <conditionalFormatting sqref="K31:BN31">
    <cfRule type="expression" dxfId="28" priority="179">
      <formula>K$6=TODAY()</formula>
    </cfRule>
  </conditionalFormatting>
  <conditionalFormatting sqref="K12:BN12">
    <cfRule type="expression" dxfId="27" priority="177">
      <formula>K$6=TODAY()</formula>
    </cfRule>
  </conditionalFormatting>
  <conditionalFormatting sqref="K13:BN13">
    <cfRule type="expression" dxfId="26" priority="173">
      <formula>K$6=TODAY()</formula>
    </cfRule>
  </conditionalFormatting>
  <conditionalFormatting sqref="K33:BN33">
    <cfRule type="expression" dxfId="25" priority="167">
      <formula>K$6=TODAY()</formula>
    </cfRule>
  </conditionalFormatting>
  <conditionalFormatting sqref="K34:BN34">
    <cfRule type="expression" dxfId="24" priority="165">
      <formula>K$6=TODAY()</formula>
    </cfRule>
  </conditionalFormatting>
  <conditionalFormatting sqref="AH13:AJ13 AH35:AJ35">
    <cfRule type="expression" dxfId="23" priority="639">
      <formula>AND($E14&lt;=AJ$6,ROUNDDOWN(($F14-$E14+1)*$H14,0)+$E14-1&gt;=AJ$6)</formula>
    </cfRule>
    <cfRule type="expression" dxfId="22" priority="640">
      <formula>AND(NOT(ISBLANK($E14)),$E14&lt;=AJ$6,$F14&gt;=AJ$6)</formula>
    </cfRule>
  </conditionalFormatting>
  <conditionalFormatting sqref="AH35:AJ35 AH13:AJ14">
    <cfRule type="expression" dxfId="21" priority="644">
      <formula>AJ$6=TODAY()</formula>
    </cfRule>
  </conditionalFormatting>
  <conditionalFormatting sqref="K61:BN61">
    <cfRule type="expression" dxfId="20" priority="161">
      <formula>K$6=TODAY()</formula>
    </cfRule>
  </conditionalFormatting>
  <conditionalFormatting sqref="H87">
    <cfRule type="dataBar" priority="156">
      <dataBar>
        <cfvo type="num" val="0"/>
        <cfvo type="num" val="1"/>
        <color theme="0" tint="-0.34998626667073579"/>
      </dataBar>
      <extLst>
        <ext xmlns:x14="http://schemas.microsoft.com/office/spreadsheetml/2009/9/main" uri="{B025F937-C7B1-47D3-B67F-A62EFF666E3E}">
          <x14:id>{B7AEA3C0-1610-4ED6-A39E-CA9A577A7F31}</x14:id>
        </ext>
      </extLst>
    </cfRule>
  </conditionalFormatting>
  <conditionalFormatting sqref="H88">
    <cfRule type="dataBar" priority="148">
      <dataBar>
        <cfvo type="num" val="0"/>
        <cfvo type="num" val="1"/>
        <color theme="0" tint="-0.34998626667073579"/>
      </dataBar>
      <extLst>
        <ext xmlns:x14="http://schemas.microsoft.com/office/spreadsheetml/2009/9/main" uri="{B025F937-C7B1-47D3-B67F-A62EFF666E3E}">
          <x14:id>{EE5ABAA6-25C5-44B2-A88B-99D0381222F4}</x14:id>
        </ext>
      </extLst>
    </cfRule>
  </conditionalFormatting>
  <conditionalFormatting sqref="K87:BN87">
    <cfRule type="expression" dxfId="19" priority="157">
      <formula>K$6=TODAY()</formula>
    </cfRule>
  </conditionalFormatting>
  <conditionalFormatting sqref="K88:BN88">
    <cfRule type="expression" dxfId="18" priority="149">
      <formula>K$6=TODAY()</formula>
    </cfRule>
  </conditionalFormatting>
  <conditionalFormatting sqref="K84:BN84">
    <cfRule type="expression" dxfId="17" priority="145">
      <formula>K$6=TODAY()</formula>
    </cfRule>
  </conditionalFormatting>
  <conditionalFormatting sqref="K11:BN14">
    <cfRule type="expression" dxfId="16" priority="141">
      <formula>K$6=TODAY()</formula>
    </cfRule>
  </conditionalFormatting>
  <conditionalFormatting sqref="AH14:AJ14">
    <cfRule type="expression" dxfId="15" priority="681">
      <formula>AND($E35&lt;=AJ$6,ROUNDDOWN(($F35-$E35+1)*$H35,0)+$E35-1&gt;=AJ$6)</formula>
    </cfRule>
    <cfRule type="expression" dxfId="14" priority="682">
      <formula>AND(NOT(ISBLANK($E35)),$E35&lt;=AJ$6,$F35&gt;=AJ$6)</formula>
    </cfRule>
  </conditionalFormatting>
  <conditionalFormatting sqref="H8:H11">
    <cfRule type="dataBar" priority="139">
      <dataBar>
        <cfvo type="num" val="0"/>
        <cfvo type="num" val="1"/>
        <color theme="0" tint="-0.34998626667073579"/>
      </dataBar>
      <extLst>
        <ext xmlns:x14="http://schemas.microsoft.com/office/spreadsheetml/2009/9/main" uri="{B025F937-C7B1-47D3-B67F-A62EFF666E3E}">
          <x14:id>{2C850541-30DE-4F89-918C-1C68ECF0474B}</x14:id>
        </ext>
      </extLst>
    </cfRule>
  </conditionalFormatting>
  <conditionalFormatting sqref="H78">
    <cfRule type="dataBar" priority="132">
      <dataBar>
        <cfvo type="num" val="0"/>
        <cfvo type="num" val="1"/>
        <color theme="0" tint="-0.34998626667073579"/>
      </dataBar>
      <extLst>
        <ext xmlns:x14="http://schemas.microsoft.com/office/spreadsheetml/2009/9/main" uri="{B025F937-C7B1-47D3-B67F-A62EFF666E3E}">
          <x14:id>{ED2EBB28-8ECC-4CAA-B202-AD80ACACEFBB}</x14:id>
        </ext>
      </extLst>
    </cfRule>
  </conditionalFormatting>
  <conditionalFormatting sqref="H79:H82">
    <cfRule type="dataBar" priority="131">
      <dataBar>
        <cfvo type="num" val="0"/>
        <cfvo type="num" val="1"/>
        <color theme="0" tint="-0.34998626667073579"/>
      </dataBar>
      <extLst>
        <ext xmlns:x14="http://schemas.microsoft.com/office/spreadsheetml/2009/9/main" uri="{B025F937-C7B1-47D3-B67F-A62EFF666E3E}">
          <x14:id>{9C7A1707-4665-41B0-9103-743DD7CD1ED2}</x14:id>
        </ext>
      </extLst>
    </cfRule>
  </conditionalFormatting>
  <conditionalFormatting sqref="H15">
    <cfRule type="dataBar" priority="124">
      <dataBar>
        <cfvo type="num" val="0"/>
        <cfvo type="num" val="1"/>
        <color theme="0" tint="-0.34998626667073579"/>
      </dataBar>
      <extLst>
        <ext xmlns:x14="http://schemas.microsoft.com/office/spreadsheetml/2009/9/main" uri="{B025F937-C7B1-47D3-B67F-A62EFF666E3E}">
          <x14:id>{A7979087-9496-4534-BBFD-859F11332A2B}</x14:id>
        </ext>
      </extLst>
    </cfRule>
  </conditionalFormatting>
  <conditionalFormatting sqref="H12">
    <cfRule type="dataBar" priority="122">
      <dataBar>
        <cfvo type="num" val="0"/>
        <cfvo type="num" val="1"/>
        <color theme="0" tint="-0.34998626667073579"/>
      </dataBar>
      <extLst>
        <ext xmlns:x14="http://schemas.microsoft.com/office/spreadsheetml/2009/9/main" uri="{B025F937-C7B1-47D3-B67F-A62EFF666E3E}">
          <x14:id>{C2C1135F-EC96-4FAE-BBFB-FC8645CBAFD7}</x14:id>
        </ext>
      </extLst>
    </cfRule>
  </conditionalFormatting>
  <conditionalFormatting sqref="H13">
    <cfRule type="dataBar" priority="121">
      <dataBar>
        <cfvo type="num" val="0"/>
        <cfvo type="num" val="1"/>
        <color theme="0" tint="-0.34998626667073579"/>
      </dataBar>
      <extLst>
        <ext xmlns:x14="http://schemas.microsoft.com/office/spreadsheetml/2009/9/main" uri="{B025F937-C7B1-47D3-B67F-A62EFF666E3E}">
          <x14:id>{9046F2A3-FBBA-40AE-A0C7-E1124625BFBE}</x14:id>
        </ext>
      </extLst>
    </cfRule>
  </conditionalFormatting>
  <conditionalFormatting sqref="H14">
    <cfRule type="dataBar" priority="120">
      <dataBar>
        <cfvo type="num" val="0"/>
        <cfvo type="num" val="1"/>
        <color theme="0" tint="-0.34998626667073579"/>
      </dataBar>
      <extLst>
        <ext xmlns:x14="http://schemas.microsoft.com/office/spreadsheetml/2009/9/main" uri="{B025F937-C7B1-47D3-B67F-A62EFF666E3E}">
          <x14:id>{482D74CE-9E43-44F1-8B04-DEEE9AC8CCE2}</x14:id>
        </ext>
      </extLst>
    </cfRule>
  </conditionalFormatting>
  <conditionalFormatting sqref="J30:BL30">
    <cfRule type="expression" dxfId="13" priority="102">
      <formula>J$6=TODAY()</formula>
    </cfRule>
  </conditionalFormatting>
  <conditionalFormatting sqref="K32:AG32 AK32:BN32">
    <cfRule type="expression" dxfId="12" priority="109">
      <formula>AND($E32&lt;=K$6,ROUNDDOWN(($F32-$E32+1)*$H32,0)+$E32-1&gt;=K$6)</formula>
    </cfRule>
    <cfRule type="expression" dxfId="11" priority="110">
      <formula>AND(NOT(ISBLANK($E32)),$E32&lt;=K$6,$F32&gt;=K$6)</formula>
    </cfRule>
  </conditionalFormatting>
  <conditionalFormatting sqref="K32:BN32">
    <cfRule type="expression" dxfId="10" priority="108">
      <formula>K$6=TODAY()</formula>
    </cfRule>
  </conditionalFormatting>
  <conditionalFormatting sqref="AH32:AJ32">
    <cfRule type="expression" dxfId="9" priority="111">
      <formula>AND($E33&lt;=AJ$6,ROUNDDOWN(($F33-$E33+1)*$H33,0)+$E33-1&gt;=AJ$6)</formula>
    </cfRule>
    <cfRule type="expression" dxfId="8" priority="112">
      <formula>AND(NOT(ISBLANK($E33)),$E33&lt;=AJ$6,$F33&gt;=AJ$6)</formula>
    </cfRule>
  </conditionalFormatting>
  <conditionalFormatting sqref="AH32:AJ32">
    <cfRule type="expression" dxfId="7" priority="113">
      <formula>AJ$6=TODAY()</formula>
    </cfRule>
  </conditionalFormatting>
  <conditionalFormatting sqref="K32:BN32">
    <cfRule type="expression" dxfId="6" priority="107">
      <formula>K$6=TODAY()</formula>
    </cfRule>
  </conditionalFormatting>
  <conditionalFormatting sqref="J30:BL30">
    <cfRule type="expression" dxfId="5" priority="104">
      <formula>AND($E30&lt;=J$6,ROUNDDOWN(($F30-$E30+1)*$H30,0)+$E30-1&gt;=J$6)</formula>
    </cfRule>
    <cfRule type="expression" dxfId="4" priority="105">
      <formula>AND(NOT(ISBLANK($E30)),$E30&lt;=J$6,$F30&gt;=J$6)</formula>
    </cfRule>
  </conditionalFormatting>
  <conditionalFormatting sqref="J30:BL30">
    <cfRule type="expression" dxfId="3" priority="103">
      <formula>J$6=TODAY()</formula>
    </cfRule>
  </conditionalFormatting>
  <conditionalFormatting sqref="H16">
    <cfRule type="dataBar" priority="101">
      <dataBar>
        <cfvo type="num" val="0"/>
        <cfvo type="num" val="1"/>
        <color theme="0" tint="-0.34998626667073579"/>
      </dataBar>
      <extLst>
        <ext xmlns:x14="http://schemas.microsoft.com/office/spreadsheetml/2009/9/main" uri="{B025F937-C7B1-47D3-B67F-A62EFF666E3E}">
          <x14:id>{3A610205-0E7E-4EC4-BBEC-F979730BE6C4}</x14:id>
        </ext>
      </extLst>
    </cfRule>
  </conditionalFormatting>
  <conditionalFormatting sqref="H17">
    <cfRule type="dataBar" priority="100">
      <dataBar>
        <cfvo type="num" val="0"/>
        <cfvo type="num" val="1"/>
        <color theme="0" tint="-0.34998626667073579"/>
      </dataBar>
      <extLst>
        <ext xmlns:x14="http://schemas.microsoft.com/office/spreadsheetml/2009/9/main" uri="{B025F937-C7B1-47D3-B67F-A62EFF666E3E}">
          <x14:id>{CB0D15F7-44BA-4669-A145-7CC6BEA1BD24}</x14:id>
        </ext>
      </extLst>
    </cfRule>
  </conditionalFormatting>
  <conditionalFormatting sqref="H18">
    <cfRule type="dataBar" priority="99">
      <dataBar>
        <cfvo type="num" val="0"/>
        <cfvo type="num" val="1"/>
        <color theme="0" tint="-0.34998626667073579"/>
      </dataBar>
      <extLst>
        <ext xmlns:x14="http://schemas.microsoft.com/office/spreadsheetml/2009/9/main" uri="{B025F937-C7B1-47D3-B67F-A62EFF666E3E}">
          <x14:id>{CF611250-6EE9-422D-B77C-DF719D9E8D80}</x14:id>
        </ext>
      </extLst>
    </cfRule>
  </conditionalFormatting>
  <conditionalFormatting sqref="H19">
    <cfRule type="dataBar" priority="98">
      <dataBar>
        <cfvo type="num" val="0"/>
        <cfvo type="num" val="1"/>
        <color theme="0" tint="-0.34998626667073579"/>
      </dataBar>
      <extLst>
        <ext xmlns:x14="http://schemas.microsoft.com/office/spreadsheetml/2009/9/main" uri="{B025F937-C7B1-47D3-B67F-A62EFF666E3E}">
          <x14:id>{8519D85E-0996-44CB-AC58-AFFBDEF60AEB}</x14:id>
        </ext>
      </extLst>
    </cfRule>
  </conditionalFormatting>
  <conditionalFormatting sqref="H20">
    <cfRule type="dataBar" priority="97">
      <dataBar>
        <cfvo type="num" val="0"/>
        <cfvo type="num" val="1"/>
        <color theme="0" tint="-0.34998626667073579"/>
      </dataBar>
      <extLst>
        <ext xmlns:x14="http://schemas.microsoft.com/office/spreadsheetml/2009/9/main" uri="{B025F937-C7B1-47D3-B67F-A62EFF666E3E}">
          <x14:id>{917FC404-DE2F-4591-AB7A-086281FAA75B}</x14:id>
        </ext>
      </extLst>
    </cfRule>
  </conditionalFormatting>
  <conditionalFormatting sqref="H21">
    <cfRule type="dataBar" priority="96">
      <dataBar>
        <cfvo type="num" val="0"/>
        <cfvo type="num" val="1"/>
        <color theme="0" tint="-0.34998626667073579"/>
      </dataBar>
      <extLst>
        <ext xmlns:x14="http://schemas.microsoft.com/office/spreadsheetml/2009/9/main" uri="{B025F937-C7B1-47D3-B67F-A62EFF666E3E}">
          <x14:id>{66C3E6EA-F599-4EE9-83BE-23A35D88C936}</x14:id>
        </ext>
      </extLst>
    </cfRule>
  </conditionalFormatting>
  <conditionalFormatting sqref="H27">
    <cfRule type="dataBar" priority="88">
      <dataBar>
        <cfvo type="num" val="0"/>
        <cfvo type="num" val="1"/>
        <color theme="0" tint="-0.34998626667073579"/>
      </dataBar>
      <extLst>
        <ext xmlns:x14="http://schemas.microsoft.com/office/spreadsheetml/2009/9/main" uri="{B025F937-C7B1-47D3-B67F-A62EFF666E3E}">
          <x14:id>{7869043D-2335-445D-9636-8CBD162E94C7}</x14:id>
        </ext>
      </extLst>
    </cfRule>
  </conditionalFormatting>
  <conditionalFormatting sqref="H27">
    <cfRule type="dataBar" priority="87">
      <dataBar>
        <cfvo type="num" val="0"/>
        <cfvo type="num" val="1"/>
        <color theme="0" tint="-0.34998626667073579"/>
      </dataBar>
      <extLst>
        <ext xmlns:x14="http://schemas.microsoft.com/office/spreadsheetml/2009/9/main" uri="{B025F937-C7B1-47D3-B67F-A62EFF666E3E}">
          <x14:id>{404C4EA1-491E-46A0-A789-353A7CC9C914}</x14:id>
        </ext>
      </extLst>
    </cfRule>
  </conditionalFormatting>
  <conditionalFormatting sqref="H28">
    <cfRule type="dataBar" priority="86">
      <dataBar>
        <cfvo type="num" val="0"/>
        <cfvo type="num" val="1"/>
        <color theme="0" tint="-0.34998626667073579"/>
      </dataBar>
      <extLst>
        <ext xmlns:x14="http://schemas.microsoft.com/office/spreadsheetml/2009/9/main" uri="{B025F937-C7B1-47D3-B67F-A62EFF666E3E}">
          <x14:id>{76ACE5FE-F9AF-4399-9AEB-D5022E89BCFD}</x14:id>
        </ext>
      </extLst>
    </cfRule>
  </conditionalFormatting>
  <conditionalFormatting sqref="H28">
    <cfRule type="dataBar" priority="85">
      <dataBar>
        <cfvo type="num" val="0"/>
        <cfvo type="num" val="1"/>
        <color theme="0" tint="-0.34998626667073579"/>
      </dataBar>
      <extLst>
        <ext xmlns:x14="http://schemas.microsoft.com/office/spreadsheetml/2009/9/main" uri="{B025F937-C7B1-47D3-B67F-A62EFF666E3E}">
          <x14:id>{5181263D-76C5-4261-BC3A-80777479742D}</x14:id>
        </ext>
      </extLst>
    </cfRule>
  </conditionalFormatting>
  <conditionalFormatting sqref="H25">
    <cfRule type="dataBar" priority="84">
      <dataBar>
        <cfvo type="num" val="0"/>
        <cfvo type="num" val="1"/>
        <color theme="0" tint="-0.34998626667073579"/>
      </dataBar>
      <extLst>
        <ext xmlns:x14="http://schemas.microsoft.com/office/spreadsheetml/2009/9/main" uri="{B025F937-C7B1-47D3-B67F-A62EFF666E3E}">
          <x14:id>{879B6E76-A743-42A0-965F-588D7035C258}</x14:id>
        </ext>
      </extLst>
    </cfRule>
  </conditionalFormatting>
  <conditionalFormatting sqref="H24">
    <cfRule type="dataBar" priority="83">
      <dataBar>
        <cfvo type="num" val="0"/>
        <cfvo type="num" val="1"/>
        <color theme="0" tint="-0.34998626667073579"/>
      </dataBar>
      <extLst>
        <ext xmlns:x14="http://schemas.microsoft.com/office/spreadsheetml/2009/9/main" uri="{B025F937-C7B1-47D3-B67F-A62EFF666E3E}">
          <x14:id>{0AEC4945-76FF-4982-B3FD-85272619D42B}</x14:id>
        </ext>
      </extLst>
    </cfRule>
  </conditionalFormatting>
  <conditionalFormatting sqref="H23">
    <cfRule type="dataBar" priority="82">
      <dataBar>
        <cfvo type="num" val="0"/>
        <cfvo type="num" val="1"/>
        <color theme="0" tint="-0.34998626667073579"/>
      </dataBar>
      <extLst>
        <ext xmlns:x14="http://schemas.microsoft.com/office/spreadsheetml/2009/9/main" uri="{B025F937-C7B1-47D3-B67F-A62EFF666E3E}">
          <x14:id>{7E29DE06-75D1-4D71-8742-0D359372317B}</x14:id>
        </ext>
      </extLst>
    </cfRule>
  </conditionalFormatting>
  <conditionalFormatting sqref="H22">
    <cfRule type="dataBar" priority="81">
      <dataBar>
        <cfvo type="num" val="0"/>
        <cfvo type="num" val="1"/>
        <color theme="0" tint="-0.34998626667073579"/>
      </dataBar>
      <extLst>
        <ext xmlns:x14="http://schemas.microsoft.com/office/spreadsheetml/2009/9/main" uri="{B025F937-C7B1-47D3-B67F-A62EFF666E3E}">
          <x14:id>{D2D14B7D-E5F7-4E5D-B4C3-624CFE5016D2}</x14:id>
        </ext>
      </extLst>
    </cfRule>
  </conditionalFormatting>
  <conditionalFormatting sqref="H26">
    <cfRule type="dataBar" priority="80">
      <dataBar>
        <cfvo type="num" val="0"/>
        <cfvo type="num" val="1"/>
        <color theme="0" tint="-0.34998626667073579"/>
      </dataBar>
      <extLst>
        <ext xmlns:x14="http://schemas.microsoft.com/office/spreadsheetml/2009/9/main" uri="{B025F937-C7B1-47D3-B67F-A62EFF666E3E}">
          <x14:id>{34301566-2D5C-4589-9770-5172961B1B2C}</x14:id>
        </ext>
      </extLst>
    </cfRule>
  </conditionalFormatting>
  <conditionalFormatting sqref="H26">
    <cfRule type="dataBar" priority="79">
      <dataBar>
        <cfvo type="num" val="0"/>
        <cfvo type="num" val="1"/>
        <color theme="0" tint="-0.34998626667073579"/>
      </dataBar>
      <extLst>
        <ext xmlns:x14="http://schemas.microsoft.com/office/spreadsheetml/2009/9/main" uri="{B025F937-C7B1-47D3-B67F-A62EFF666E3E}">
          <x14:id>{5BAC569D-2743-47DC-B96E-2C06ED3586A0}</x14:id>
        </ext>
      </extLst>
    </cfRule>
  </conditionalFormatting>
  <conditionalFormatting sqref="H29">
    <cfRule type="dataBar" priority="78">
      <dataBar>
        <cfvo type="num" val="0"/>
        <cfvo type="num" val="1"/>
        <color theme="0" tint="-0.34998626667073579"/>
      </dataBar>
      <extLst>
        <ext xmlns:x14="http://schemas.microsoft.com/office/spreadsheetml/2009/9/main" uri="{B025F937-C7B1-47D3-B67F-A62EFF666E3E}">
          <x14:id>{CAE7B354-270A-4474-BD64-D7BF487CC536}</x14:id>
        </ext>
      </extLst>
    </cfRule>
  </conditionalFormatting>
  <conditionalFormatting sqref="H30">
    <cfRule type="dataBar" priority="77">
      <dataBar>
        <cfvo type="num" val="0"/>
        <cfvo type="num" val="1"/>
        <color theme="0" tint="-0.34998626667073579"/>
      </dataBar>
      <extLst>
        <ext xmlns:x14="http://schemas.microsoft.com/office/spreadsheetml/2009/9/main" uri="{B025F937-C7B1-47D3-B67F-A62EFF666E3E}">
          <x14:id>{350ED934-5170-4BD3-A1D2-DBA37D996D1D}</x14:id>
        </ext>
      </extLst>
    </cfRule>
  </conditionalFormatting>
  <conditionalFormatting sqref="H30">
    <cfRule type="dataBar" priority="76">
      <dataBar>
        <cfvo type="num" val="0"/>
        <cfvo type="num" val="1"/>
        <color theme="0" tint="-0.34998626667073579"/>
      </dataBar>
      <extLst>
        <ext xmlns:x14="http://schemas.microsoft.com/office/spreadsheetml/2009/9/main" uri="{B025F937-C7B1-47D3-B67F-A62EFF666E3E}">
          <x14:id>{CBB6CF8A-877C-411C-B6E5-9821C87C43EF}</x14:id>
        </ext>
      </extLst>
    </cfRule>
  </conditionalFormatting>
  <conditionalFormatting sqref="H31">
    <cfRule type="dataBar" priority="75">
      <dataBar>
        <cfvo type="num" val="0"/>
        <cfvo type="num" val="1"/>
        <color theme="0" tint="-0.34998626667073579"/>
      </dataBar>
      <extLst>
        <ext xmlns:x14="http://schemas.microsoft.com/office/spreadsheetml/2009/9/main" uri="{B025F937-C7B1-47D3-B67F-A62EFF666E3E}">
          <x14:id>{D29F5016-24B3-47C0-82FD-47E4723B5BE9}</x14:id>
        </ext>
      </extLst>
    </cfRule>
  </conditionalFormatting>
  <conditionalFormatting sqref="H31">
    <cfRule type="dataBar" priority="74">
      <dataBar>
        <cfvo type="num" val="0"/>
        <cfvo type="num" val="1"/>
        <color theme="0" tint="-0.34998626667073579"/>
      </dataBar>
      <extLst>
        <ext xmlns:x14="http://schemas.microsoft.com/office/spreadsheetml/2009/9/main" uri="{B025F937-C7B1-47D3-B67F-A62EFF666E3E}">
          <x14:id>{A6C5748B-BF5B-4A00-81AD-9FF9818489F1}</x14:id>
        </ext>
      </extLst>
    </cfRule>
  </conditionalFormatting>
  <conditionalFormatting sqref="H32">
    <cfRule type="dataBar" priority="73">
      <dataBar>
        <cfvo type="num" val="0"/>
        <cfvo type="num" val="1"/>
        <color theme="0" tint="-0.34998626667073579"/>
      </dataBar>
      <extLst>
        <ext xmlns:x14="http://schemas.microsoft.com/office/spreadsheetml/2009/9/main" uri="{B025F937-C7B1-47D3-B67F-A62EFF666E3E}">
          <x14:id>{D53B3121-E89E-4A56-B19D-900692336923}</x14:id>
        </ext>
      </extLst>
    </cfRule>
  </conditionalFormatting>
  <conditionalFormatting sqref="H32">
    <cfRule type="dataBar" priority="72">
      <dataBar>
        <cfvo type="num" val="0"/>
        <cfvo type="num" val="1"/>
        <color theme="0" tint="-0.34998626667073579"/>
      </dataBar>
      <extLst>
        <ext xmlns:x14="http://schemas.microsoft.com/office/spreadsheetml/2009/9/main" uri="{B025F937-C7B1-47D3-B67F-A62EFF666E3E}">
          <x14:id>{8C374B7D-BFF5-46F4-82FB-CDE38A4F1804}</x14:id>
        </ext>
      </extLst>
    </cfRule>
  </conditionalFormatting>
  <conditionalFormatting sqref="H33">
    <cfRule type="dataBar" priority="71">
      <dataBar>
        <cfvo type="num" val="0"/>
        <cfvo type="num" val="1"/>
        <color theme="0" tint="-0.34998626667073579"/>
      </dataBar>
      <extLst>
        <ext xmlns:x14="http://schemas.microsoft.com/office/spreadsheetml/2009/9/main" uri="{B025F937-C7B1-47D3-B67F-A62EFF666E3E}">
          <x14:id>{C8E36C0B-71D4-455B-BDFE-C12C4969CA90}</x14:id>
        </ext>
      </extLst>
    </cfRule>
  </conditionalFormatting>
  <conditionalFormatting sqref="H33">
    <cfRule type="dataBar" priority="70">
      <dataBar>
        <cfvo type="num" val="0"/>
        <cfvo type="num" val="1"/>
        <color theme="0" tint="-0.34998626667073579"/>
      </dataBar>
      <extLst>
        <ext xmlns:x14="http://schemas.microsoft.com/office/spreadsheetml/2009/9/main" uri="{B025F937-C7B1-47D3-B67F-A62EFF666E3E}">
          <x14:id>{009C4337-1592-4561-B757-6361CD27D8C1}</x14:id>
        </ext>
      </extLst>
    </cfRule>
  </conditionalFormatting>
  <conditionalFormatting sqref="H34">
    <cfRule type="dataBar" priority="69">
      <dataBar>
        <cfvo type="num" val="0"/>
        <cfvo type="num" val="1"/>
        <color theme="0" tint="-0.34998626667073579"/>
      </dataBar>
      <extLst>
        <ext xmlns:x14="http://schemas.microsoft.com/office/spreadsheetml/2009/9/main" uri="{B025F937-C7B1-47D3-B67F-A62EFF666E3E}">
          <x14:id>{D3A3DBFE-A1B3-44E9-8DA2-E26AA979FF5A}</x14:id>
        </ext>
      </extLst>
    </cfRule>
  </conditionalFormatting>
  <conditionalFormatting sqref="H35">
    <cfRule type="dataBar" priority="68">
      <dataBar>
        <cfvo type="num" val="0"/>
        <cfvo type="num" val="1"/>
        <color theme="0" tint="-0.34998626667073579"/>
      </dataBar>
      <extLst>
        <ext xmlns:x14="http://schemas.microsoft.com/office/spreadsheetml/2009/9/main" uri="{B025F937-C7B1-47D3-B67F-A62EFF666E3E}">
          <x14:id>{8951FECF-4437-4A79-B1BB-F2E138A863E8}</x14:id>
        </ext>
      </extLst>
    </cfRule>
  </conditionalFormatting>
  <conditionalFormatting sqref="H36">
    <cfRule type="dataBar" priority="67">
      <dataBar>
        <cfvo type="num" val="0"/>
        <cfvo type="num" val="1"/>
        <color theme="0" tint="-0.34998626667073579"/>
      </dataBar>
      <extLst>
        <ext xmlns:x14="http://schemas.microsoft.com/office/spreadsheetml/2009/9/main" uri="{B025F937-C7B1-47D3-B67F-A62EFF666E3E}">
          <x14:id>{302F6B23-61EC-4228-9B56-EC9FBFC49CA5}</x14:id>
        </ext>
      </extLst>
    </cfRule>
  </conditionalFormatting>
  <conditionalFormatting sqref="H37">
    <cfRule type="dataBar" priority="66">
      <dataBar>
        <cfvo type="num" val="0"/>
        <cfvo type="num" val="1"/>
        <color theme="0" tint="-0.34998626667073579"/>
      </dataBar>
      <extLst>
        <ext xmlns:x14="http://schemas.microsoft.com/office/spreadsheetml/2009/9/main" uri="{B025F937-C7B1-47D3-B67F-A62EFF666E3E}">
          <x14:id>{59016E47-FAB9-4130-91E9-50DB27D0E1D3}</x14:id>
        </ext>
      </extLst>
    </cfRule>
  </conditionalFormatting>
  <conditionalFormatting sqref="H38">
    <cfRule type="dataBar" priority="65">
      <dataBar>
        <cfvo type="num" val="0"/>
        <cfvo type="num" val="1"/>
        <color theme="0" tint="-0.34998626667073579"/>
      </dataBar>
      <extLst>
        <ext xmlns:x14="http://schemas.microsoft.com/office/spreadsheetml/2009/9/main" uri="{B025F937-C7B1-47D3-B67F-A62EFF666E3E}">
          <x14:id>{045E4312-8065-452B-BD35-8982B66BD930}</x14:id>
        </ext>
      </extLst>
    </cfRule>
  </conditionalFormatting>
  <conditionalFormatting sqref="H39">
    <cfRule type="dataBar" priority="64">
      <dataBar>
        <cfvo type="num" val="0"/>
        <cfvo type="num" val="1"/>
        <color theme="0" tint="-0.34998626667073579"/>
      </dataBar>
      <extLst>
        <ext xmlns:x14="http://schemas.microsoft.com/office/spreadsheetml/2009/9/main" uri="{B025F937-C7B1-47D3-B67F-A62EFF666E3E}">
          <x14:id>{0C21D95D-CADE-43B9-8812-BB575DA6889B}</x14:id>
        </ext>
      </extLst>
    </cfRule>
  </conditionalFormatting>
  <conditionalFormatting sqref="H40">
    <cfRule type="dataBar" priority="63">
      <dataBar>
        <cfvo type="num" val="0"/>
        <cfvo type="num" val="1"/>
        <color theme="0" tint="-0.34998626667073579"/>
      </dataBar>
      <extLst>
        <ext xmlns:x14="http://schemas.microsoft.com/office/spreadsheetml/2009/9/main" uri="{B025F937-C7B1-47D3-B67F-A62EFF666E3E}">
          <x14:id>{8D03B466-E22F-4B8D-B7DB-52A3F369445C}</x14:id>
        </ext>
      </extLst>
    </cfRule>
  </conditionalFormatting>
  <conditionalFormatting sqref="H41">
    <cfRule type="dataBar" priority="62">
      <dataBar>
        <cfvo type="num" val="0"/>
        <cfvo type="num" val="1"/>
        <color theme="0" tint="-0.34998626667073579"/>
      </dataBar>
      <extLst>
        <ext xmlns:x14="http://schemas.microsoft.com/office/spreadsheetml/2009/9/main" uri="{B025F937-C7B1-47D3-B67F-A62EFF666E3E}">
          <x14:id>{6F3CB7F5-16E4-4C09-A78D-114BEC2B01DB}</x14:id>
        </ext>
      </extLst>
    </cfRule>
  </conditionalFormatting>
  <conditionalFormatting sqref="H42">
    <cfRule type="dataBar" priority="61">
      <dataBar>
        <cfvo type="num" val="0"/>
        <cfvo type="num" val="1"/>
        <color theme="0" tint="-0.34998626667073579"/>
      </dataBar>
      <extLst>
        <ext xmlns:x14="http://schemas.microsoft.com/office/spreadsheetml/2009/9/main" uri="{B025F937-C7B1-47D3-B67F-A62EFF666E3E}">
          <x14:id>{B2AB652C-0432-4D45-BC59-C1F3B66133E3}</x14:id>
        </ext>
      </extLst>
    </cfRule>
  </conditionalFormatting>
  <conditionalFormatting sqref="H43">
    <cfRule type="dataBar" priority="60">
      <dataBar>
        <cfvo type="num" val="0"/>
        <cfvo type="num" val="1"/>
        <color theme="0" tint="-0.34998626667073579"/>
      </dataBar>
      <extLst>
        <ext xmlns:x14="http://schemas.microsoft.com/office/spreadsheetml/2009/9/main" uri="{B025F937-C7B1-47D3-B67F-A62EFF666E3E}">
          <x14:id>{01CA40BC-B333-4CD3-A84D-8A607758BBE1}</x14:id>
        </ext>
      </extLst>
    </cfRule>
  </conditionalFormatting>
  <conditionalFormatting sqref="H44">
    <cfRule type="dataBar" priority="59">
      <dataBar>
        <cfvo type="num" val="0"/>
        <cfvo type="num" val="1"/>
        <color theme="0" tint="-0.34998626667073579"/>
      </dataBar>
      <extLst>
        <ext xmlns:x14="http://schemas.microsoft.com/office/spreadsheetml/2009/9/main" uri="{B025F937-C7B1-47D3-B67F-A62EFF666E3E}">
          <x14:id>{01BC15D7-73F2-443E-AFAE-952792344384}</x14:id>
        </ext>
      </extLst>
    </cfRule>
  </conditionalFormatting>
  <conditionalFormatting sqref="H45">
    <cfRule type="dataBar" priority="58">
      <dataBar>
        <cfvo type="num" val="0"/>
        <cfvo type="num" val="1"/>
        <color theme="0" tint="-0.34998626667073579"/>
      </dataBar>
      <extLst>
        <ext xmlns:x14="http://schemas.microsoft.com/office/spreadsheetml/2009/9/main" uri="{B025F937-C7B1-47D3-B67F-A62EFF666E3E}">
          <x14:id>{2D6AA134-EF3F-48C3-9B1E-3C5CBFA515BA}</x14:id>
        </ext>
      </extLst>
    </cfRule>
  </conditionalFormatting>
  <conditionalFormatting sqref="H46">
    <cfRule type="dataBar" priority="57">
      <dataBar>
        <cfvo type="num" val="0"/>
        <cfvo type="num" val="1"/>
        <color theme="0" tint="-0.34998626667073579"/>
      </dataBar>
      <extLst>
        <ext xmlns:x14="http://schemas.microsoft.com/office/spreadsheetml/2009/9/main" uri="{B025F937-C7B1-47D3-B67F-A62EFF666E3E}">
          <x14:id>{B55F52AD-C4D0-407E-ACC3-6A3D495538A8}</x14:id>
        </ext>
      </extLst>
    </cfRule>
  </conditionalFormatting>
  <conditionalFormatting sqref="H47">
    <cfRule type="dataBar" priority="56">
      <dataBar>
        <cfvo type="num" val="0"/>
        <cfvo type="num" val="1"/>
        <color theme="0" tint="-0.34998626667073579"/>
      </dataBar>
      <extLst>
        <ext xmlns:x14="http://schemas.microsoft.com/office/spreadsheetml/2009/9/main" uri="{B025F937-C7B1-47D3-B67F-A62EFF666E3E}">
          <x14:id>{FD779CEC-67DC-4F09-A949-F6FA77437E10}</x14:id>
        </ext>
      </extLst>
    </cfRule>
  </conditionalFormatting>
  <conditionalFormatting sqref="H48">
    <cfRule type="dataBar" priority="55">
      <dataBar>
        <cfvo type="num" val="0"/>
        <cfvo type="num" val="1"/>
        <color theme="0" tint="-0.34998626667073579"/>
      </dataBar>
      <extLst>
        <ext xmlns:x14="http://schemas.microsoft.com/office/spreadsheetml/2009/9/main" uri="{B025F937-C7B1-47D3-B67F-A62EFF666E3E}">
          <x14:id>{2C7C0104-6255-4299-B336-72729A66217C}</x14:id>
        </ext>
      </extLst>
    </cfRule>
  </conditionalFormatting>
  <conditionalFormatting sqref="H49">
    <cfRule type="dataBar" priority="54">
      <dataBar>
        <cfvo type="num" val="0"/>
        <cfvo type="num" val="1"/>
        <color theme="0" tint="-0.34998626667073579"/>
      </dataBar>
      <extLst>
        <ext xmlns:x14="http://schemas.microsoft.com/office/spreadsheetml/2009/9/main" uri="{B025F937-C7B1-47D3-B67F-A62EFF666E3E}">
          <x14:id>{2009B574-B572-47FD-8140-705B7B3EB95C}</x14:id>
        </ext>
      </extLst>
    </cfRule>
  </conditionalFormatting>
  <conditionalFormatting sqref="H50">
    <cfRule type="dataBar" priority="53">
      <dataBar>
        <cfvo type="num" val="0"/>
        <cfvo type="num" val="1"/>
        <color theme="0" tint="-0.34998626667073579"/>
      </dataBar>
      <extLst>
        <ext xmlns:x14="http://schemas.microsoft.com/office/spreadsheetml/2009/9/main" uri="{B025F937-C7B1-47D3-B67F-A62EFF666E3E}">
          <x14:id>{C27BD7EC-C423-426A-98DB-E133981166EE}</x14:id>
        </ext>
      </extLst>
    </cfRule>
  </conditionalFormatting>
  <conditionalFormatting sqref="H51">
    <cfRule type="dataBar" priority="52">
      <dataBar>
        <cfvo type="num" val="0"/>
        <cfvo type="num" val="1"/>
        <color theme="0" tint="-0.34998626667073579"/>
      </dataBar>
      <extLst>
        <ext xmlns:x14="http://schemas.microsoft.com/office/spreadsheetml/2009/9/main" uri="{B025F937-C7B1-47D3-B67F-A62EFF666E3E}">
          <x14:id>{33F5EE35-E97C-4C7D-89AC-406266D29E40}</x14:id>
        </ext>
      </extLst>
    </cfRule>
  </conditionalFormatting>
  <conditionalFormatting sqref="H77">
    <cfRule type="dataBar" priority="26">
      <dataBar>
        <cfvo type="num" val="0"/>
        <cfvo type="num" val="1"/>
        <color theme="0" tint="-0.34998626667073579"/>
      </dataBar>
      <extLst>
        <ext xmlns:x14="http://schemas.microsoft.com/office/spreadsheetml/2009/9/main" uri="{B025F937-C7B1-47D3-B67F-A62EFF666E3E}">
          <x14:id>{B9F8FB67-38A5-4AE4-9C54-A26334F3941E}</x14:id>
        </ext>
      </extLst>
    </cfRule>
  </conditionalFormatting>
  <conditionalFormatting sqref="H76">
    <cfRule type="dataBar" priority="25">
      <dataBar>
        <cfvo type="num" val="0"/>
        <cfvo type="num" val="1"/>
        <color theme="0" tint="-0.34998626667073579"/>
      </dataBar>
      <extLst>
        <ext xmlns:x14="http://schemas.microsoft.com/office/spreadsheetml/2009/9/main" uri="{B025F937-C7B1-47D3-B67F-A62EFF666E3E}">
          <x14:id>{82EE221D-01B4-4CEB-90A0-8C296C07989B}</x14:id>
        </ext>
      </extLst>
    </cfRule>
  </conditionalFormatting>
  <conditionalFormatting sqref="H75">
    <cfRule type="dataBar" priority="24">
      <dataBar>
        <cfvo type="num" val="0"/>
        <cfvo type="num" val="1"/>
        <color theme="0" tint="-0.34998626667073579"/>
      </dataBar>
      <extLst>
        <ext xmlns:x14="http://schemas.microsoft.com/office/spreadsheetml/2009/9/main" uri="{B025F937-C7B1-47D3-B67F-A62EFF666E3E}">
          <x14:id>{DB8E7CB9-77B6-4ECB-A4C3-FE1CF2CB2476}</x14:id>
        </ext>
      </extLst>
    </cfRule>
  </conditionalFormatting>
  <conditionalFormatting sqref="H74">
    <cfRule type="dataBar" priority="23">
      <dataBar>
        <cfvo type="num" val="0"/>
        <cfvo type="num" val="1"/>
        <color theme="0" tint="-0.34998626667073579"/>
      </dataBar>
      <extLst>
        <ext xmlns:x14="http://schemas.microsoft.com/office/spreadsheetml/2009/9/main" uri="{B025F937-C7B1-47D3-B67F-A62EFF666E3E}">
          <x14:id>{62251E4E-0BDD-4FF9-B400-A09C5D81BC30}</x14:id>
        </ext>
      </extLst>
    </cfRule>
  </conditionalFormatting>
  <conditionalFormatting sqref="H73">
    <cfRule type="dataBar" priority="22">
      <dataBar>
        <cfvo type="num" val="0"/>
        <cfvo type="num" val="1"/>
        <color theme="0" tint="-0.34998626667073579"/>
      </dataBar>
      <extLst>
        <ext xmlns:x14="http://schemas.microsoft.com/office/spreadsheetml/2009/9/main" uri="{B025F937-C7B1-47D3-B67F-A62EFF666E3E}">
          <x14:id>{127CE35E-ADB5-44D0-8082-D6D956DAF446}</x14:id>
        </ext>
      </extLst>
    </cfRule>
  </conditionalFormatting>
  <conditionalFormatting sqref="H72">
    <cfRule type="dataBar" priority="21">
      <dataBar>
        <cfvo type="num" val="0"/>
        <cfvo type="num" val="1"/>
        <color theme="0" tint="-0.34998626667073579"/>
      </dataBar>
      <extLst>
        <ext xmlns:x14="http://schemas.microsoft.com/office/spreadsheetml/2009/9/main" uri="{B025F937-C7B1-47D3-B67F-A62EFF666E3E}">
          <x14:id>{27B6D2ED-3552-4FD1-A75F-6178F38C4235}</x14:id>
        </ext>
      </extLst>
    </cfRule>
  </conditionalFormatting>
  <conditionalFormatting sqref="H71">
    <cfRule type="dataBar" priority="20">
      <dataBar>
        <cfvo type="num" val="0"/>
        <cfvo type="num" val="1"/>
        <color theme="0" tint="-0.34998626667073579"/>
      </dataBar>
      <extLst>
        <ext xmlns:x14="http://schemas.microsoft.com/office/spreadsheetml/2009/9/main" uri="{B025F937-C7B1-47D3-B67F-A62EFF666E3E}">
          <x14:id>{A1D81EB4-16ED-4B04-92C9-11A80760766C}</x14:id>
        </ext>
      </extLst>
    </cfRule>
  </conditionalFormatting>
  <conditionalFormatting sqref="H70">
    <cfRule type="dataBar" priority="19">
      <dataBar>
        <cfvo type="num" val="0"/>
        <cfvo type="num" val="1"/>
        <color theme="0" tint="-0.34998626667073579"/>
      </dataBar>
      <extLst>
        <ext xmlns:x14="http://schemas.microsoft.com/office/spreadsheetml/2009/9/main" uri="{B025F937-C7B1-47D3-B67F-A62EFF666E3E}">
          <x14:id>{D08C6FDB-EA4B-47AF-9233-8DA15DD08C9F}</x14:id>
        </ext>
      </extLst>
    </cfRule>
  </conditionalFormatting>
  <conditionalFormatting sqref="H69">
    <cfRule type="dataBar" priority="18">
      <dataBar>
        <cfvo type="num" val="0"/>
        <cfvo type="num" val="1"/>
        <color theme="0" tint="-0.34998626667073579"/>
      </dataBar>
      <extLst>
        <ext xmlns:x14="http://schemas.microsoft.com/office/spreadsheetml/2009/9/main" uri="{B025F937-C7B1-47D3-B67F-A62EFF666E3E}">
          <x14:id>{A6968C52-6B27-452C-9074-33DB71F974CE}</x14:id>
        </ext>
      </extLst>
    </cfRule>
  </conditionalFormatting>
  <conditionalFormatting sqref="H68">
    <cfRule type="dataBar" priority="17">
      <dataBar>
        <cfvo type="num" val="0"/>
        <cfvo type="num" val="1"/>
        <color theme="0" tint="-0.34998626667073579"/>
      </dataBar>
      <extLst>
        <ext xmlns:x14="http://schemas.microsoft.com/office/spreadsheetml/2009/9/main" uri="{B025F937-C7B1-47D3-B67F-A62EFF666E3E}">
          <x14:id>{4D83BDB2-9741-4C96-8DFF-89E457D14CE6}</x14:id>
        </ext>
      </extLst>
    </cfRule>
  </conditionalFormatting>
  <conditionalFormatting sqref="H67">
    <cfRule type="dataBar" priority="16">
      <dataBar>
        <cfvo type="num" val="0"/>
        <cfvo type="num" val="1"/>
        <color theme="0" tint="-0.34998626667073579"/>
      </dataBar>
      <extLst>
        <ext xmlns:x14="http://schemas.microsoft.com/office/spreadsheetml/2009/9/main" uri="{B025F937-C7B1-47D3-B67F-A62EFF666E3E}">
          <x14:id>{583F80A8-4D97-4D43-945C-45D62F779EF3}</x14:id>
        </ext>
      </extLst>
    </cfRule>
  </conditionalFormatting>
  <conditionalFormatting sqref="H66">
    <cfRule type="dataBar" priority="15">
      <dataBar>
        <cfvo type="num" val="0"/>
        <cfvo type="num" val="1"/>
        <color theme="0" tint="-0.34998626667073579"/>
      </dataBar>
      <extLst>
        <ext xmlns:x14="http://schemas.microsoft.com/office/spreadsheetml/2009/9/main" uri="{B025F937-C7B1-47D3-B67F-A62EFF666E3E}">
          <x14:id>{B4A2F32F-7958-4677-901E-D31BF9D38814}</x14:id>
        </ext>
      </extLst>
    </cfRule>
  </conditionalFormatting>
  <conditionalFormatting sqref="H65">
    <cfRule type="dataBar" priority="14">
      <dataBar>
        <cfvo type="num" val="0"/>
        <cfvo type="num" val="1"/>
        <color theme="0" tint="-0.34998626667073579"/>
      </dataBar>
      <extLst>
        <ext xmlns:x14="http://schemas.microsoft.com/office/spreadsheetml/2009/9/main" uri="{B025F937-C7B1-47D3-B67F-A62EFF666E3E}">
          <x14:id>{51FDE10F-1470-44BF-8625-0256A3EA99AB}</x14:id>
        </ext>
      </extLst>
    </cfRule>
  </conditionalFormatting>
  <conditionalFormatting sqref="H64">
    <cfRule type="dataBar" priority="13">
      <dataBar>
        <cfvo type="num" val="0"/>
        <cfvo type="num" val="1"/>
        <color theme="0" tint="-0.34998626667073579"/>
      </dataBar>
      <extLst>
        <ext xmlns:x14="http://schemas.microsoft.com/office/spreadsheetml/2009/9/main" uri="{B025F937-C7B1-47D3-B67F-A62EFF666E3E}">
          <x14:id>{499B8D44-EEEF-4FE0-B1CB-D97F5585DF17}</x14:id>
        </ext>
      </extLst>
    </cfRule>
  </conditionalFormatting>
  <conditionalFormatting sqref="H63">
    <cfRule type="dataBar" priority="12">
      <dataBar>
        <cfvo type="num" val="0"/>
        <cfvo type="num" val="1"/>
        <color theme="0" tint="-0.34998626667073579"/>
      </dataBar>
      <extLst>
        <ext xmlns:x14="http://schemas.microsoft.com/office/spreadsheetml/2009/9/main" uri="{B025F937-C7B1-47D3-B67F-A62EFF666E3E}">
          <x14:id>{4722603B-68B9-418D-BA98-213842485B81}</x14:id>
        </ext>
      </extLst>
    </cfRule>
  </conditionalFormatting>
  <conditionalFormatting sqref="H62">
    <cfRule type="dataBar" priority="11">
      <dataBar>
        <cfvo type="num" val="0"/>
        <cfvo type="num" val="1"/>
        <color theme="0" tint="-0.34998626667073579"/>
      </dataBar>
      <extLst>
        <ext xmlns:x14="http://schemas.microsoft.com/office/spreadsheetml/2009/9/main" uri="{B025F937-C7B1-47D3-B67F-A62EFF666E3E}">
          <x14:id>{B4B56858-C549-4CF5-9DB2-06E609F493E7}</x14:id>
        </ext>
      </extLst>
    </cfRule>
  </conditionalFormatting>
  <conditionalFormatting sqref="H61">
    <cfRule type="dataBar" priority="10">
      <dataBar>
        <cfvo type="num" val="0"/>
        <cfvo type="num" val="1"/>
        <color theme="0" tint="-0.34998626667073579"/>
      </dataBar>
      <extLst>
        <ext xmlns:x14="http://schemas.microsoft.com/office/spreadsheetml/2009/9/main" uri="{B025F937-C7B1-47D3-B67F-A62EFF666E3E}">
          <x14:id>{489995AB-3E57-49D7-B8EF-30271012DEF0}</x14:id>
        </ext>
      </extLst>
    </cfRule>
  </conditionalFormatting>
  <conditionalFormatting sqref="H60">
    <cfRule type="dataBar" priority="9">
      <dataBar>
        <cfvo type="num" val="0"/>
        <cfvo type="num" val="1"/>
        <color theme="0" tint="-0.34998626667073579"/>
      </dataBar>
      <extLst>
        <ext xmlns:x14="http://schemas.microsoft.com/office/spreadsheetml/2009/9/main" uri="{B025F937-C7B1-47D3-B67F-A62EFF666E3E}">
          <x14:id>{B8ED9394-403D-4219-AF14-710C4E3AB148}</x14:id>
        </ext>
      </extLst>
    </cfRule>
  </conditionalFormatting>
  <conditionalFormatting sqref="H59">
    <cfRule type="dataBar" priority="8">
      <dataBar>
        <cfvo type="num" val="0"/>
        <cfvo type="num" val="1"/>
        <color theme="0" tint="-0.34998626667073579"/>
      </dataBar>
      <extLst>
        <ext xmlns:x14="http://schemas.microsoft.com/office/spreadsheetml/2009/9/main" uri="{B025F937-C7B1-47D3-B67F-A62EFF666E3E}">
          <x14:id>{4B1C61E2-2F05-4898-94EB-0814F92F912B}</x14:id>
        </ext>
      </extLst>
    </cfRule>
  </conditionalFormatting>
  <conditionalFormatting sqref="H58">
    <cfRule type="dataBar" priority="7">
      <dataBar>
        <cfvo type="num" val="0"/>
        <cfvo type="num" val="1"/>
        <color theme="0" tint="-0.34998626667073579"/>
      </dataBar>
      <extLst>
        <ext xmlns:x14="http://schemas.microsoft.com/office/spreadsheetml/2009/9/main" uri="{B025F937-C7B1-47D3-B67F-A62EFF666E3E}">
          <x14:id>{784DAB9F-1B0A-4815-A848-29CE5D30721A}</x14:id>
        </ext>
      </extLst>
    </cfRule>
  </conditionalFormatting>
  <conditionalFormatting sqref="H57">
    <cfRule type="dataBar" priority="6">
      <dataBar>
        <cfvo type="num" val="0"/>
        <cfvo type="num" val="1"/>
        <color theme="0" tint="-0.34998626667073579"/>
      </dataBar>
      <extLst>
        <ext xmlns:x14="http://schemas.microsoft.com/office/spreadsheetml/2009/9/main" uri="{B025F937-C7B1-47D3-B67F-A62EFF666E3E}">
          <x14:id>{6F90F724-467F-417C-A2BA-33D750D5DD26}</x14:id>
        </ext>
      </extLst>
    </cfRule>
  </conditionalFormatting>
  <conditionalFormatting sqref="H56">
    <cfRule type="dataBar" priority="5">
      <dataBar>
        <cfvo type="num" val="0"/>
        <cfvo type="num" val="1"/>
        <color theme="0" tint="-0.34998626667073579"/>
      </dataBar>
      <extLst>
        <ext xmlns:x14="http://schemas.microsoft.com/office/spreadsheetml/2009/9/main" uri="{B025F937-C7B1-47D3-B67F-A62EFF666E3E}">
          <x14:id>{9544CAF4-070D-4535-B2DC-193D096E7017}</x14:id>
        </ext>
      </extLst>
    </cfRule>
  </conditionalFormatting>
  <conditionalFormatting sqref="H55">
    <cfRule type="dataBar" priority="4">
      <dataBar>
        <cfvo type="num" val="0"/>
        <cfvo type="num" val="1"/>
        <color theme="0" tint="-0.34998626667073579"/>
      </dataBar>
      <extLst>
        <ext xmlns:x14="http://schemas.microsoft.com/office/spreadsheetml/2009/9/main" uri="{B025F937-C7B1-47D3-B67F-A62EFF666E3E}">
          <x14:id>{B6EF62E6-2095-4462-B54F-B9B47287945C}</x14:id>
        </ext>
      </extLst>
    </cfRule>
  </conditionalFormatting>
  <conditionalFormatting sqref="H54">
    <cfRule type="dataBar" priority="3">
      <dataBar>
        <cfvo type="num" val="0"/>
        <cfvo type="num" val="1"/>
        <color theme="0" tint="-0.34998626667073579"/>
      </dataBar>
      <extLst>
        <ext xmlns:x14="http://schemas.microsoft.com/office/spreadsheetml/2009/9/main" uri="{B025F937-C7B1-47D3-B67F-A62EFF666E3E}">
          <x14:id>{7AF236EB-4EE8-4AA9-BD02-B2A5ABA86111}</x14:id>
        </ext>
      </extLst>
    </cfRule>
  </conditionalFormatting>
  <conditionalFormatting sqref="H53">
    <cfRule type="dataBar" priority="2">
      <dataBar>
        <cfvo type="num" val="0"/>
        <cfvo type="num" val="1"/>
        <color theme="0" tint="-0.34998626667073579"/>
      </dataBar>
      <extLst>
        <ext xmlns:x14="http://schemas.microsoft.com/office/spreadsheetml/2009/9/main" uri="{B025F937-C7B1-47D3-B67F-A62EFF666E3E}">
          <x14:id>{CADF71FC-3CA3-47B8-A3AE-1DF03D1EE683}</x14:id>
        </ext>
      </extLst>
    </cfRule>
  </conditionalFormatting>
  <conditionalFormatting sqref="H52">
    <cfRule type="dataBar" priority="1">
      <dataBar>
        <cfvo type="num" val="0"/>
        <cfvo type="num" val="1"/>
        <color theme="0" tint="-0.34998626667073579"/>
      </dataBar>
      <extLst>
        <ext xmlns:x14="http://schemas.microsoft.com/office/spreadsheetml/2009/9/main" uri="{B025F937-C7B1-47D3-B67F-A62EFF666E3E}">
          <x14:id>{F3118B3A-2998-4D91-A9AB-23692D3F9D35}</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89:B90 A92:B92 B91 E89:H92 G93 G94:G95 G96"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H89:H96</xm:sqref>
        </x14:conditionalFormatting>
        <x14:conditionalFormatting xmlns:xm="http://schemas.microsoft.com/office/excel/2006/main">
          <x14:cfRule type="dataBar" id="{07111FC4-1571-41B1-9B8A-2784A5AC08B0}">
            <x14:dataBar minLength="0" maxLength="100" gradient="0">
              <x14:cfvo type="num">
                <xm:f>0</xm:f>
              </x14:cfvo>
              <x14:cfvo type="num">
                <xm:f>1</xm:f>
              </x14:cfvo>
              <x14:negativeFillColor rgb="FFFF0000"/>
              <x14:axisColor rgb="FF000000"/>
            </x14:dataBar>
          </x14:cfRule>
          <xm:sqref>H83:H84</xm:sqref>
        </x14:conditionalFormatting>
        <x14:conditionalFormatting xmlns:xm="http://schemas.microsoft.com/office/excel/2006/main">
          <x14:cfRule type="dataBar" id="{BB9524EE-31AD-43B1-8DE4-7F97FAF0382E}">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E04EC440-EAFA-4101-A605-BFCD534D7F11}">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5BD43D0B-48D2-447E-8A50-E30E03BC0DB1}">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B7AEA3C0-1610-4ED6-A39E-CA9A577A7F31}">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EE5ABAA6-25C5-44B2-A88B-99D0381222F4}">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C850541-30DE-4F89-918C-1C68ECF0474B}">
            <x14:dataBar minLength="0" maxLength="100" gradient="0">
              <x14:cfvo type="num">
                <xm:f>0</xm:f>
              </x14:cfvo>
              <x14:cfvo type="num">
                <xm:f>1</xm:f>
              </x14:cfvo>
              <x14:negativeFillColor rgb="FFFF0000"/>
              <x14:axisColor rgb="FF000000"/>
            </x14:dataBar>
          </x14:cfRule>
          <xm:sqref>H8:H11</xm:sqref>
        </x14:conditionalFormatting>
        <x14:conditionalFormatting xmlns:xm="http://schemas.microsoft.com/office/excel/2006/main">
          <x14:cfRule type="dataBar" id="{ED2EBB28-8ECC-4CAA-B202-AD80ACACEFB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C7A1707-4665-41B0-9103-743DD7CD1ED2}">
            <x14:dataBar minLength="0" maxLength="100" gradient="0">
              <x14:cfvo type="num">
                <xm:f>0</xm:f>
              </x14:cfvo>
              <x14:cfvo type="num">
                <xm:f>1</xm:f>
              </x14:cfvo>
              <x14:negativeFillColor rgb="FFFF0000"/>
              <x14:axisColor rgb="FF000000"/>
            </x14:dataBar>
          </x14:cfRule>
          <xm:sqref>H79:H82</xm:sqref>
        </x14:conditionalFormatting>
        <x14:conditionalFormatting xmlns:xm="http://schemas.microsoft.com/office/excel/2006/main">
          <x14:cfRule type="dataBar" id="{A7979087-9496-4534-BBFD-859F11332A2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2C1135F-EC96-4FAE-BBFB-FC8645CBAFD7}">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9046F2A3-FBBA-40AE-A0C7-E1124625BFBE}">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82D74CE-9E43-44F1-8B04-DEEE9AC8CCE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610205-0E7E-4EC4-BBEC-F979730BE6C4}">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B0D15F7-44BA-4669-A145-7CC6BEA1BD24}">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CF611250-6EE9-422D-B77C-DF719D9E8D80}">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8519D85E-0996-44CB-AC58-AFFBDEF60AE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17FC404-DE2F-4591-AB7A-086281FAA75B}">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66C3E6EA-F599-4EE9-83BE-23A35D88C936}">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869043D-2335-445D-9636-8CBD162E94C7}">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404C4EA1-491E-46A0-A789-353A7CC9C914}">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76ACE5FE-F9AF-4399-9AEB-D5022E89BCFD}">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5181263D-76C5-4261-BC3A-80777479742D}">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879B6E76-A743-42A0-965F-588D7035C258}">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AEC4945-76FF-4982-B3FD-85272619D42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E29DE06-75D1-4D71-8742-0D359372317B}">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D2D14B7D-E5F7-4E5D-B4C3-624CFE5016D2}">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34301566-2D5C-4589-9770-5172961B1B2C}">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5BAC569D-2743-47DC-B96E-2C06ED3586A0}">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AE7B354-270A-4474-BD64-D7BF487CC53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50ED934-5170-4BD3-A1D2-DBA37D996D1D}">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CBB6CF8A-877C-411C-B6E5-9821C87C43EF}">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29F5016-24B3-47C0-82FD-47E4723B5BE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6C5748B-BF5B-4A00-81AD-9FF9818489F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D53B3121-E89E-4A56-B19D-900692336923}">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C374B7D-BFF5-46F4-82FB-CDE38A4F1804}">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8E36C0B-71D4-455B-BDFE-C12C4969CA9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09C4337-1592-4561-B757-6361CD27D8C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D3A3DBFE-A1B3-44E9-8DA2-E26AA979FF5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51FECF-4437-4A79-B1BB-F2E138A863E8}">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302F6B23-61EC-4228-9B56-EC9FBFC49CA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59016E47-FAB9-4130-91E9-50DB27D0E1D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45E4312-8065-452B-BD35-8982B66BD930}">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C21D95D-CADE-43B9-8812-BB575DA6889B}">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8D03B466-E22F-4B8D-B7DB-52A3F369445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F3CB7F5-16E4-4C09-A78D-114BEC2B01D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B2AB652C-0432-4D45-BC59-C1F3B66133E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01CA40BC-B333-4CD3-A84D-8A607758BBE1}">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01BC15D7-73F2-443E-AFAE-95279234438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D6AA134-EF3F-48C3-9B1E-3C5CBFA515B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55F52AD-C4D0-407E-ACC3-6A3D495538A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FD779CEC-67DC-4F09-A949-F6FA77437E1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2C7C0104-6255-4299-B336-72729A66217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009B574-B572-47FD-8140-705B7B3EB95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27BD7EC-C423-426A-98DB-E133981166E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33F5EE35-E97C-4C7D-89AC-406266D29E40}">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B9F8FB67-38A5-4AE4-9C54-A26334F3941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EE221D-01B4-4CEB-90A0-8C296C07989B}">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DB8E7CB9-77B6-4ECB-A4C3-FE1CF2CB2476}">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62251E4E-0BDD-4FF9-B400-A09C5D81BC3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27CE35E-ADB5-44D0-8082-D6D956DAF446}">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27B6D2ED-3552-4FD1-A75F-6178F38C4235}">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A1D81EB4-16ED-4B04-92C9-11A80760766C}">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D08C6FDB-EA4B-47AF-9233-8DA15DD08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A6968C52-6B27-452C-9074-33DB71F974CE}">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4D83BDB2-9741-4C96-8DFF-89E457D14CE6}">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83F80A8-4D97-4D43-945C-45D62F779EF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4A2F32F-7958-4677-901E-D31BF9D3881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51FDE10F-1470-44BF-8625-0256A3EA99AB}">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499B8D44-EEEF-4FE0-B1CB-D97F5585DF17}">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4722603B-68B9-418D-BA98-213842485B81}">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4B56858-C549-4CF5-9DB2-06E609F493E7}">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489995AB-3E57-49D7-B8EF-30271012DEF0}">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B8ED9394-403D-4219-AF14-710C4E3AB148}">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4B1C61E2-2F05-4898-94EB-0814F92F912B}">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784DAB9F-1B0A-4815-A848-29CE5D30721A}">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6F90F724-467F-417C-A2BA-33D750D5DD26}">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9544CAF4-070D-4535-B2DC-193D096E701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F62E6-2095-4462-B54F-B9B47287945C}">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7AF236EB-4EE8-4AA9-BD02-B2A5ABA86111}">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CADF71FC-3CA3-47B8-A3AE-1DF03D1EE68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F3118B3A-2998-4D91-A9AB-23692D3F9D35}">
            <x14:dataBar minLength="0" maxLength="100" gradient="0">
              <x14:cfvo type="num">
                <xm:f>0</xm:f>
              </x14:cfvo>
              <x14:cfvo type="num">
                <xm:f>1</xm:f>
              </x14:cfvo>
              <x14:negativeFillColor rgb="FFFF0000"/>
              <x14:axisColor rgb="FF000000"/>
            </x14:dataBar>
          </x14:cfRule>
          <xm:sqref>H52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B29" sqref="B29"/>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1" t="s">
        <v>86</v>
      </c>
      <c r="B1" s="22"/>
      <c r="C1" s="23"/>
    </row>
    <row r="2" spans="1:3" ht="14.25" x14ac:dyDescent="0.2">
      <c r="A2" s="94" t="s">
        <v>22</v>
      </c>
      <c r="B2" s="9"/>
      <c r="C2" s="8"/>
    </row>
    <row r="3" spans="1:3" s="14" customFormat="1" x14ac:dyDescent="0.2">
      <c r="A3" s="8"/>
      <c r="B3" s="9"/>
      <c r="C3" s="8"/>
    </row>
    <row r="4" spans="1:3" s="8" customFormat="1" ht="18" x14ac:dyDescent="0.25">
      <c r="A4" s="89" t="s">
        <v>53</v>
      </c>
      <c r="B4" s="20"/>
    </row>
    <row r="5" spans="1:3" s="8" customFormat="1" ht="57" x14ac:dyDescent="0.2">
      <c r="B5" s="95" t="s">
        <v>42</v>
      </c>
    </row>
    <row r="7" spans="1:3" ht="28.5" x14ac:dyDescent="0.2">
      <c r="B7" s="95" t="s">
        <v>54</v>
      </c>
    </row>
    <row r="9" spans="1:3" ht="14.25" x14ac:dyDescent="0.2">
      <c r="B9" s="94" t="s">
        <v>24</v>
      </c>
    </row>
    <row r="11" spans="1:3" ht="28.5" x14ac:dyDescent="0.2">
      <c r="B11" s="93" t="s">
        <v>25</v>
      </c>
    </row>
    <row r="12" spans="1:3" s="14" customFormat="1" x14ac:dyDescent="0.2"/>
    <row r="13" spans="1:3" ht="18" x14ac:dyDescent="0.25">
      <c r="A13" s="157" t="s">
        <v>4</v>
      </c>
      <c r="B13" s="157"/>
    </row>
    <row r="14" spans="1:3" s="14" customFormat="1" x14ac:dyDescent="0.2"/>
    <row r="15" spans="1:3" s="90" customFormat="1" ht="18" x14ac:dyDescent="0.2">
      <c r="A15" s="98"/>
      <c r="B15" s="96" t="s">
        <v>45</v>
      </c>
    </row>
    <row r="16" spans="1:3" s="90" customFormat="1" ht="18" x14ac:dyDescent="0.2">
      <c r="A16" s="98"/>
      <c r="B16" s="97" t="s">
        <v>43</v>
      </c>
      <c r="C16" s="92" t="s">
        <v>3</v>
      </c>
    </row>
    <row r="17" spans="1:3" ht="18" x14ac:dyDescent="0.25">
      <c r="A17" s="99"/>
      <c r="B17" s="97" t="s">
        <v>47</v>
      </c>
    </row>
    <row r="18" spans="1:3" s="14" customFormat="1" ht="18" x14ac:dyDescent="0.25">
      <c r="A18" s="99"/>
      <c r="B18" s="97" t="s">
        <v>55</v>
      </c>
    </row>
    <row r="19" spans="1:3" s="23" customFormat="1" ht="18" x14ac:dyDescent="0.25">
      <c r="A19" s="102"/>
      <c r="B19" s="97" t="s">
        <v>56</v>
      </c>
    </row>
    <row r="20" spans="1:3" s="90" customFormat="1" ht="18" x14ac:dyDescent="0.2">
      <c r="A20" s="98"/>
      <c r="B20" s="96" t="s">
        <v>44</v>
      </c>
      <c r="C20" s="91" t="s">
        <v>2</v>
      </c>
    </row>
    <row r="21" spans="1:3" ht="18" x14ac:dyDescent="0.25">
      <c r="A21" s="99"/>
      <c r="B21" s="97" t="s">
        <v>46</v>
      </c>
    </row>
    <row r="22" spans="1:3" s="8" customFormat="1" ht="18" x14ac:dyDescent="0.25">
      <c r="A22" s="100"/>
      <c r="B22" s="101" t="s">
        <v>48</v>
      </c>
    </row>
    <row r="23" spans="1:3" s="8" customFormat="1" ht="18" x14ac:dyDescent="0.25">
      <c r="A23" s="100"/>
      <c r="B23" s="10"/>
    </row>
    <row r="24" spans="1:3" s="8" customFormat="1" ht="18" x14ac:dyDescent="0.25">
      <c r="A24" s="157" t="s">
        <v>49</v>
      </c>
      <c r="B24" s="157"/>
    </row>
    <row r="25" spans="1:3" s="8" customFormat="1" ht="43.5" x14ac:dyDescent="0.25">
      <c r="A25" s="100"/>
      <c r="B25" s="97" t="s">
        <v>57</v>
      </c>
    </row>
    <row r="26" spans="1:3" s="8" customFormat="1" ht="18" x14ac:dyDescent="0.25">
      <c r="A26" s="100"/>
      <c r="B26" s="97"/>
    </row>
    <row r="27" spans="1:3" s="8" customFormat="1" ht="18" x14ac:dyDescent="0.25">
      <c r="A27" s="100"/>
      <c r="B27" s="118" t="s">
        <v>61</v>
      </c>
    </row>
    <row r="28" spans="1:3" s="8" customFormat="1" ht="18" x14ac:dyDescent="0.25">
      <c r="A28" s="100"/>
      <c r="B28" s="97" t="s">
        <v>50</v>
      </c>
    </row>
    <row r="29" spans="1:3" s="8" customFormat="1" ht="28.5" x14ac:dyDescent="0.25">
      <c r="A29" s="100"/>
      <c r="B29" s="97" t="s">
        <v>52</v>
      </c>
    </row>
    <row r="30" spans="1:3" s="8" customFormat="1" ht="18" x14ac:dyDescent="0.25">
      <c r="A30" s="100"/>
      <c r="B30" s="97"/>
    </row>
    <row r="31" spans="1:3" s="8" customFormat="1" ht="18" x14ac:dyDescent="0.25">
      <c r="A31" s="100"/>
      <c r="B31" s="118" t="s">
        <v>58</v>
      </c>
    </row>
    <row r="32" spans="1:3" s="8" customFormat="1" ht="18" x14ac:dyDescent="0.25">
      <c r="A32" s="100"/>
      <c r="B32" s="97" t="s">
        <v>51</v>
      </c>
    </row>
    <row r="33" spans="1:2" s="8" customFormat="1" ht="18" x14ac:dyDescent="0.25">
      <c r="A33" s="100"/>
      <c r="B33" s="97" t="s">
        <v>59</v>
      </c>
    </row>
    <row r="34" spans="1:2" s="8" customFormat="1" ht="18" x14ac:dyDescent="0.25">
      <c r="A34" s="100"/>
      <c r="B34" s="10"/>
    </row>
    <row r="35" spans="1:2" s="8" customFormat="1" ht="28.5" x14ac:dyDescent="0.25">
      <c r="A35" s="100"/>
      <c r="B35" s="97" t="s">
        <v>92</v>
      </c>
    </row>
    <row r="36" spans="1:2" s="8" customFormat="1" ht="18" x14ac:dyDescent="0.25">
      <c r="A36" s="100"/>
      <c r="B36" s="103" t="s">
        <v>60</v>
      </c>
    </row>
    <row r="37" spans="1:2" s="8" customFormat="1" ht="18" x14ac:dyDescent="0.25">
      <c r="A37" s="100"/>
      <c r="B37" s="10"/>
    </row>
    <row r="38" spans="1:2" ht="18" x14ac:dyDescent="0.25">
      <c r="A38" s="157" t="s">
        <v>9</v>
      </c>
      <c r="B38" s="157"/>
    </row>
    <row r="39" spans="1:2" ht="28.5" x14ac:dyDescent="0.2">
      <c r="B39" s="97" t="s">
        <v>63</v>
      </c>
    </row>
    <row r="40" spans="1:2" s="14" customFormat="1" x14ac:dyDescent="0.2"/>
    <row r="41" spans="1:2" s="14" customFormat="1" ht="14.25" x14ac:dyDescent="0.2">
      <c r="B41" s="97" t="s">
        <v>64</v>
      </c>
    </row>
    <row r="42" spans="1:2" s="14" customFormat="1" x14ac:dyDescent="0.2"/>
    <row r="43" spans="1:2" s="14" customFormat="1" ht="28.5" x14ac:dyDescent="0.2">
      <c r="B43" s="97" t="s">
        <v>62</v>
      </c>
    </row>
    <row r="44" spans="1:2" s="14" customFormat="1" x14ac:dyDescent="0.2"/>
    <row r="45" spans="1:2" ht="28.5" x14ac:dyDescent="0.2">
      <c r="B45" s="97" t="s">
        <v>65</v>
      </c>
    </row>
    <row r="46" spans="1:2" x14ac:dyDescent="0.2">
      <c r="B46" s="15"/>
    </row>
    <row r="47" spans="1:2" ht="28.5" x14ac:dyDescent="0.2">
      <c r="B47" s="97" t="s">
        <v>66</v>
      </c>
    </row>
    <row r="48" spans="1:2" x14ac:dyDescent="0.2">
      <c r="B48" s="11"/>
    </row>
    <row r="49" spans="1:2" ht="18" x14ac:dyDescent="0.25">
      <c r="A49" s="157" t="s">
        <v>7</v>
      </c>
      <c r="B49" s="157"/>
    </row>
    <row r="50" spans="1:2" ht="28.5" x14ac:dyDescent="0.2">
      <c r="B50" s="97" t="s">
        <v>93</v>
      </c>
    </row>
    <row r="51" spans="1:2" x14ac:dyDescent="0.2">
      <c r="B51" s="11"/>
    </row>
    <row r="52" spans="1:2" ht="14.25" x14ac:dyDescent="0.2">
      <c r="A52" s="104" t="s">
        <v>10</v>
      </c>
      <c r="B52" s="97" t="s">
        <v>11</v>
      </c>
    </row>
    <row r="53" spans="1:2" ht="14.25" x14ac:dyDescent="0.2">
      <c r="A53" s="104" t="s">
        <v>12</v>
      </c>
      <c r="B53" s="97" t="s">
        <v>13</v>
      </c>
    </row>
    <row r="54" spans="1:2" ht="14.25" x14ac:dyDescent="0.2">
      <c r="A54" s="104" t="s">
        <v>14</v>
      </c>
      <c r="B54" s="97" t="s">
        <v>15</v>
      </c>
    </row>
    <row r="55" spans="1:2" ht="28.5" x14ac:dyDescent="0.2">
      <c r="A55" s="93"/>
      <c r="B55" s="97" t="s">
        <v>67</v>
      </c>
    </row>
    <row r="56" spans="1:2" ht="28.5" x14ac:dyDescent="0.2">
      <c r="A56" s="93"/>
      <c r="B56" s="97" t="s">
        <v>68</v>
      </c>
    </row>
    <row r="57" spans="1:2" ht="14.25" x14ac:dyDescent="0.2">
      <c r="A57" s="104" t="s">
        <v>16</v>
      </c>
      <c r="B57" s="97" t="s">
        <v>17</v>
      </c>
    </row>
    <row r="58" spans="1:2" ht="14.25" x14ac:dyDescent="0.2">
      <c r="A58" s="93"/>
      <c r="B58" s="97" t="s">
        <v>69</v>
      </c>
    </row>
    <row r="59" spans="1:2" ht="14.25" x14ac:dyDescent="0.2">
      <c r="A59" s="93"/>
      <c r="B59" s="97" t="s">
        <v>70</v>
      </c>
    </row>
    <row r="60" spans="1:2" ht="14.25" x14ac:dyDescent="0.2">
      <c r="A60" s="104" t="s">
        <v>18</v>
      </c>
      <c r="B60" s="97" t="s">
        <v>19</v>
      </c>
    </row>
    <row r="61" spans="1:2" ht="28.5" x14ac:dyDescent="0.2">
      <c r="A61" s="93"/>
      <c r="B61" s="97" t="s">
        <v>71</v>
      </c>
    </row>
    <row r="62" spans="1:2" ht="14.25" x14ac:dyDescent="0.2">
      <c r="A62" s="104" t="s">
        <v>72</v>
      </c>
      <c r="B62" s="97" t="s">
        <v>73</v>
      </c>
    </row>
    <row r="63" spans="1:2" ht="14.25" x14ac:dyDescent="0.2">
      <c r="A63" s="105"/>
      <c r="B63" s="97" t="s">
        <v>74</v>
      </c>
    </row>
    <row r="64" spans="1:2" s="14" customFormat="1" x14ac:dyDescent="0.2">
      <c r="B64" s="12"/>
    </row>
    <row r="65" spans="1:2" s="14" customFormat="1" ht="18" x14ac:dyDescent="0.25">
      <c r="A65" s="157" t="s">
        <v>8</v>
      </c>
      <c r="B65" s="157"/>
    </row>
    <row r="66" spans="1:2" s="14" customFormat="1" ht="42.75" x14ac:dyDescent="0.2">
      <c r="B66" s="97" t="s">
        <v>75</v>
      </c>
    </row>
    <row r="67" spans="1:2" s="14" customFormat="1" x14ac:dyDescent="0.2">
      <c r="B67" s="13"/>
    </row>
    <row r="68" spans="1:2" s="8" customFormat="1" ht="18" x14ac:dyDescent="0.25">
      <c r="A68" s="157" t="s">
        <v>5</v>
      </c>
      <c r="B68" s="157"/>
    </row>
    <row r="69" spans="1:2" s="14" customFormat="1" ht="15" x14ac:dyDescent="0.25">
      <c r="A69" s="112" t="s">
        <v>6</v>
      </c>
      <c r="B69" s="113" t="s">
        <v>76</v>
      </c>
    </row>
    <row r="70" spans="1:2" s="8" customFormat="1" ht="28.5" x14ac:dyDescent="0.2">
      <c r="A70" s="106"/>
      <c r="B70" s="111" t="s">
        <v>78</v>
      </c>
    </row>
    <row r="71" spans="1:2" s="8" customFormat="1" ht="14.25" x14ac:dyDescent="0.2">
      <c r="A71" s="106"/>
      <c r="B71" s="107"/>
    </row>
    <row r="72" spans="1:2" s="14" customFormat="1" ht="15" x14ac:dyDescent="0.25">
      <c r="A72" s="112" t="s">
        <v>6</v>
      </c>
      <c r="B72" s="113" t="s">
        <v>91</v>
      </c>
    </row>
    <row r="73" spans="1:2" s="8" customFormat="1" ht="28.5" x14ac:dyDescent="0.2">
      <c r="A73" s="106"/>
      <c r="B73" s="111" t="s">
        <v>95</v>
      </c>
    </row>
    <row r="74" spans="1:2" s="8" customFormat="1" ht="14.25" x14ac:dyDescent="0.2">
      <c r="A74" s="106"/>
      <c r="B74" s="107"/>
    </row>
    <row r="75" spans="1:2" ht="15" x14ac:dyDescent="0.25">
      <c r="A75" s="112" t="s">
        <v>6</v>
      </c>
      <c r="B75" s="115" t="s">
        <v>81</v>
      </c>
    </row>
    <row r="76" spans="1:2" s="8" customFormat="1" ht="42.75" x14ac:dyDescent="0.2">
      <c r="A76" s="106"/>
      <c r="B76" s="95" t="s">
        <v>94</v>
      </c>
    </row>
    <row r="77" spans="1:2" ht="14.25" x14ac:dyDescent="0.2">
      <c r="A77" s="105"/>
      <c r="B77" s="105"/>
    </row>
    <row r="78" spans="1:2" s="14" customFormat="1" ht="15" x14ac:dyDescent="0.25">
      <c r="A78" s="112" t="s">
        <v>6</v>
      </c>
      <c r="B78" s="115" t="s">
        <v>87</v>
      </c>
    </row>
    <row r="79" spans="1:2" s="8" customFormat="1" ht="28.5" x14ac:dyDescent="0.2">
      <c r="A79" s="106"/>
      <c r="B79" s="95" t="s">
        <v>82</v>
      </c>
    </row>
    <row r="80" spans="1:2" s="14" customFormat="1" ht="14.25" x14ac:dyDescent="0.2">
      <c r="A80" s="105"/>
      <c r="B80" s="105"/>
    </row>
    <row r="81" spans="1:2" ht="15" x14ac:dyDescent="0.25">
      <c r="A81" s="112" t="s">
        <v>6</v>
      </c>
      <c r="B81" s="115" t="s">
        <v>88</v>
      </c>
    </row>
    <row r="82" spans="1:2" s="8" customFormat="1" ht="14.25" x14ac:dyDescent="0.2">
      <c r="A82" s="106"/>
      <c r="B82" s="110" t="s">
        <v>83</v>
      </c>
    </row>
    <row r="83" spans="1:2" s="8" customFormat="1" ht="14.25" x14ac:dyDescent="0.2">
      <c r="A83" s="106"/>
      <c r="B83" s="110" t="s">
        <v>84</v>
      </c>
    </row>
    <row r="84" spans="1:2" s="8" customFormat="1" ht="14.25" x14ac:dyDescent="0.2">
      <c r="A84" s="106"/>
      <c r="B84" s="110" t="s">
        <v>85</v>
      </c>
    </row>
    <row r="85" spans="1:2" ht="15" x14ac:dyDescent="0.25">
      <c r="A85" s="105"/>
      <c r="B85" s="109"/>
    </row>
    <row r="86" spans="1:2" ht="15" x14ac:dyDescent="0.25">
      <c r="A86" s="112" t="s">
        <v>6</v>
      </c>
      <c r="B86" s="115" t="s">
        <v>89</v>
      </c>
    </row>
    <row r="87" spans="1:2" s="8" customFormat="1" ht="42.75" x14ac:dyDescent="0.2">
      <c r="A87" s="106"/>
      <c r="B87" s="95" t="s">
        <v>77</v>
      </c>
    </row>
    <row r="88" spans="1:2" s="8" customFormat="1" ht="14.25" x14ac:dyDescent="0.2">
      <c r="A88" s="106"/>
      <c r="B88" s="108" t="s">
        <v>79</v>
      </c>
    </row>
    <row r="89" spans="1:2" s="8" customFormat="1" ht="57" x14ac:dyDescent="0.2">
      <c r="A89" s="106"/>
      <c r="B89" s="114" t="s">
        <v>80</v>
      </c>
    </row>
    <row r="90" spans="1:2" ht="14.25" x14ac:dyDescent="0.2">
      <c r="A90" s="105"/>
      <c r="B90" s="105"/>
    </row>
    <row r="91" spans="1:2" ht="15" x14ac:dyDescent="0.25">
      <c r="A91" s="112" t="s">
        <v>6</v>
      </c>
      <c r="B91" s="117" t="s">
        <v>90</v>
      </c>
    </row>
    <row r="92" spans="1:2" ht="28.5" x14ac:dyDescent="0.2">
      <c r="A92" s="93"/>
      <c r="B92" s="110" t="s">
        <v>20</v>
      </c>
    </row>
    <row r="94" spans="1:2" x14ac:dyDescent="0.2">
      <c r="A94" s="17" t="s">
        <v>23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Andrew Haupt</cp:lastModifiedBy>
  <cp:lastPrinted>2018-02-12T20:25:38Z</cp:lastPrinted>
  <dcterms:created xsi:type="dcterms:W3CDTF">2010-06-09T16:05:03Z</dcterms:created>
  <dcterms:modified xsi:type="dcterms:W3CDTF">2021-09-26T04:52:17Z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