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14025\OneDrive\Desktop\HTCS5607\"/>
    </mc:Choice>
  </mc:AlternateContent>
  <xr:revisionPtr revIDLastSave="0" documentId="13_ncr:1_{69268654-9BFD-4DBE-8814-6EF48ED683A4}" xr6:coauthVersionLast="47" xr6:coauthVersionMax="47" xr10:uidLastSave="{00000000-0000-0000-0000-000000000000}"/>
  <bookViews>
    <workbookView xWindow="-120" yWindow="-120" windowWidth="20730" windowHeight="117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GanttChart!$A$1:$BN$58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9" l="1"/>
  <c r="F76" i="9"/>
  <c r="F75" i="9"/>
  <c r="F74" i="9"/>
  <c r="F73" i="9"/>
  <c r="F72" i="9"/>
  <c r="F69" i="9"/>
  <c r="F68" i="9"/>
  <c r="F71" i="9"/>
  <c r="F70" i="9"/>
  <c r="F67" i="9"/>
  <c r="F66" i="9"/>
  <c r="F81" i="9"/>
  <c r="F79" i="9"/>
  <c r="F80" i="9"/>
  <c r="F84" i="9"/>
  <c r="F85" i="9"/>
  <c r="F31" i="9"/>
  <c r="F33" i="9"/>
  <c r="F34" i="9"/>
  <c r="F35" i="9"/>
  <c r="F14" i="9"/>
  <c r="F13" i="9"/>
  <c r="F12" i="9"/>
  <c r="F11" i="9"/>
  <c r="F62" i="9" l="1"/>
  <c r="F63" i="9"/>
  <c r="F64" i="9"/>
  <c r="F65" i="9"/>
  <c r="F60" i="9"/>
  <c r="F61" i="9"/>
  <c r="F59" i="9"/>
  <c r="F53" i="9"/>
  <c r="F54" i="9"/>
  <c r="F55" i="9"/>
  <c r="F56" i="9"/>
  <c r="F57" i="9"/>
  <c r="F52" i="9"/>
  <c r="F15" i="9"/>
  <c r="F26" i="9"/>
  <c r="F27" i="9"/>
  <c r="F28" i="9"/>
  <c r="F42" i="9"/>
  <c r="F43" i="9"/>
  <c r="F44" i="9"/>
  <c r="F45" i="9"/>
  <c r="F46" i="9"/>
  <c r="F47" i="9"/>
  <c r="F48" i="9"/>
  <c r="F49" i="9"/>
  <c r="F50" i="9"/>
  <c r="F41" i="9"/>
  <c r="F36" i="9"/>
  <c r="F37" i="9"/>
  <c r="F38" i="9"/>
  <c r="F39" i="9"/>
  <c r="F30" i="9"/>
  <c r="F20" i="9"/>
  <c r="F83" i="9"/>
  <c r="F82" i="9"/>
  <c r="I82" i="9" s="1"/>
  <c r="F78" i="9"/>
  <c r="F77" i="9"/>
  <c r="I77" i="9" s="1"/>
  <c r="F58" i="9"/>
  <c r="F51" i="9"/>
  <c r="I51" i="9" s="1"/>
  <c r="F25" i="9"/>
  <c r="F24" i="9"/>
  <c r="F23" i="9"/>
  <c r="F22" i="9"/>
  <c r="F21" i="9"/>
  <c r="F8" i="9" l="1"/>
  <c r="F29" i="9"/>
  <c r="I29" i="9" s="1"/>
  <c r="F16" i="9"/>
  <c r="I16" i="9" s="1"/>
  <c r="F9" i="9" l="1"/>
  <c r="K6" i="9"/>
  <c r="F10" i="9" l="1"/>
  <c r="K7" i="9"/>
  <c r="K4" i="9"/>
  <c r="A8" i="9"/>
  <c r="L6" i="9" l="1"/>
  <c r="F18" i="9" l="1"/>
  <c r="F17" i="9"/>
  <c r="F40" i="9"/>
  <c r="M6"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K7" i="9" s="1"/>
  <c r="AH7" i="9"/>
  <c r="AL6" i="9" l="1"/>
  <c r="AI7" i="9"/>
  <c r="AM6" i="9" l="1"/>
  <c r="AJ7" i="9"/>
  <c r="AN6" i="9" l="1"/>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l="1"/>
  <c r="A13" i="9" s="1"/>
  <c r="A14" i="9" s="1"/>
  <c r="A15" i="9" s="1"/>
  <c r="A16" i="9" s="1"/>
  <c r="A17" i="9" s="1"/>
  <c r="A18" i="9" s="1"/>
  <c r="A19" i="9" s="1"/>
  <c r="A20" i="9" s="1"/>
  <c r="A21" i="9" s="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F19" i="9"/>
  <c r="A51" i="9" l="1"/>
  <c r="A52" i="9" l="1"/>
  <c r="A53" i="9" s="1"/>
  <c r="A54" i="9" s="1"/>
  <c r="A55" i="9" s="1"/>
  <c r="A56" i="9" s="1"/>
  <c r="A57" i="9" s="1"/>
  <c r="A58" i="9" s="1"/>
  <c r="A59" i="9" l="1"/>
  <c r="A60" i="9" s="1"/>
  <c r="A61" i="9" s="1"/>
  <c r="A62" i="9" s="1"/>
  <c r="A63" i="9" s="1"/>
  <c r="A64" i="9" s="1"/>
  <c r="A65" i="9" s="1"/>
  <c r="A66" i="9" l="1"/>
  <c r="A67" i="9" s="1"/>
  <c r="A68" i="9" s="1"/>
  <c r="A69" i="9" s="1"/>
  <c r="A70" i="9" s="1"/>
  <c r="A71" i="9" s="1"/>
  <c r="A72" i="9" l="1"/>
  <c r="A73" i="9" s="1"/>
  <c r="A74" i="9" s="1"/>
  <c r="A75" i="9" s="1"/>
  <c r="A76" i="9" s="1"/>
  <c r="A77" i="9" s="1"/>
  <c r="A78" i="9" s="1"/>
  <c r="A79" i="9" s="1"/>
  <c r="A80" i="9" s="1"/>
  <c r="A81" i="9" s="1"/>
  <c r="A82" i="9" s="1"/>
  <c r="A83" i="9" s="1"/>
  <c r="A84" i="9" s="1"/>
  <c r="A8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<sst xmlns="http://schemas.openxmlformats.org/spreadsheetml/2006/main" count="292" uniqueCount="210">
  <si>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</si>
  <si>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</si>
  <si>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</si>
  <si>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</si>
  <si>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</si>
  <si>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</si>
  <si>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</si>
  <si>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</si>
  <si>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</si>
  <si>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</si>
  <si>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</si>
  <si>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</si>
  <si>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</si>
  <si>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</si>
  <si>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</si>
  <si>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</si>
  <si>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</si>
  <si>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</si>
  <si>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</si>
  <si>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</si>
  <si>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</si>
  <si>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</si>
  <si>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</si>
  <si>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</si>
  <si>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</si>
  <si>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</si>
  <si>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</si>
  <si>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</si>
  <si>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</si>
  <si>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</si>
  <si>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</si>
  <si>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</si>
  <si>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</si>
  <si>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</si>
  <si>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</si>
  <si>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</si>
  <si>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</si>
  <si>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</si>
  <si>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</si>
  <si>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</si>
  <si>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</si>
  <si>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</si>
  <si>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</si>
  <si>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</si>
  <si>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</si>
  <si>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</si>
  <si>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</si>
  <si>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</si>
  <si>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</si>
  <si>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</si>
  <si>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</si>
  <si>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</si>
  <si>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</si>
  <si>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</si>
  <si>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</si>
  <si>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</si>
  <si>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</si>
  <si>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</si>
  <si>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</si>
  <si>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</si>
  <si>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</si>
  <si>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</si>
  <si>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</si>
  <si>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</si>
  <si>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</si>
  <si>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</si>
  <si>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</si>
  <si>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</si>
  <si>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</si>
  <si>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</si>
  <si>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</si>
  <si>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</si>
  <si>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</si>
  <si>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</si>
  <si>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</si>
  <si>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</si>
  <si>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</si>
  <si>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</si>
  <si>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</si>
  <si>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</si>
  <si>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</si>
  <si>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</si>
  <si>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</si>
  <si>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</si>
  <si>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</si>
  <si>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</si>
  <si>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</si>
  <si>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</si>
  <si>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</si>
  <si>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</si>
  <si>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</si>
  <si>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</si>
  <si>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</si>
  <si>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</si>
  <si>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</si>
  <si>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</si>
  <si>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</si>
  <si>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</si>
  <si>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</si>
  <si>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</si>
  <si>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</si>
  <si>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</si>
  <si>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</si>
  <si>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</si>
  <si>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</si>
  <si>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</si>
  <si>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</si>
  <si>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</si>
  <si>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</si>
  <si>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</si>
  <si>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</si>
  <si>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</si>
  <si>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</si>
  <si>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</si>
  <si>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</si>
  <si>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</si>
  <si>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</si>
  <si>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</si>
  <si>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</si>
  <si>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</si>
  <si>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</si>
  <si>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</si>
  <si>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</si>
  <si>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</si>
  <si>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</si>
  <si>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</si>
  <si>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</si>
  <si>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</si>
  <si>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</si>
  <si>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</si>
  <si>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Software Development Overview</t>
  </si>
  <si>
    <t>Pharmchem Francises Ltd</t>
  </si>
  <si>
    <t>Maintenance</t>
  </si>
  <si>
    <t>Andrew</t>
  </si>
  <si>
    <t>Requirement Gathering</t>
  </si>
  <si>
    <t>Gather business</t>
  </si>
  <si>
    <t>use case description</t>
  </si>
  <si>
    <t>Design Gantt-chart:</t>
  </si>
  <si>
    <t>Analysis:</t>
  </si>
  <si>
    <t>create tasks(Gantt-chart)</t>
  </si>
  <si>
    <t>Create milestones(Gantt-chart)</t>
  </si>
  <si>
    <t xml:space="preserve"> create subtasks(Gantt-chart)</t>
  </si>
  <si>
    <t xml:space="preserve"> allocate time(Gantt-Chart)</t>
  </si>
  <si>
    <t>language (tools)</t>
  </si>
  <si>
    <t>database (tools)</t>
  </si>
  <si>
    <t xml:space="preserve">Setup version control: </t>
  </si>
  <si>
    <t xml:space="preserve">Selection of tools: </t>
  </si>
  <si>
    <t>gui framework (tools)</t>
  </si>
  <si>
    <t xml:space="preserve">setup github account </t>
  </si>
  <si>
    <t xml:space="preserve">create repository </t>
  </si>
  <si>
    <t xml:space="preserve">Create system use case narratives: </t>
  </si>
  <si>
    <t xml:space="preserve">Design </t>
  </si>
  <si>
    <t>Use case 11, "Add employee",</t>
  </si>
  <si>
    <t>Use case 12, "Update employee ",</t>
  </si>
  <si>
    <t xml:space="preserve">use case 13, "Delete employee", </t>
  </si>
  <si>
    <t xml:space="preserve">use case 19, "Delete equipment", </t>
  </si>
  <si>
    <t>use case 17, "Add equipment"</t>
  </si>
  <si>
    <t>use case 6, "Remove Employee",</t>
  </si>
  <si>
    <t xml:space="preserve">use case 5, "Assign employee", </t>
  </si>
  <si>
    <t>use case 4, "produce employee  report",</t>
  </si>
  <si>
    <t xml:space="preserve">main menu, </t>
  </si>
  <si>
    <r>
      <rPr>
        <u/>
        <sz val="12"/>
        <rFont val="Arial"/>
        <family val="2"/>
        <scheme val="minor"/>
      </rPr>
      <t>Create user interface design:</t>
    </r>
    <r>
      <rPr>
        <sz val="9"/>
        <rFont val="Arial"/>
        <family val="2"/>
        <scheme val="minor"/>
      </rPr>
      <t xml:space="preserve"> </t>
    </r>
  </si>
  <si>
    <t xml:space="preserve">Add employee screen, </t>
  </si>
  <si>
    <t>Update employee screen,</t>
  </si>
  <si>
    <t xml:space="preserve">Delete employee screen, </t>
  </si>
  <si>
    <t>produce employee  report</t>
  </si>
  <si>
    <t xml:space="preserve">Assign employee screen, </t>
  </si>
  <si>
    <t xml:space="preserve">Remove Employee screen, </t>
  </si>
  <si>
    <t xml:space="preserve">Add equipment screen, </t>
  </si>
  <si>
    <t xml:space="preserve">Delete equipment screen </t>
  </si>
  <si>
    <t>make business use case narratives</t>
  </si>
  <si>
    <t>Data dictionary</t>
  </si>
  <si>
    <t xml:space="preserve">ERD </t>
  </si>
  <si>
    <t>Class Diagram</t>
  </si>
  <si>
    <t xml:space="preserve">Conclude with a technical report </t>
  </si>
  <si>
    <t xml:space="preserve">Training Material </t>
  </si>
  <si>
    <t>develop database</t>
  </si>
  <si>
    <t>Database:</t>
  </si>
  <si>
    <t>test database</t>
  </si>
  <si>
    <t>Create Datacontroller</t>
  </si>
  <si>
    <t>main menu:</t>
  </si>
  <si>
    <t>code main menu</t>
  </si>
  <si>
    <t>test main menu</t>
  </si>
  <si>
    <t>Code Add employee,</t>
  </si>
  <si>
    <t>Test Add employee,</t>
  </si>
  <si>
    <t>Code Update employee,</t>
  </si>
  <si>
    <t>Test Update employee,</t>
  </si>
  <si>
    <t>Code Delete employee,</t>
  </si>
  <si>
    <t>Test Delete employee,</t>
  </si>
  <si>
    <t xml:space="preserve">Development </t>
  </si>
  <si>
    <t xml:space="preserve">Planning </t>
  </si>
  <si>
    <t xml:space="preserve">Data dictionary </t>
  </si>
  <si>
    <t>Sequence Diagrams</t>
  </si>
  <si>
    <t xml:space="preserve">Training </t>
  </si>
  <si>
    <t>Presentation</t>
  </si>
  <si>
    <t>Deployment diagram</t>
  </si>
  <si>
    <t xml:space="preserve">Presentation preperation </t>
  </si>
  <si>
    <t>Environment setup</t>
  </si>
  <si>
    <t>Code Produce employee report</t>
  </si>
  <si>
    <t>Test Produce employee report</t>
  </si>
  <si>
    <t>Employee use cases:</t>
  </si>
  <si>
    <t>Code Assign employee</t>
  </si>
  <si>
    <t>Test Assign employee</t>
  </si>
  <si>
    <t>Code Remove employee</t>
  </si>
  <si>
    <t>Test Remove employee</t>
  </si>
  <si>
    <t>Equipment use cases:</t>
  </si>
  <si>
    <t>Code Add equipment</t>
  </si>
  <si>
    <t>Test Add equipment</t>
  </si>
  <si>
    <t>Code Delete equipment</t>
  </si>
  <si>
    <t>Test Delete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</si>
</sst>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u/>
      <sz val="12"/>
      <name val="Arial"/>
      <family val="2"/>
      <scheme val="minor"/>
    </font>
    <font>
      <sz val="12"/>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3" borderId="10" xfId="0" applyNumberFormat="1" applyFont="1" applyFill="1" applyBorder="1" applyAlignment="1" applyProtection="1">
      <alignment horizontal="left" vertical="center"/>
    </xf>
    <xf numFmtId="0" fontId="46" fillId="23" borderId="10" xfId="0" applyFont="1" applyFill="1" applyBorder="1" applyAlignment="1" applyProtection="1">
      <alignment vertical="center"/>
    </xf>
    <xf numFmtId="0" fontId="42" fillId="23" borderId="10" xfId="0" applyFont="1" applyFill="1" applyBorder="1" applyAlignment="1" applyProtection="1">
      <alignment vertical="center"/>
    </xf>
    <xf numFmtId="0" fontId="42" fillId="23" borderId="10" xfId="0" applyNumberFormat="1" applyFont="1" applyFill="1" applyBorder="1" applyAlignment="1" applyProtection="1">
      <alignment horizontal="center" vertical="center"/>
    </xf>
    <xf numFmtId="1" fontId="42" fillId="23" borderId="10" xfId="40" applyNumberFormat="1" applyFont="1" applyFill="1" applyBorder="1" applyAlignment="1" applyProtection="1">
      <alignment horizontal="center" vertical="center"/>
    </xf>
    <xf numFmtId="9" fontId="42" fillId="23" borderId="10" xfId="40" applyFont="1" applyFill="1" applyBorder="1" applyAlignment="1" applyProtection="1">
      <alignment horizontal="center" vertical="center"/>
    </xf>
    <xf numFmtId="1" fontId="42" fillId="23"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5" borderId="12" xfId="0" applyNumberFormat="1" applyFont="1" applyFill="1" applyBorder="1" applyAlignment="1" applyProtection="1">
      <alignment horizontal="center" vertical="center"/>
    </xf>
    <xf numFmtId="9" fontId="47" fillId="25"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0" borderId="0" xfId="0" applyFont="1" applyFill="1" applyBorder="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3" borderId="16" xfId="0" applyNumberFormat="1" applyFont="1" applyFill="1" applyBorder="1" applyAlignment="1" applyProtection="1">
      <alignment horizontal="left" vertical="center"/>
    </xf>
    <xf numFmtId="0" fontId="46" fillId="23" borderId="16" xfId="0" applyFont="1" applyFill="1" applyBorder="1" applyAlignment="1" applyProtection="1">
      <alignment vertical="center"/>
    </xf>
    <xf numFmtId="0" fontId="42" fillId="23" borderId="16" xfId="0" applyFont="1" applyFill="1" applyBorder="1" applyAlignment="1" applyProtection="1">
      <alignment vertical="center"/>
    </xf>
    <xf numFmtId="0" fontId="42" fillId="23" borderId="16" xfId="0" applyNumberFormat="1" applyFont="1" applyFill="1" applyBorder="1" applyAlignment="1" applyProtection="1">
      <alignment horizontal="center" vertical="center"/>
    </xf>
    <xf numFmtId="165" fontId="42" fillId="23" borderId="16" xfId="0" applyNumberFormat="1" applyFont="1" applyFill="1" applyBorder="1" applyAlignment="1" applyProtection="1">
      <alignment horizontal="right" vertical="center"/>
    </xf>
    <xf numFmtId="1" fontId="42" fillId="23" borderId="16" xfId="40" applyNumberFormat="1" applyFont="1" applyFill="1" applyBorder="1" applyAlignment="1" applyProtection="1">
      <alignment horizontal="center" vertical="center"/>
    </xf>
    <xf numFmtId="9" fontId="42" fillId="23" borderId="16" xfId="40" applyFont="1" applyFill="1" applyBorder="1" applyAlignment="1" applyProtection="1">
      <alignment horizontal="center" vertical="center"/>
    </xf>
    <xf numFmtId="1" fontId="42" fillId="23"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0" fillId="23" borderId="16" xfId="0" applyNumberFormat="1" applyFont="1" applyFill="1" applyBorder="1" applyAlignment="1" applyProtection="1">
      <alignment horizontal="center" vertical="center"/>
    </xf>
    <xf numFmtId="1" fontId="51" fillId="0" borderId="12" xfId="0" applyNumberFormat="1" applyFont="1" applyBorder="1" applyAlignment="1" applyProtection="1">
      <alignment horizontal="center" vertical="center"/>
    </xf>
    <xf numFmtId="1" fontId="50" fillId="23" borderId="10" xfId="0" applyNumberFormat="1" applyFont="1" applyFill="1" applyBorder="1" applyAlignment="1" applyProtection="1">
      <alignment horizontal="center" vertical="center"/>
    </xf>
    <xf numFmtId="1" fontId="51" fillId="0" borderId="12" xfId="0" applyNumberFormat="1" applyFont="1" applyFill="1" applyBorder="1" applyAlignment="1" applyProtection="1">
      <alignment horizontal="center" vertical="center"/>
    </xf>
    <xf numFmtId="165" fontId="47" fillId="24"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3" borderId="10" xfId="0" applyNumberFormat="1" applyFont="1" applyFill="1" applyBorder="1" applyAlignment="1" applyProtection="1">
      <alignment horizontal="center" vertical="center"/>
    </xf>
    <xf numFmtId="0" fontId="42" fillId="23"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3"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3" borderId="16" xfId="0" applyNumberFormat="1" applyFont="1" applyFill="1" applyBorder="1" applyAlignment="1" applyProtection="1">
      <alignment horizontal="center" vertical="center"/>
    </xf>
    <xf numFmtId="0" fontId="53" fillId="0" borderId="20" xfId="0" applyNumberFormat="1" applyFont="1" applyFill="1" applyBorder="1" applyAlignment="1" applyProtection="1">
      <alignment horizontal="left" vertical="center"/>
    </xf>
    <xf numFmtId="0" fontId="53" fillId="0" borderId="20" xfId="0" applyFont="1" applyFill="1" applyBorder="1" applyAlignment="1" applyProtection="1">
      <alignment horizontal="left" vertical="center"/>
    </xf>
    <xf numFmtId="0" fontId="53" fillId="0" borderId="20" xfId="0" applyFont="1" applyFill="1" applyBorder="1" applyAlignment="1" applyProtection="1">
      <alignment horizontal="center" vertical="center" wrapText="1"/>
    </xf>
    <xf numFmtId="0" fontId="54" fillId="0" borderId="20" xfId="0" applyNumberFormat="1" applyFont="1" applyFill="1" applyBorder="1" applyAlignment="1" applyProtection="1">
      <alignment horizontal="center" vertical="center" wrapText="1"/>
    </xf>
    <xf numFmtId="0" fontId="53"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6"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5"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2" fillId="0" borderId="0" xfId="34" applyNumberFormat="1" applyFill="1" applyBorder="1" applyAlignment="1" applyProtection="1"/>
    <xf numFmtId="0" fontId="47" fillId="0" borderId="0" xfId="0" applyFont="1" applyFill="1" applyBorder="1" applyAlignment="1" applyProtection="1">
      <alignment horizontal="center" vertical="center"/>
    </xf>
    <xf numFmtId="1" fontId="51" fillId="0" borderId="0" xfId="0" applyNumberFormat="1" applyFont="1" applyBorder="1" applyAlignment="1" applyProtection="1">
      <alignment horizontal="center" vertical="center"/>
    </xf>
    <xf numFmtId="0" fontId="57"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49" fillId="0" borderId="18" xfId="0" applyNumberFormat="1" applyFont="1" applyFill="1" applyBorder="1" applyAlignment="1" applyProtection="1">
      <alignment horizontal="center" vertical="center"/>
    </xf>
    <xf numFmtId="0" fontId="49" fillId="0" borderId="13" xfId="0" applyNumberFormat="1" applyFont="1" applyFill="1" applyBorder="1" applyAlignment="1" applyProtection="1">
      <alignment horizontal="center" vertical="center"/>
    </xf>
    <xf numFmtId="0" fontId="49"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xf numFmtId="0" fontId="42" fillId="26" borderId="10" xfId="0" applyFont="1" applyFill="1" applyBorder="1" applyAlignment="1" applyProtection="1">
      <alignment vertical="center"/>
    </xf>
    <xf numFmtId="0" fontId="70" fillId="0" borderId="10" xfId="0" applyFont="1" applyFill="1" applyBorder="1" applyAlignment="1" applyProtection="1">
      <alignment vertical="center" wrapText="1"/>
    </xf>
    <xf numFmtId="0" fontId="69" fillId="0" borderId="10" xfId="0" applyFont="1" applyFill="1" applyBorder="1" applyAlignment="1" applyProtection="1">
      <alignment vertical="center" wrapText="1"/>
    </xf>
    <xf numFmtId="1" fontId="47" fillId="25" borderId="12"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314325</xdr:colOff>
      <xdr:row>5</xdr:row>
      <xdr:rowOff>142875</xdr:rowOff>
    </xdr:from>
    <xdr:to>
      <xdr:col>26</xdr:col>
      <xdr:colOff>142875</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W90"/>
  <sheetViews>
    <sheetView showGridLines="0" tabSelected="1" zoomScaleNormal="100" workbookViewId="0">
      <pane ySplit="7" topLeftCell="A8" activePane="bottomLeft" state="frozen"/>
      <selection pane="bottomLeft" activeCell="I15" sqref="I15"/>
    </sheetView>
  </sheetViews>
  <sheetFormatPr defaultColWidth="9.140625" defaultRowHeight="12.75" x14ac:dyDescent="0.2"/>
  <cols>
    <col min="1" max="1" width="8.7109375" style="5" customWidth="1"/>
    <col min="2" max="2" width="23.1406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127" ht="30" customHeight="1" x14ac:dyDescent="0.2">
      <c r="A1" s="108" t="s">
        <v>130</v>
      </c>
      <c r="B1" s="46"/>
      <c r="C1" s="46"/>
      <c r="D1" s="46"/>
      <c r="E1" s="46"/>
      <c r="F1" s="46"/>
      <c r="I1" s="114"/>
      <c r="K1" s="148" t="s">
        <v>71</v>
      </c>
      <c r="L1" s="148"/>
      <c r="M1" s="148"/>
      <c r="N1" s="148"/>
      <c r="O1" s="148"/>
      <c r="P1" s="148"/>
      <c r="Q1" s="148"/>
      <c r="R1" s="148"/>
      <c r="S1" s="148"/>
      <c r="T1" s="148"/>
      <c r="U1" s="148"/>
      <c r="V1" s="148"/>
      <c r="W1" s="148"/>
      <c r="X1" s="148"/>
      <c r="Y1" s="148"/>
      <c r="Z1" s="148"/>
      <c r="AA1" s="148"/>
      <c r="AB1" s="148"/>
      <c r="AC1" s="148"/>
      <c r="AD1" s="148"/>
      <c r="AE1" s="148"/>
    </row>
    <row r="2" spans="1:127" ht="18" customHeight="1" x14ac:dyDescent="0.2">
      <c r="A2" s="51" t="s">
        <v>131</v>
      </c>
      <c r="B2" s="22"/>
      <c r="C2" s="22"/>
      <c r="D2" s="33"/>
      <c r="E2" s="142"/>
      <c r="F2" s="142"/>
      <c r="H2" s="2"/>
    </row>
    <row r="3" spans="1:127"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127" ht="17.25" customHeight="1" x14ac:dyDescent="0.2">
      <c r="A4" s="93"/>
      <c r="B4" s="97" t="s">
        <v>69</v>
      </c>
      <c r="C4" s="153">
        <v>43129</v>
      </c>
      <c r="D4" s="153"/>
      <c r="E4" s="153"/>
      <c r="F4" s="94"/>
      <c r="G4" s="97" t="s">
        <v>68</v>
      </c>
      <c r="H4" s="111">
        <v>1</v>
      </c>
      <c r="I4" s="95"/>
      <c r="J4" s="49"/>
      <c r="K4" s="150" t="str">
        <f>"Week "&amp;(K6-($C$4-WEEKDAY($C$4,1)+2))/7+1</f>
        <v>Week 1</v>
      </c>
      <c r="L4" s="151"/>
      <c r="M4" s="151"/>
      <c r="N4" s="151"/>
      <c r="O4" s="151"/>
      <c r="P4" s="151"/>
      <c r="Q4" s="152"/>
      <c r="R4" s="150" t="str">
        <f>"Week "&amp;(R6-($C$4-WEEKDAY($C$4,1)+2))/7+1</f>
        <v>Week 2</v>
      </c>
      <c r="S4" s="151"/>
      <c r="T4" s="151"/>
      <c r="U4" s="151"/>
      <c r="V4" s="151"/>
      <c r="W4" s="151"/>
      <c r="X4" s="152"/>
      <c r="Y4" s="150" t="str">
        <f>"Week "&amp;(Y6-($C$4-WEEKDAY($C$4,1)+2))/7+1</f>
        <v>Week 3</v>
      </c>
      <c r="Z4" s="151"/>
      <c r="AA4" s="151"/>
      <c r="AB4" s="151"/>
      <c r="AC4" s="151"/>
      <c r="AD4" s="151"/>
      <c r="AE4" s="152"/>
      <c r="AF4" s="150" t="str">
        <f>"Week "&amp;(AF6-($C$4-WEEKDAY($C$4,1)+2))/7+1</f>
        <v>Week 4</v>
      </c>
      <c r="AG4" s="151"/>
      <c r="AH4" s="151"/>
      <c r="AI4" s="151"/>
      <c r="AJ4" s="151"/>
      <c r="AK4" s="151"/>
      <c r="AL4" s="152"/>
      <c r="AM4" s="150" t="str">
        <f>"Week "&amp;(AM6-($C$4-WEEKDAY($C$4,1)+2))/7+1</f>
        <v>Week 5</v>
      </c>
      <c r="AN4" s="151"/>
      <c r="AO4" s="151"/>
      <c r="AP4" s="151"/>
      <c r="AQ4" s="151"/>
      <c r="AR4" s="151"/>
      <c r="AS4" s="152"/>
      <c r="AT4" s="150" t="str">
        <f>"Week "&amp;(AT6-($C$4-WEEKDAY($C$4,1)+2))/7+1</f>
        <v>Week 6</v>
      </c>
      <c r="AU4" s="151"/>
      <c r="AV4" s="151"/>
      <c r="AW4" s="151"/>
      <c r="AX4" s="151"/>
      <c r="AY4" s="151"/>
      <c r="AZ4" s="152"/>
      <c r="BA4" s="150" t="str">
        <f>"Week "&amp;(BA6-($C$4-WEEKDAY($C$4,1)+2))/7+1</f>
        <v>Week 7</v>
      </c>
      <c r="BB4" s="151"/>
      <c r="BC4" s="151"/>
      <c r="BD4" s="151"/>
      <c r="BE4" s="151"/>
      <c r="BF4" s="151"/>
      <c r="BG4" s="152"/>
      <c r="BH4" s="150" t="str">
        <f>"Week "&amp;(BH6-($C$4-WEEKDAY($C$4,1)+2))/7+1</f>
        <v>Week 8</v>
      </c>
      <c r="BI4" s="151"/>
      <c r="BJ4" s="151"/>
      <c r="BK4" s="151"/>
      <c r="BL4" s="151"/>
      <c r="BM4" s="151"/>
      <c r="BN4" s="152"/>
    </row>
    <row r="5" spans="1:127" ht="17.25" customHeight="1" x14ac:dyDescent="0.2">
      <c r="A5" s="93"/>
      <c r="B5" s="97" t="s">
        <v>70</v>
      </c>
      <c r="C5" s="149" t="s">
        <v>133</v>
      </c>
      <c r="D5" s="149"/>
      <c r="E5" s="149"/>
      <c r="F5" s="96"/>
      <c r="G5" s="96"/>
      <c r="H5" s="96"/>
      <c r="I5" s="96"/>
      <c r="J5" s="49"/>
      <c r="K5" s="154">
        <f>K6</f>
        <v>43129</v>
      </c>
      <c r="L5" s="155"/>
      <c r="M5" s="155"/>
      <c r="N5" s="155"/>
      <c r="O5" s="155"/>
      <c r="P5" s="155"/>
      <c r="Q5" s="156"/>
      <c r="R5" s="154">
        <f>R6</f>
        <v>43136</v>
      </c>
      <c r="S5" s="155"/>
      <c r="T5" s="155"/>
      <c r="U5" s="155"/>
      <c r="V5" s="155"/>
      <c r="W5" s="155"/>
      <c r="X5" s="156"/>
      <c r="Y5" s="154">
        <f>Y6</f>
        <v>43143</v>
      </c>
      <c r="Z5" s="155"/>
      <c r="AA5" s="155"/>
      <c r="AB5" s="155"/>
      <c r="AC5" s="155"/>
      <c r="AD5" s="155"/>
      <c r="AE5" s="156"/>
      <c r="AF5" s="154">
        <f>AF6</f>
        <v>43150</v>
      </c>
      <c r="AG5" s="155"/>
      <c r="AH5" s="155"/>
      <c r="AI5" s="155"/>
      <c r="AJ5" s="155"/>
      <c r="AK5" s="155"/>
      <c r="AL5" s="156"/>
      <c r="AM5" s="154">
        <f>AM6</f>
        <v>43157</v>
      </c>
      <c r="AN5" s="155"/>
      <c r="AO5" s="155"/>
      <c r="AP5" s="155"/>
      <c r="AQ5" s="155"/>
      <c r="AR5" s="155"/>
      <c r="AS5" s="156"/>
      <c r="AT5" s="154">
        <f>AT6</f>
        <v>43164</v>
      </c>
      <c r="AU5" s="155"/>
      <c r="AV5" s="155"/>
      <c r="AW5" s="155"/>
      <c r="AX5" s="155"/>
      <c r="AY5" s="155"/>
      <c r="AZ5" s="156"/>
      <c r="BA5" s="154">
        <f>BA6</f>
        <v>43171</v>
      </c>
      <c r="BB5" s="155"/>
      <c r="BC5" s="155"/>
      <c r="BD5" s="155"/>
      <c r="BE5" s="155"/>
      <c r="BF5" s="155"/>
      <c r="BG5" s="156"/>
      <c r="BH5" s="154">
        <f>BH6</f>
        <v>43178</v>
      </c>
      <c r="BI5" s="155"/>
      <c r="BJ5" s="155"/>
      <c r="BK5" s="155"/>
      <c r="BL5" s="155"/>
      <c r="BM5" s="155"/>
      <c r="BN5" s="156"/>
    </row>
    <row r="6" spans="1:127" x14ac:dyDescent="0.2">
      <c r="A6" s="48"/>
      <c r="B6" s="49"/>
      <c r="C6" s="49"/>
      <c r="D6" s="50"/>
      <c r="E6" s="49"/>
      <c r="F6" s="49"/>
      <c r="G6" s="49"/>
      <c r="H6" s="49"/>
      <c r="I6" s="49"/>
      <c r="J6" s="49"/>
      <c r="K6" s="80">
        <f>C4-WEEKDAY(C4,1)+2+7*(H4-1)</f>
        <v>43129</v>
      </c>
      <c r="L6" s="71">
        <f t="shared" ref="L6:AQ6" si="0">K6+1</f>
        <v>43130</v>
      </c>
      <c r="M6" s="71">
        <f t="shared" si="0"/>
        <v>43131</v>
      </c>
      <c r="N6" s="71">
        <f t="shared" si="0"/>
        <v>43132</v>
      </c>
      <c r="O6" s="71">
        <f t="shared" si="0"/>
        <v>43133</v>
      </c>
      <c r="P6" s="71">
        <f t="shared" si="0"/>
        <v>43134</v>
      </c>
      <c r="Q6" s="81">
        <f t="shared" si="0"/>
        <v>43135</v>
      </c>
      <c r="R6" s="80">
        <f t="shared" si="0"/>
        <v>43136</v>
      </c>
      <c r="S6" s="71">
        <f t="shared" si="0"/>
        <v>43137</v>
      </c>
      <c r="T6" s="71">
        <f t="shared" si="0"/>
        <v>43138</v>
      </c>
      <c r="U6" s="71">
        <f t="shared" si="0"/>
        <v>43139</v>
      </c>
      <c r="V6" s="71">
        <f t="shared" si="0"/>
        <v>43140</v>
      </c>
      <c r="W6" s="71">
        <f t="shared" si="0"/>
        <v>43141</v>
      </c>
      <c r="X6" s="81">
        <f t="shared" si="0"/>
        <v>43142</v>
      </c>
      <c r="Y6" s="80">
        <f t="shared" si="0"/>
        <v>43143</v>
      </c>
      <c r="Z6" s="71">
        <f t="shared" si="0"/>
        <v>43144</v>
      </c>
      <c r="AA6" s="71">
        <f t="shared" si="0"/>
        <v>43145</v>
      </c>
      <c r="AB6" s="71">
        <f t="shared" si="0"/>
        <v>43146</v>
      </c>
      <c r="AC6" s="71">
        <f t="shared" si="0"/>
        <v>43147</v>
      </c>
      <c r="AD6" s="71">
        <f t="shared" si="0"/>
        <v>43148</v>
      </c>
      <c r="AE6" s="81">
        <f t="shared" si="0"/>
        <v>43149</v>
      </c>
      <c r="AF6" s="80">
        <f t="shared" si="0"/>
        <v>43150</v>
      </c>
      <c r="AG6" s="71">
        <f t="shared" si="0"/>
        <v>43151</v>
      </c>
      <c r="AH6" s="71">
        <f t="shared" si="0"/>
        <v>43152</v>
      </c>
      <c r="AI6" s="71">
        <f t="shared" si="0"/>
        <v>43153</v>
      </c>
      <c r="AJ6" s="71">
        <f t="shared" si="0"/>
        <v>43154</v>
      </c>
      <c r="AK6" s="71">
        <f t="shared" si="0"/>
        <v>43155</v>
      </c>
      <c r="AL6" s="81">
        <f t="shared" si="0"/>
        <v>43156</v>
      </c>
      <c r="AM6" s="80">
        <f t="shared" si="0"/>
        <v>43157</v>
      </c>
      <c r="AN6" s="71">
        <f t="shared" si="0"/>
        <v>43158</v>
      </c>
      <c r="AO6" s="71">
        <f t="shared" si="0"/>
        <v>43159</v>
      </c>
      <c r="AP6" s="71">
        <f t="shared" si="0"/>
        <v>43160</v>
      </c>
      <c r="AQ6" s="71">
        <f t="shared" si="0"/>
        <v>43161</v>
      </c>
      <c r="AR6" s="71">
        <f t="shared" ref="AR6:BN6" si="1">AQ6+1</f>
        <v>43162</v>
      </c>
      <c r="AS6" s="81">
        <f t="shared" si="1"/>
        <v>43163</v>
      </c>
      <c r="AT6" s="80">
        <f t="shared" si="1"/>
        <v>43164</v>
      </c>
      <c r="AU6" s="71">
        <f t="shared" si="1"/>
        <v>43165</v>
      </c>
      <c r="AV6" s="71">
        <f t="shared" si="1"/>
        <v>43166</v>
      </c>
      <c r="AW6" s="71">
        <f t="shared" si="1"/>
        <v>43167</v>
      </c>
      <c r="AX6" s="71">
        <f t="shared" si="1"/>
        <v>43168</v>
      </c>
      <c r="AY6" s="71">
        <f t="shared" si="1"/>
        <v>43169</v>
      </c>
      <c r="AZ6" s="81">
        <f t="shared" si="1"/>
        <v>43170</v>
      </c>
      <c r="BA6" s="80">
        <f t="shared" si="1"/>
        <v>43171</v>
      </c>
      <c r="BB6" s="71">
        <f t="shared" si="1"/>
        <v>43172</v>
      </c>
      <c r="BC6" s="71">
        <f t="shared" si="1"/>
        <v>43173</v>
      </c>
      <c r="BD6" s="71">
        <f t="shared" si="1"/>
        <v>43174</v>
      </c>
      <c r="BE6" s="71">
        <f t="shared" si="1"/>
        <v>43175</v>
      </c>
      <c r="BF6" s="71">
        <f t="shared" si="1"/>
        <v>43176</v>
      </c>
      <c r="BG6" s="81">
        <f t="shared" si="1"/>
        <v>43177</v>
      </c>
      <c r="BH6" s="80">
        <f t="shared" si="1"/>
        <v>43178</v>
      </c>
      <c r="BI6" s="71">
        <f t="shared" si="1"/>
        <v>43179</v>
      </c>
      <c r="BJ6" s="71">
        <f t="shared" si="1"/>
        <v>43180</v>
      </c>
      <c r="BK6" s="71">
        <f t="shared" si="1"/>
        <v>43181</v>
      </c>
      <c r="BL6" s="71">
        <f t="shared" si="1"/>
        <v>43182</v>
      </c>
      <c r="BM6" s="71">
        <f t="shared" si="1"/>
        <v>43183</v>
      </c>
      <c r="BN6" s="81">
        <f t="shared" si="1"/>
        <v>43184</v>
      </c>
    </row>
    <row r="7" spans="1:127" s="107" customFormat="1" ht="24.75" thickBot="1" x14ac:dyDescent="0.25">
      <c r="A7" s="99" t="s">
        <v>0</v>
      </c>
      <c r="B7" s="100" t="s">
        <v>60</v>
      </c>
      <c r="C7" s="101" t="s">
        <v>61</v>
      </c>
      <c r="D7" s="102" t="s">
        <v>67</v>
      </c>
      <c r="E7" s="103" t="s">
        <v>62</v>
      </c>
      <c r="F7" s="103" t="s">
        <v>63</v>
      </c>
      <c r="G7" s="101" t="s">
        <v>64</v>
      </c>
      <c r="H7" s="101" t="s">
        <v>65</v>
      </c>
      <c r="I7" s="101" t="s">
        <v>66</v>
      </c>
      <c r="J7" s="101"/>
      <c r="K7" s="104" t="str">
        <f t="shared" ref="K7:AP7" si="2">CHOOSE(WEEKDAY(K6,1),"S","M","T","W","T","F","S")</f>
        <v>M</v>
      </c>
      <c r="L7" s="105" t="str">
        <f t="shared" si="2"/>
        <v>T</v>
      </c>
      <c r="M7" s="105" t="str">
        <f t="shared" si="2"/>
        <v>W</v>
      </c>
      <c r="N7" s="105" t="str">
        <f t="shared" si="2"/>
        <v>T</v>
      </c>
      <c r="O7" s="105" t="str">
        <f t="shared" si="2"/>
        <v>F</v>
      </c>
      <c r="P7" s="105" t="str">
        <f t="shared" si="2"/>
        <v>S</v>
      </c>
      <c r="Q7" s="106" t="str">
        <f t="shared" si="2"/>
        <v>S</v>
      </c>
      <c r="R7" s="104" t="str">
        <f t="shared" si="2"/>
        <v>M</v>
      </c>
      <c r="S7" s="105" t="str">
        <f t="shared" si="2"/>
        <v>T</v>
      </c>
      <c r="T7" s="105" t="str">
        <f t="shared" si="2"/>
        <v>W</v>
      </c>
      <c r="U7" s="105" t="str">
        <f t="shared" si="2"/>
        <v>T</v>
      </c>
      <c r="V7" s="105" t="str">
        <f t="shared" si="2"/>
        <v>F</v>
      </c>
      <c r="W7" s="105" t="str">
        <f t="shared" si="2"/>
        <v>S</v>
      </c>
      <c r="X7" s="106" t="str">
        <f t="shared" si="2"/>
        <v>S</v>
      </c>
      <c r="Y7" s="104" t="str">
        <f t="shared" si="2"/>
        <v>M</v>
      </c>
      <c r="Z7" s="105" t="str">
        <f t="shared" si="2"/>
        <v>T</v>
      </c>
      <c r="AA7" s="105" t="str">
        <f t="shared" si="2"/>
        <v>W</v>
      </c>
      <c r="AB7" s="105" t="str">
        <f t="shared" si="2"/>
        <v>T</v>
      </c>
      <c r="AC7" s="105" t="str">
        <f t="shared" si="2"/>
        <v>F</v>
      </c>
      <c r="AD7" s="105" t="str">
        <f t="shared" si="2"/>
        <v>S</v>
      </c>
      <c r="AE7" s="106" t="str">
        <f t="shared" si="2"/>
        <v>S</v>
      </c>
      <c r="AF7" s="104" t="str">
        <f t="shared" si="2"/>
        <v>M</v>
      </c>
      <c r="AG7" s="105" t="str">
        <f t="shared" si="2"/>
        <v>T</v>
      </c>
      <c r="AH7" s="105" t="str">
        <f t="shared" si="2"/>
        <v>W</v>
      </c>
      <c r="AI7" s="105" t="str">
        <f t="shared" si="2"/>
        <v>T</v>
      </c>
      <c r="AJ7" s="105" t="str">
        <f t="shared" si="2"/>
        <v>F</v>
      </c>
      <c r="AK7" s="105" t="str">
        <f>CHOOSE(WEEKDAY(AK6,1),"S","M","T","W","T","F","S")</f>
        <v>S</v>
      </c>
      <c r="AL7" s="106" t="str">
        <f t="shared" si="2"/>
        <v>S</v>
      </c>
      <c r="AM7" s="104" t="str">
        <f t="shared" si="2"/>
        <v>M</v>
      </c>
      <c r="AN7" s="105" t="str">
        <f t="shared" si="2"/>
        <v>T</v>
      </c>
      <c r="AO7" s="105" t="str">
        <f t="shared" si="2"/>
        <v>W</v>
      </c>
      <c r="AP7" s="105" t="str">
        <f t="shared" si="2"/>
        <v>T</v>
      </c>
      <c r="AQ7" s="105" t="str">
        <f t="shared" ref="AQ7:BN7" si="3">CHOOSE(WEEKDAY(AQ6,1),"S","M","T","W","T","F","S")</f>
        <v>F</v>
      </c>
      <c r="AR7" s="105" t="str">
        <f t="shared" si="3"/>
        <v>S</v>
      </c>
      <c r="AS7" s="106" t="str">
        <f t="shared" si="3"/>
        <v>S</v>
      </c>
      <c r="AT7" s="104" t="str">
        <f t="shared" si="3"/>
        <v>M</v>
      </c>
      <c r="AU7" s="105" t="str">
        <f t="shared" si="3"/>
        <v>T</v>
      </c>
      <c r="AV7" s="105" t="str">
        <f t="shared" si="3"/>
        <v>W</v>
      </c>
      <c r="AW7" s="105" t="str">
        <f t="shared" si="3"/>
        <v>T</v>
      </c>
      <c r="AX7" s="105" t="str">
        <f t="shared" si="3"/>
        <v>F</v>
      </c>
      <c r="AY7" s="105" t="str">
        <f t="shared" si="3"/>
        <v>S</v>
      </c>
      <c r="AZ7" s="106" t="str">
        <f t="shared" si="3"/>
        <v>S</v>
      </c>
      <c r="BA7" s="104" t="str">
        <f t="shared" si="3"/>
        <v>M</v>
      </c>
      <c r="BB7" s="105" t="str">
        <f t="shared" si="3"/>
        <v>T</v>
      </c>
      <c r="BC7" s="105" t="str">
        <f t="shared" si="3"/>
        <v>W</v>
      </c>
      <c r="BD7" s="105" t="str">
        <f t="shared" si="3"/>
        <v>T</v>
      </c>
      <c r="BE7" s="105" t="str">
        <f t="shared" si="3"/>
        <v>F</v>
      </c>
      <c r="BF7" s="105" t="str">
        <f t="shared" si="3"/>
        <v>S</v>
      </c>
      <c r="BG7" s="106" t="str">
        <f t="shared" si="3"/>
        <v>S</v>
      </c>
      <c r="BH7" s="104" t="str">
        <f t="shared" si="3"/>
        <v>M</v>
      </c>
      <c r="BI7" s="105" t="str">
        <f t="shared" si="3"/>
        <v>T</v>
      </c>
      <c r="BJ7" s="105" t="str">
        <f t="shared" si="3"/>
        <v>W</v>
      </c>
      <c r="BK7" s="105" t="str">
        <f t="shared" si="3"/>
        <v>T</v>
      </c>
      <c r="BL7" s="105" t="str">
        <f t="shared" si="3"/>
        <v>F</v>
      </c>
      <c r="BM7" s="105" t="str">
        <f t="shared" si="3"/>
        <v>S</v>
      </c>
      <c r="BN7" s="106" t="str">
        <f t="shared" si="3"/>
        <v>S</v>
      </c>
    </row>
    <row r="8" spans="1:127" s="54" customFormat="1" ht="18" x14ac:dyDescent="0.2">
      <c r="A8" s="72" t="str">
        <f>IF(ISERROR(VALUE(SUBSTITUTE(prevWBS,".",""))),"1",IF(ISERROR(FIND("`",SUBSTITUTE(prevWBS,".","`",1))),TEXT(VALUE(prevWBS)+1,"#"),TEXT(VALUE(LEFT(prevWBS,FIND("`",SUBSTITUTE(prevWBS,".","`",1))-1))+1,"#")))</f>
        <v>1</v>
      </c>
      <c r="B8" s="73" t="s">
        <v>190</v>
      </c>
      <c r="C8" s="74"/>
      <c r="D8" s="75"/>
      <c r="E8" s="76"/>
      <c r="F8" s="98" t="str">
        <f>IF(ISBLANK(E8)," - ",IF(G8=0,E8,E8+G8-1))</f>
        <v xml:space="preserve"> - </v>
      </c>
      <c r="G8" s="77">
        <v>7</v>
      </c>
      <c r="H8" s="78"/>
      <c r="I8" s="79">
        <v>5</v>
      </c>
      <c r="J8" s="82"/>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row>
    <row r="9" spans="1:127" s="60" customFormat="1" ht="18" x14ac:dyDescent="0.2">
      <c r="A9" s="59" t="str">
        <f t="shared" ref="A9:A15"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9" t="s">
        <v>134</v>
      </c>
      <c r="C9" s="60" t="s">
        <v>133</v>
      </c>
      <c r="D9" s="110"/>
      <c r="E9" s="86">
        <v>43129</v>
      </c>
      <c r="F9" s="87">
        <f>IF(ISBLANK(E9)," - ",IF(G9=0,E9,E9+G9-1))</f>
        <v>43129</v>
      </c>
      <c r="G9" s="61">
        <v>1</v>
      </c>
      <c r="H9" s="62">
        <v>0</v>
      </c>
      <c r="I9" s="63">
        <v>1</v>
      </c>
      <c r="J9" s="83"/>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row>
    <row r="10" spans="1:127" s="60" customFormat="1" ht="18" x14ac:dyDescent="0.2">
      <c r="A10" s="59" t="str">
        <f t="shared" si="4"/>
        <v>1.2</v>
      </c>
      <c r="B10" s="109" t="s">
        <v>135</v>
      </c>
      <c r="C10" s="60" t="s">
        <v>133</v>
      </c>
      <c r="D10" s="110"/>
      <c r="E10" s="86">
        <v>43136</v>
      </c>
      <c r="F10" s="87">
        <f t="shared" ref="F10:F40" si="5">IF(ISBLANK(E10)," - ",IF(G10=0,E10,E10+G10-1))</f>
        <v>43136</v>
      </c>
      <c r="G10" s="61">
        <v>1</v>
      </c>
      <c r="H10" s="62">
        <v>0</v>
      </c>
      <c r="I10" s="63">
        <v>1</v>
      </c>
      <c r="J10" s="83"/>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c r="BM10" s="90"/>
      <c r="BN10" s="90"/>
    </row>
    <row r="11" spans="1:127" s="60" customFormat="1" ht="18" x14ac:dyDescent="0.2">
      <c r="A11" s="59" t="str">
        <f t="shared" si="4"/>
        <v>1.3</v>
      </c>
      <c r="B11" s="109" t="s">
        <v>136</v>
      </c>
      <c r="C11" s="60" t="s">
        <v>133</v>
      </c>
      <c r="D11" s="110"/>
      <c r="E11" s="86">
        <v>43143</v>
      </c>
      <c r="F11" s="87">
        <f t="shared" si="5"/>
        <v>43143</v>
      </c>
      <c r="G11" s="61">
        <v>1</v>
      </c>
      <c r="H11" s="62">
        <v>0</v>
      </c>
      <c r="I11" s="63">
        <v>1</v>
      </c>
      <c r="J11" s="83"/>
      <c r="K11" s="90"/>
      <c r="L11" s="90"/>
      <c r="M11" s="91"/>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0"/>
      <c r="BJ11" s="90"/>
      <c r="BK11" s="90"/>
      <c r="BL11" s="90"/>
      <c r="BM11" s="90"/>
      <c r="BN11" s="90"/>
    </row>
    <row r="12" spans="1:127" s="64" customFormat="1" ht="18" x14ac:dyDescent="0.2">
      <c r="A1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109" t="s">
        <v>171</v>
      </c>
      <c r="C12" s="60" t="s">
        <v>133</v>
      </c>
      <c r="D12" s="146"/>
      <c r="E12" s="86">
        <v>43269</v>
      </c>
      <c r="F12" s="87">
        <f t="shared" si="5"/>
        <v>43269</v>
      </c>
      <c r="G12" s="61">
        <v>1</v>
      </c>
      <c r="H12" s="62">
        <v>0</v>
      </c>
      <c r="I12" s="63">
        <v>1</v>
      </c>
      <c r="J12" s="147"/>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90"/>
      <c r="BK12" s="90"/>
      <c r="BL12" s="90"/>
      <c r="BM12" s="90"/>
      <c r="BN12" s="9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row>
    <row r="13" spans="1:127" s="64" customFormat="1" ht="18" x14ac:dyDescent="0.2">
      <c r="A1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3" s="109" t="s">
        <v>172</v>
      </c>
      <c r="C13" s="60" t="s">
        <v>133</v>
      </c>
      <c r="D13" s="146"/>
      <c r="E13" s="86">
        <v>43269</v>
      </c>
      <c r="F13" s="87">
        <f t="shared" si="5"/>
        <v>43271</v>
      </c>
      <c r="G13" s="161">
        <v>3</v>
      </c>
      <c r="H13" s="62">
        <v>0</v>
      </c>
      <c r="I13" s="63">
        <v>3</v>
      </c>
      <c r="J13" s="147"/>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row>
    <row r="14" spans="1:127" s="64" customFormat="1" ht="18" x14ac:dyDescent="0.2">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4" s="109" t="s">
        <v>173</v>
      </c>
      <c r="C14" s="60" t="s">
        <v>133</v>
      </c>
      <c r="D14" s="146"/>
      <c r="E14" s="86">
        <v>43269</v>
      </c>
      <c r="F14" s="87">
        <f t="shared" si="5"/>
        <v>43271</v>
      </c>
      <c r="G14" s="161">
        <v>3</v>
      </c>
      <c r="H14" s="62">
        <v>0</v>
      </c>
      <c r="I14" s="63">
        <v>3</v>
      </c>
      <c r="J14" s="147"/>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c r="BO14" s="60"/>
      <c r="BP14" s="60"/>
      <c r="BQ14" s="60"/>
      <c r="BR14" s="60"/>
      <c r="BS14" s="60"/>
      <c r="BT14" s="60"/>
      <c r="BU14" s="60"/>
      <c r="BV14" s="60"/>
      <c r="BW14" s="60"/>
      <c r="BX14" s="60"/>
      <c r="BY14" s="60"/>
      <c r="BZ14" s="60"/>
      <c r="CA14" s="60"/>
      <c r="CB14" s="60"/>
      <c r="CC14" s="60"/>
      <c r="CD14" s="60"/>
      <c r="CE14" s="60"/>
      <c r="CF14" s="60"/>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row>
    <row r="15" spans="1:127" ht="22.5" customHeight="1" x14ac:dyDescent="0.2">
      <c r="A15" s="59" t="str">
        <f t="shared" si="4"/>
        <v>1.7</v>
      </c>
      <c r="B15" s="109" t="s">
        <v>170</v>
      </c>
      <c r="C15" s="60" t="s">
        <v>133</v>
      </c>
      <c r="D15" s="110"/>
      <c r="E15" s="86">
        <v>43143</v>
      </c>
      <c r="F15" s="87">
        <f t="shared" ref="F15" si="6">IF(ISBLANK(E15)," - ",IF(G15=0,E15,E15+G15-1))</f>
        <v>43143</v>
      </c>
      <c r="G15" s="61">
        <v>1</v>
      </c>
      <c r="H15" s="62">
        <v>0</v>
      </c>
      <c r="I15" s="63">
        <v>1</v>
      </c>
      <c r="J15" s="83"/>
      <c r="K15" s="90"/>
      <c r="L15" s="90"/>
      <c r="M15" s="91"/>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c r="BM15" s="90"/>
      <c r="BN15" s="90"/>
      <c r="BO15" s="60"/>
      <c r="BP15" s="60"/>
      <c r="BQ15" s="60"/>
      <c r="BR15" s="60"/>
    </row>
    <row r="16" spans="1:127" s="54" customFormat="1" ht="18" x14ac:dyDescent="0.2">
      <c r="A16" s="52" t="str">
        <f>IF(ISERROR(VALUE(SUBSTITUTE(prevWBS,".",""))),"1",IF(ISERROR(FIND("`",SUBSTITUTE(prevWBS,".","`",1))),TEXT(VALUE(prevWBS)+1,"#"),TEXT(VALUE(LEFT(prevWBS,FIND("`",SUBSTITUTE(prevWBS,".","`",1))-1))+1,"#")))</f>
        <v>2</v>
      </c>
      <c r="B16" s="53" t="s">
        <v>138</v>
      </c>
      <c r="D16" s="55"/>
      <c r="E16" s="88"/>
      <c r="F16" s="88" t="str">
        <f t="shared" ref="F16:F25" si="7">IF(ISBLANK(E16)," - ",IF(G16=0,E16,E16+G16-1))</f>
        <v xml:space="preserve"> - </v>
      </c>
      <c r="G16" s="56"/>
      <c r="H16" s="57"/>
      <c r="I16" s="58" t="str">
        <f>IF(OR(F16=0,E16=0)," - ",NETWORKDAYS(E16,F16))</f>
        <v xml:space="preserve"> - </v>
      </c>
      <c r="J16" s="84"/>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row>
    <row r="17" spans="1:124" s="60" customFormat="1" ht="18" x14ac:dyDescent="0.2">
      <c r="A17" s="59" t="str">
        <f t="shared" ref="A17:A28"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60" t="s">
        <v>137</v>
      </c>
      <c r="C17" s="60" t="s">
        <v>133</v>
      </c>
      <c r="D17" s="110"/>
      <c r="E17" s="86">
        <v>43143</v>
      </c>
      <c r="F17" s="87">
        <f t="shared" si="7"/>
        <v>43146</v>
      </c>
      <c r="G17" s="61">
        <v>4</v>
      </c>
      <c r="H17" s="62">
        <v>0</v>
      </c>
      <c r="I17" s="63">
        <v>0</v>
      </c>
      <c r="J17" s="83"/>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c r="BH17" s="90"/>
      <c r="BI17" s="90"/>
      <c r="BJ17" s="90"/>
      <c r="BK17" s="90"/>
      <c r="BL17" s="90"/>
      <c r="BM17" s="90"/>
      <c r="BN17" s="90"/>
    </row>
    <row r="18" spans="1:124" s="60" customFormat="1" ht="24" x14ac:dyDescent="0.2">
      <c r="A18" s="59" t="str">
        <f t="shared" si="8"/>
        <v>2.2</v>
      </c>
      <c r="B18" s="109" t="s">
        <v>140</v>
      </c>
      <c r="C18" s="60" t="s">
        <v>133</v>
      </c>
      <c r="D18" s="110"/>
      <c r="E18" s="86">
        <v>43145</v>
      </c>
      <c r="F18" s="87">
        <f t="shared" si="7"/>
        <v>43147</v>
      </c>
      <c r="G18" s="61">
        <v>3</v>
      </c>
      <c r="H18" s="62">
        <v>0</v>
      </c>
      <c r="I18" s="63">
        <v>0</v>
      </c>
      <c r="J18" s="83"/>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c r="BM18" s="90"/>
      <c r="BN18" s="90"/>
    </row>
    <row r="19" spans="1:124" s="60" customFormat="1" ht="18" x14ac:dyDescent="0.2">
      <c r="A19" s="59" t="str">
        <f t="shared" si="8"/>
        <v>2.3</v>
      </c>
      <c r="B19" s="109" t="s">
        <v>139</v>
      </c>
      <c r="C19" s="60" t="s">
        <v>133</v>
      </c>
      <c r="D19" s="110"/>
      <c r="E19" s="86">
        <v>43146</v>
      </c>
      <c r="F19" s="87">
        <f t="shared" si="7"/>
        <v>43150</v>
      </c>
      <c r="G19" s="61">
        <v>5</v>
      </c>
      <c r="H19" s="62">
        <v>0</v>
      </c>
      <c r="I19" s="63">
        <v>0</v>
      </c>
      <c r="J19" s="83"/>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row>
    <row r="20" spans="1:124" s="60" customFormat="1" ht="24" x14ac:dyDescent="0.2">
      <c r="A20" s="59" t="str">
        <f t="shared" si="8"/>
        <v>2.4</v>
      </c>
      <c r="B20" s="109" t="s">
        <v>141</v>
      </c>
      <c r="C20" s="60" t="s">
        <v>133</v>
      </c>
      <c r="D20" s="110"/>
      <c r="E20" s="86">
        <v>43150</v>
      </c>
      <c r="F20" s="87">
        <f t="shared" si="7"/>
        <v>43156</v>
      </c>
      <c r="G20" s="61">
        <v>7</v>
      </c>
      <c r="H20" s="62">
        <v>0</v>
      </c>
      <c r="I20" s="63">
        <v>0</v>
      </c>
      <c r="J20" s="83"/>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row>
    <row r="21" spans="1:124" s="60" customFormat="1" ht="18" x14ac:dyDescent="0.2">
      <c r="A21" s="59" t="str">
        <f t="shared" si="8"/>
        <v>2.5</v>
      </c>
      <c r="B21" s="109" t="s">
        <v>142</v>
      </c>
      <c r="C21" s="60" t="s">
        <v>133</v>
      </c>
      <c r="D21" s="110"/>
      <c r="E21" s="86">
        <v>43154</v>
      </c>
      <c r="F21" s="87">
        <f t="shared" si="7"/>
        <v>43167</v>
      </c>
      <c r="G21" s="61">
        <v>14</v>
      </c>
      <c r="H21" s="62">
        <v>0</v>
      </c>
      <c r="I21" s="63">
        <v>0</v>
      </c>
      <c r="J21" s="83"/>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90"/>
      <c r="BK21" s="90"/>
      <c r="BL21" s="90"/>
      <c r="BM21" s="90"/>
      <c r="BN21" s="90"/>
    </row>
    <row r="22" spans="1:124" s="60" customFormat="1" ht="18" x14ac:dyDescent="0.2">
      <c r="A22" s="59" t="str">
        <f t="shared" si="8"/>
        <v>2.6</v>
      </c>
      <c r="B22" s="160" t="s">
        <v>146</v>
      </c>
      <c r="C22" s="60" t="s">
        <v>133</v>
      </c>
      <c r="D22" s="110"/>
      <c r="E22" s="86">
        <v>43157</v>
      </c>
      <c r="F22" s="87">
        <f t="shared" si="7"/>
        <v>43177</v>
      </c>
      <c r="G22" s="61">
        <v>21</v>
      </c>
      <c r="H22" s="62">
        <v>0</v>
      </c>
      <c r="I22" s="63">
        <v>0</v>
      </c>
      <c r="J22" s="83"/>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row>
    <row r="23" spans="1:124" s="60" customFormat="1" ht="18" x14ac:dyDescent="0.2">
      <c r="A23" s="59" t="str">
        <f t="shared" si="8"/>
        <v>2.7</v>
      </c>
      <c r="B23" s="109" t="s">
        <v>143</v>
      </c>
      <c r="C23" s="60" t="s">
        <v>133</v>
      </c>
      <c r="D23" s="110"/>
      <c r="E23" s="86">
        <v>43154</v>
      </c>
      <c r="F23" s="87">
        <f t="shared" si="7"/>
        <v>43174</v>
      </c>
      <c r="G23" s="61">
        <v>21</v>
      </c>
      <c r="H23" s="62">
        <v>0</v>
      </c>
      <c r="I23" s="63">
        <v>0</v>
      </c>
      <c r="J23" s="83"/>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row>
    <row r="24" spans="1:124" s="60" customFormat="1" ht="18" x14ac:dyDescent="0.2">
      <c r="A24" s="59" t="str">
        <f t="shared" si="8"/>
        <v>2.8</v>
      </c>
      <c r="B24" s="109" t="s">
        <v>144</v>
      </c>
      <c r="C24" s="60" t="s">
        <v>133</v>
      </c>
      <c r="D24" s="110"/>
      <c r="E24" s="86">
        <v>43154</v>
      </c>
      <c r="F24" s="87">
        <f t="shared" si="7"/>
        <v>43167</v>
      </c>
      <c r="G24" s="61">
        <v>14</v>
      </c>
      <c r="H24" s="62">
        <v>0</v>
      </c>
      <c r="I24" s="63">
        <v>0</v>
      </c>
      <c r="J24" s="83"/>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row>
    <row r="25" spans="1:124" s="60" customFormat="1" ht="18" x14ac:dyDescent="0.2">
      <c r="A25" s="59" t="str">
        <f t="shared" si="8"/>
        <v>2.9</v>
      </c>
      <c r="B25" s="109" t="s">
        <v>147</v>
      </c>
      <c r="C25" s="60" t="s">
        <v>133</v>
      </c>
      <c r="D25" s="110"/>
      <c r="E25" s="86">
        <v>43161</v>
      </c>
      <c r="F25" s="87">
        <f t="shared" si="7"/>
        <v>43174</v>
      </c>
      <c r="G25" s="61">
        <v>14</v>
      </c>
      <c r="H25" s="62">
        <v>0</v>
      </c>
      <c r="I25" s="63">
        <v>0</v>
      </c>
      <c r="J25" s="83"/>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row>
    <row r="26" spans="1:124" s="60" customFormat="1" ht="18" x14ac:dyDescent="0.2">
      <c r="A26" s="59" t="str">
        <f t="shared" si="8"/>
        <v>2.10</v>
      </c>
      <c r="B26" s="160" t="s">
        <v>145</v>
      </c>
      <c r="C26" s="60" t="s">
        <v>133</v>
      </c>
      <c r="D26" s="146"/>
      <c r="E26" s="86">
        <v>43162</v>
      </c>
      <c r="F26" s="87">
        <f t="shared" ref="F26:F28" si="9">IF(ISBLANK(E26)," - ",IF(G26=0,E26,E26+G26-1))</f>
        <v>43176</v>
      </c>
      <c r="G26" s="61">
        <v>15</v>
      </c>
      <c r="H26" s="62">
        <v>1</v>
      </c>
      <c r="I26" s="63">
        <v>1</v>
      </c>
      <c r="J26" s="147"/>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row>
    <row r="27" spans="1:124" s="60" customFormat="1" ht="18" x14ac:dyDescent="0.2">
      <c r="A27" s="59" t="str">
        <f t="shared" si="8"/>
        <v>2.11</v>
      </c>
      <c r="B27" s="109" t="s">
        <v>148</v>
      </c>
      <c r="C27" s="60" t="s">
        <v>133</v>
      </c>
      <c r="D27" s="146"/>
      <c r="E27" s="86">
        <v>43163</v>
      </c>
      <c r="F27" s="87">
        <f t="shared" si="9"/>
        <v>43178</v>
      </c>
      <c r="G27" s="61">
        <v>16</v>
      </c>
      <c r="H27" s="62">
        <v>1</v>
      </c>
      <c r="I27" s="63">
        <v>2</v>
      </c>
      <c r="J27" s="147"/>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row>
    <row r="28" spans="1:124" s="60" customFormat="1" ht="18" x14ac:dyDescent="0.2">
      <c r="A28" s="59" t="str">
        <f t="shared" si="8"/>
        <v>2.12</v>
      </c>
      <c r="B28" s="109" t="s">
        <v>149</v>
      </c>
      <c r="C28" s="60" t="s">
        <v>133</v>
      </c>
      <c r="D28" s="146"/>
      <c r="E28" s="86">
        <v>43164</v>
      </c>
      <c r="F28" s="87">
        <f t="shared" si="9"/>
        <v>43180</v>
      </c>
      <c r="G28" s="61">
        <v>17</v>
      </c>
      <c r="H28" s="62">
        <v>1</v>
      </c>
      <c r="I28" s="63">
        <v>3</v>
      </c>
      <c r="J28" s="147"/>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row>
    <row r="29" spans="1:124" s="54" customFormat="1" ht="18" x14ac:dyDescent="0.2">
      <c r="A29" s="52" t="str">
        <f>IF(ISERROR(VALUE(SUBSTITUTE(prevWBS,".",""))),"1",IF(ISERROR(FIND("`",SUBSTITUTE(prevWBS,".","`",1))),TEXT(VALUE(prevWBS)+1,"#"),TEXT(VALUE(LEFT(prevWBS,FIND("`",SUBSTITUTE(prevWBS,".","`",1))-1))+1,"#")))</f>
        <v>3</v>
      </c>
      <c r="B29" s="53" t="s">
        <v>151</v>
      </c>
      <c r="D29" s="55"/>
      <c r="E29" s="88"/>
      <c r="F29" s="88" t="str">
        <f t="shared" si="5"/>
        <v xml:space="preserve"> - </v>
      </c>
      <c r="G29" s="56"/>
      <c r="H29" s="57"/>
      <c r="I29" s="58" t="str">
        <f t="shared" ref="I8:I29" si="10">IF(OR(F29=0,E29=0)," - ",NETWORKDAYS(E29,F29))</f>
        <v xml:space="preserve"> - </v>
      </c>
      <c r="J29" s="84"/>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row>
    <row r="30" spans="1:124" s="54" customFormat="1" ht="30"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159" t="s">
        <v>150</v>
      </c>
      <c r="C30" s="60" t="s">
        <v>133</v>
      </c>
      <c r="D30" s="110"/>
      <c r="E30" s="86">
        <v>43174</v>
      </c>
      <c r="F30" s="87">
        <f t="shared" ref="F30:F35" si="11">IF(ISBLANK(E30)," - ",IF(G30=0,E30,E30+G30-1))</f>
        <v>43285</v>
      </c>
      <c r="G30" s="61">
        <v>112</v>
      </c>
      <c r="H30" s="62">
        <v>0</v>
      </c>
      <c r="I30" s="63">
        <v>0</v>
      </c>
      <c r="J30" s="83"/>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60"/>
      <c r="BP30" s="60"/>
      <c r="BQ30" s="60"/>
      <c r="BR30" s="60"/>
      <c r="BS30" s="60"/>
      <c r="BT30" s="60"/>
      <c r="BU30" s="60"/>
      <c r="BV30" s="158"/>
      <c r="BW30" s="158"/>
      <c r="BX30" s="158"/>
      <c r="BY30" s="158"/>
      <c r="BZ30" s="158"/>
      <c r="CA30" s="158"/>
      <c r="CB30" s="158"/>
      <c r="CC30" s="158"/>
      <c r="CD30" s="158"/>
      <c r="CE30" s="158"/>
      <c r="CF30" s="158"/>
      <c r="CG30" s="158"/>
      <c r="CH30" s="158"/>
      <c r="CI30" s="158"/>
      <c r="CJ30" s="158"/>
      <c r="CK30" s="158"/>
      <c r="CL30" s="158"/>
      <c r="CM30" s="158"/>
      <c r="CN30" s="158"/>
      <c r="CO30" s="158"/>
      <c r="CP30" s="158"/>
      <c r="CQ30" s="158"/>
      <c r="CR30" s="158"/>
      <c r="CS30" s="158"/>
      <c r="CT30" s="158"/>
      <c r="CU30" s="158"/>
      <c r="CV30" s="158"/>
      <c r="CW30" s="158"/>
      <c r="CX30" s="158"/>
      <c r="CY30" s="158"/>
      <c r="CZ30" s="158"/>
      <c r="DA30" s="158"/>
      <c r="DB30" s="158"/>
      <c r="DC30" s="158"/>
      <c r="DD30" s="158"/>
      <c r="DE30" s="158"/>
      <c r="DF30" s="158"/>
      <c r="DG30" s="158"/>
      <c r="DH30" s="158"/>
      <c r="DI30" s="158"/>
      <c r="DJ30" s="158"/>
      <c r="DK30" s="158"/>
      <c r="DL30" s="158"/>
      <c r="DM30" s="158"/>
      <c r="DN30" s="158"/>
      <c r="DO30" s="158"/>
      <c r="DP30" s="158"/>
      <c r="DQ30" s="158"/>
      <c r="DR30" s="158"/>
      <c r="DS30" s="158"/>
      <c r="DT30" s="158"/>
    </row>
    <row r="31" spans="1:124" s="54"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109" t="s">
        <v>191</v>
      </c>
      <c r="C31" s="60" t="s">
        <v>133</v>
      </c>
      <c r="D31" s="110"/>
      <c r="E31" s="86">
        <v>43174</v>
      </c>
      <c r="F31" s="87">
        <f t="shared" ref="F31" si="12">IF(ISBLANK(E31)," - ",IF(G31=0,E31,E31+G31-1))</f>
        <v>43285</v>
      </c>
      <c r="G31" s="61">
        <v>112</v>
      </c>
      <c r="H31" s="62">
        <v>0</v>
      </c>
      <c r="I31" s="63">
        <v>0</v>
      </c>
      <c r="J31" s="83"/>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60"/>
      <c r="BP31" s="60"/>
      <c r="BQ31" s="60"/>
      <c r="BR31" s="60"/>
      <c r="BS31" s="60"/>
      <c r="BT31" s="60"/>
      <c r="BU31" s="60"/>
      <c r="BV31" s="158"/>
      <c r="BW31" s="158"/>
      <c r="BX31" s="158"/>
      <c r="BY31" s="158"/>
      <c r="BZ31" s="158"/>
      <c r="CA31" s="158"/>
      <c r="CB31" s="158"/>
      <c r="CC31" s="158"/>
      <c r="CD31" s="158"/>
      <c r="CE31" s="158"/>
      <c r="CF31" s="158"/>
      <c r="CG31" s="158"/>
      <c r="CH31" s="158"/>
      <c r="CI31" s="158"/>
      <c r="CJ31" s="158"/>
      <c r="CK31" s="158"/>
      <c r="CL31" s="158"/>
      <c r="CM31" s="158"/>
      <c r="CN31" s="158"/>
      <c r="CO31" s="158"/>
      <c r="CP31" s="158"/>
      <c r="CQ31" s="158"/>
      <c r="CR31" s="158"/>
      <c r="CS31" s="158"/>
      <c r="CT31" s="158"/>
      <c r="CU31" s="158"/>
      <c r="CV31" s="158"/>
      <c r="CW31" s="158"/>
      <c r="CX31" s="158"/>
      <c r="CY31" s="158"/>
      <c r="CZ31" s="158"/>
      <c r="DA31" s="158"/>
      <c r="DB31" s="158"/>
      <c r="DC31" s="158"/>
      <c r="DD31" s="158"/>
      <c r="DE31" s="158"/>
      <c r="DF31" s="158"/>
      <c r="DG31" s="158"/>
      <c r="DH31" s="158"/>
      <c r="DI31" s="158"/>
      <c r="DJ31" s="158"/>
      <c r="DK31" s="158"/>
      <c r="DL31" s="158"/>
      <c r="DM31" s="158"/>
      <c r="DN31" s="158"/>
      <c r="DO31" s="158"/>
      <c r="DP31" s="158"/>
      <c r="DQ31" s="158"/>
      <c r="DR31" s="158"/>
      <c r="DS31" s="158"/>
      <c r="DT31" s="158"/>
    </row>
    <row r="32" spans="1:124" s="54"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2" s="109" t="s">
        <v>192</v>
      </c>
      <c r="C32" s="60" t="s">
        <v>133</v>
      </c>
      <c r="D32" s="110"/>
      <c r="E32" s="86">
        <v>43175</v>
      </c>
      <c r="F32" s="87">
        <f t="shared" ref="F32" si="13">IF(ISBLANK(E32)," - ",IF(G32=0,E32,E32+G32-1))</f>
        <v>43287</v>
      </c>
      <c r="G32" s="61">
        <v>113</v>
      </c>
      <c r="H32" s="62">
        <v>1</v>
      </c>
      <c r="I32" s="63">
        <v>1</v>
      </c>
      <c r="J32" s="83"/>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60"/>
      <c r="BP32" s="60"/>
      <c r="BQ32" s="60"/>
      <c r="BR32" s="60"/>
      <c r="BS32" s="60"/>
      <c r="BT32" s="60"/>
      <c r="BU32" s="60"/>
      <c r="BV32" s="158"/>
      <c r="BW32" s="158"/>
      <c r="BX32" s="158"/>
      <c r="BY32" s="158"/>
      <c r="BZ32" s="158"/>
      <c r="CA32" s="158"/>
      <c r="CB32" s="158"/>
      <c r="CC32" s="158"/>
      <c r="CD32" s="158"/>
      <c r="CE32" s="158"/>
      <c r="CF32" s="158"/>
      <c r="CG32" s="158"/>
      <c r="CH32" s="158"/>
      <c r="CI32" s="158"/>
      <c r="CJ32" s="158"/>
      <c r="CK32" s="158"/>
      <c r="CL32" s="158"/>
      <c r="CM32" s="158"/>
      <c r="CN32" s="158"/>
      <c r="CO32" s="158"/>
      <c r="CP32" s="158"/>
      <c r="CQ32" s="158"/>
      <c r="CR32" s="158"/>
      <c r="CS32" s="158"/>
      <c r="CT32" s="158"/>
      <c r="CU32" s="158"/>
      <c r="CV32" s="158"/>
      <c r="CW32" s="158"/>
      <c r="CX32" s="158"/>
      <c r="CY32" s="158"/>
      <c r="CZ32" s="158"/>
      <c r="DA32" s="158"/>
      <c r="DB32" s="158"/>
      <c r="DC32" s="158"/>
      <c r="DD32" s="158"/>
      <c r="DE32" s="158"/>
      <c r="DF32" s="158"/>
      <c r="DG32" s="158"/>
      <c r="DH32" s="158"/>
      <c r="DI32" s="158"/>
      <c r="DJ32" s="158"/>
      <c r="DK32" s="158"/>
      <c r="DL32" s="158"/>
      <c r="DM32" s="158"/>
      <c r="DN32" s="158"/>
      <c r="DO32" s="158"/>
      <c r="DP32" s="158"/>
      <c r="DQ32" s="158"/>
      <c r="DR32" s="158"/>
      <c r="DS32" s="158"/>
      <c r="DT32" s="158"/>
    </row>
    <row r="33" spans="1:124" s="54" customFormat="1" ht="24"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3" s="109" t="s">
        <v>152</v>
      </c>
      <c r="C33" s="60" t="s">
        <v>133</v>
      </c>
      <c r="D33" s="110"/>
      <c r="E33" s="86">
        <v>43174</v>
      </c>
      <c r="F33" s="87">
        <f t="shared" si="11"/>
        <v>43285</v>
      </c>
      <c r="G33" s="61">
        <v>112</v>
      </c>
      <c r="H33" s="62">
        <v>0</v>
      </c>
      <c r="I33" s="63">
        <v>0</v>
      </c>
      <c r="J33" s="83"/>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60"/>
      <c r="BP33" s="60"/>
      <c r="BQ33" s="60"/>
      <c r="BR33" s="60"/>
      <c r="BS33" s="60"/>
      <c r="BT33" s="60"/>
      <c r="BU33" s="60"/>
      <c r="BV33" s="158"/>
      <c r="BW33" s="158"/>
      <c r="BX33" s="158"/>
      <c r="BY33" s="158"/>
      <c r="BZ33" s="158"/>
      <c r="CA33" s="158"/>
      <c r="CB33" s="158"/>
      <c r="CC33" s="158"/>
      <c r="CD33" s="158"/>
      <c r="CE33" s="158"/>
      <c r="CF33" s="158"/>
      <c r="CG33" s="158"/>
      <c r="CH33" s="158"/>
      <c r="CI33" s="158"/>
      <c r="CJ33" s="158"/>
      <c r="CK33" s="158"/>
      <c r="CL33" s="158"/>
      <c r="CM33" s="158"/>
      <c r="CN33" s="158"/>
      <c r="CO33" s="158"/>
      <c r="CP33" s="158"/>
      <c r="CQ33" s="158"/>
      <c r="CR33" s="158"/>
      <c r="CS33" s="158"/>
      <c r="CT33" s="158"/>
      <c r="CU33" s="158"/>
      <c r="CV33" s="158"/>
      <c r="CW33" s="158"/>
      <c r="CX33" s="158"/>
      <c r="CY33" s="158"/>
      <c r="CZ33" s="158"/>
      <c r="DA33" s="158"/>
      <c r="DB33" s="158"/>
      <c r="DC33" s="158"/>
      <c r="DD33" s="158"/>
      <c r="DE33" s="158"/>
      <c r="DF33" s="158"/>
      <c r="DG33" s="158"/>
      <c r="DH33" s="158"/>
      <c r="DI33" s="158"/>
      <c r="DJ33" s="158"/>
      <c r="DK33" s="158"/>
      <c r="DL33" s="158"/>
      <c r="DM33" s="158"/>
      <c r="DN33" s="158"/>
      <c r="DO33" s="158"/>
      <c r="DP33" s="158"/>
      <c r="DQ33" s="158"/>
      <c r="DR33" s="158"/>
      <c r="DS33" s="158"/>
      <c r="DT33" s="158"/>
    </row>
    <row r="34" spans="1:124" s="54" customFormat="1" ht="24"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4" s="109" t="s">
        <v>153</v>
      </c>
      <c r="C34" s="60" t="s">
        <v>133</v>
      </c>
      <c r="D34" s="110"/>
      <c r="E34" s="86">
        <v>43174</v>
      </c>
      <c r="F34" s="87">
        <f t="shared" si="11"/>
        <v>43285</v>
      </c>
      <c r="G34" s="61">
        <v>112</v>
      </c>
      <c r="H34" s="62">
        <v>0</v>
      </c>
      <c r="I34" s="63">
        <v>0</v>
      </c>
      <c r="J34" s="83"/>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60"/>
      <c r="BP34" s="60"/>
      <c r="BQ34" s="60"/>
      <c r="BR34" s="60"/>
      <c r="BS34" s="60"/>
      <c r="BT34" s="60"/>
      <c r="BU34" s="60"/>
      <c r="BV34" s="158"/>
      <c r="BW34" s="158"/>
      <c r="BX34" s="158"/>
      <c r="BY34" s="158"/>
      <c r="BZ34" s="158"/>
      <c r="CA34" s="158"/>
      <c r="CB34" s="158"/>
      <c r="CC34" s="158"/>
      <c r="CD34" s="158"/>
      <c r="CE34" s="158"/>
      <c r="CF34" s="158"/>
      <c r="CG34" s="158"/>
      <c r="CH34" s="158"/>
      <c r="CI34" s="158"/>
      <c r="CJ34" s="158"/>
      <c r="CK34" s="158"/>
      <c r="CL34" s="158"/>
      <c r="CM34" s="158"/>
      <c r="CN34" s="158"/>
      <c r="CO34" s="158"/>
      <c r="CP34" s="158"/>
      <c r="CQ34" s="158"/>
      <c r="CR34" s="158"/>
      <c r="CS34" s="158"/>
      <c r="CT34" s="158"/>
      <c r="CU34" s="158"/>
      <c r="CV34" s="158"/>
      <c r="CW34" s="158"/>
      <c r="CX34" s="158"/>
      <c r="CY34" s="158"/>
      <c r="CZ34" s="158"/>
      <c r="DA34" s="158"/>
      <c r="DB34" s="158"/>
      <c r="DC34" s="158"/>
      <c r="DD34" s="158"/>
      <c r="DE34" s="158"/>
      <c r="DF34" s="158"/>
      <c r="DG34" s="158"/>
      <c r="DH34" s="158"/>
      <c r="DI34" s="158"/>
      <c r="DJ34" s="158"/>
      <c r="DK34" s="158"/>
      <c r="DL34" s="158"/>
      <c r="DM34" s="158"/>
      <c r="DN34" s="158"/>
      <c r="DO34" s="158"/>
      <c r="DP34" s="158"/>
      <c r="DQ34" s="158"/>
      <c r="DR34" s="158"/>
      <c r="DS34" s="158"/>
      <c r="DT34" s="158"/>
    </row>
    <row r="35" spans="1:124" s="54" customFormat="1" ht="24"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5" s="109" t="s">
        <v>154</v>
      </c>
      <c r="C35" s="60" t="s">
        <v>133</v>
      </c>
      <c r="D35" s="110"/>
      <c r="E35" s="86">
        <v>43174</v>
      </c>
      <c r="F35" s="87">
        <f t="shared" si="11"/>
        <v>43285</v>
      </c>
      <c r="G35" s="61">
        <v>112</v>
      </c>
      <c r="H35" s="62">
        <v>0</v>
      </c>
      <c r="I35" s="63">
        <v>0</v>
      </c>
      <c r="J35" s="83"/>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60"/>
      <c r="BP35" s="60"/>
      <c r="BQ35" s="60"/>
      <c r="BR35" s="60"/>
      <c r="BS35" s="60"/>
      <c r="BT35" s="60"/>
      <c r="BU35" s="60"/>
      <c r="BV35" s="158"/>
      <c r="BW35" s="158"/>
      <c r="BX35" s="158"/>
      <c r="BY35" s="158"/>
      <c r="BZ35" s="158"/>
      <c r="CA35" s="158"/>
      <c r="CB35" s="158"/>
      <c r="CC35" s="158"/>
      <c r="CD35" s="158"/>
      <c r="CE35" s="158"/>
      <c r="CF35" s="158"/>
      <c r="CG35" s="158"/>
      <c r="CH35" s="158"/>
      <c r="CI35" s="158"/>
      <c r="CJ35" s="158"/>
      <c r="CK35" s="158"/>
      <c r="CL35" s="158"/>
      <c r="CM35" s="158"/>
      <c r="CN35" s="158"/>
      <c r="CO35" s="158"/>
      <c r="CP35" s="158"/>
      <c r="CQ35" s="158"/>
      <c r="CR35" s="158"/>
      <c r="CS35" s="158"/>
      <c r="CT35" s="158"/>
      <c r="CU35" s="158"/>
      <c r="CV35" s="158"/>
      <c r="CW35" s="158"/>
      <c r="CX35" s="158"/>
      <c r="CY35" s="158"/>
      <c r="CZ35" s="158"/>
      <c r="DA35" s="158"/>
      <c r="DB35" s="158"/>
      <c r="DC35" s="158"/>
      <c r="DD35" s="158"/>
      <c r="DE35" s="158"/>
      <c r="DF35" s="158"/>
      <c r="DG35" s="158"/>
      <c r="DH35" s="158"/>
      <c r="DI35" s="158"/>
      <c r="DJ35" s="158"/>
      <c r="DK35" s="158"/>
      <c r="DL35" s="158"/>
      <c r="DM35" s="158"/>
      <c r="DN35" s="158"/>
      <c r="DO35" s="158"/>
      <c r="DP35" s="158"/>
      <c r="DQ35" s="158"/>
      <c r="DR35" s="158"/>
      <c r="DS35" s="158"/>
      <c r="DT35" s="158"/>
    </row>
    <row r="36" spans="1:124" s="54" customFormat="1" ht="24" x14ac:dyDescent="0.2">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36" s="109" t="s">
        <v>159</v>
      </c>
      <c r="C36" s="60" t="s">
        <v>133</v>
      </c>
      <c r="D36" s="110"/>
      <c r="E36" s="86">
        <v>43174</v>
      </c>
      <c r="F36" s="87">
        <f t="shared" ref="F36:F39" si="14">IF(ISBLANK(E36)," - ",IF(G36=0,E36,E36+G36-1))</f>
        <v>43285</v>
      </c>
      <c r="G36" s="61">
        <v>112</v>
      </c>
      <c r="H36" s="62">
        <v>0</v>
      </c>
      <c r="I36" s="63">
        <v>0</v>
      </c>
      <c r="J36" s="83"/>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60"/>
      <c r="BP36" s="60"/>
      <c r="BQ36" s="60"/>
      <c r="BR36" s="60"/>
      <c r="BS36" s="60"/>
      <c r="BT36" s="60"/>
      <c r="BU36" s="60"/>
      <c r="BV36" s="158"/>
      <c r="BW36" s="158"/>
      <c r="BX36" s="158"/>
      <c r="BY36" s="158"/>
      <c r="BZ36" s="158"/>
      <c r="CA36" s="158"/>
      <c r="CB36" s="158"/>
      <c r="CC36" s="158"/>
      <c r="CD36" s="158"/>
      <c r="CE36" s="158"/>
      <c r="CF36" s="158"/>
      <c r="CG36" s="158"/>
      <c r="CH36" s="158"/>
      <c r="CI36" s="158"/>
      <c r="CJ36" s="158"/>
      <c r="CK36" s="158"/>
      <c r="CL36" s="158"/>
      <c r="CM36" s="158"/>
      <c r="CN36" s="158"/>
      <c r="CO36" s="158"/>
      <c r="CP36" s="158"/>
      <c r="CQ36" s="158"/>
      <c r="CR36" s="158"/>
      <c r="CS36" s="158"/>
      <c r="CT36" s="158"/>
      <c r="CU36" s="158"/>
      <c r="CV36" s="158"/>
      <c r="CW36" s="158"/>
      <c r="CX36" s="158"/>
      <c r="CY36" s="158"/>
      <c r="CZ36" s="158"/>
      <c r="DA36" s="158"/>
      <c r="DB36" s="158"/>
      <c r="DC36" s="158"/>
      <c r="DD36" s="158"/>
      <c r="DE36" s="158"/>
      <c r="DF36" s="158"/>
      <c r="DG36" s="158"/>
      <c r="DH36" s="158"/>
      <c r="DI36" s="158"/>
      <c r="DJ36" s="158"/>
      <c r="DK36" s="158"/>
      <c r="DL36" s="158"/>
      <c r="DM36" s="158"/>
      <c r="DN36" s="158"/>
      <c r="DO36" s="158"/>
      <c r="DP36" s="158"/>
      <c r="DQ36" s="158"/>
      <c r="DR36" s="158"/>
      <c r="DS36" s="158"/>
      <c r="DT36" s="158"/>
    </row>
    <row r="37" spans="1:124" s="54" customFormat="1" ht="24"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37" s="109" t="s">
        <v>158</v>
      </c>
      <c r="C37" s="60" t="s">
        <v>133</v>
      </c>
      <c r="D37" s="110"/>
      <c r="E37" s="86">
        <v>43174</v>
      </c>
      <c r="F37" s="87">
        <f t="shared" si="14"/>
        <v>43285</v>
      </c>
      <c r="G37" s="61">
        <v>112</v>
      </c>
      <c r="H37" s="62">
        <v>0</v>
      </c>
      <c r="I37" s="63">
        <v>0</v>
      </c>
      <c r="J37" s="83"/>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60"/>
      <c r="BP37" s="60"/>
      <c r="BQ37" s="60"/>
      <c r="BR37" s="60"/>
      <c r="BS37" s="60"/>
      <c r="BT37" s="60"/>
      <c r="BU37" s="60"/>
      <c r="BV37" s="158"/>
      <c r="BW37" s="158"/>
      <c r="BX37" s="158"/>
      <c r="BY37" s="158"/>
      <c r="BZ37" s="158"/>
      <c r="CA37" s="158"/>
      <c r="CB37" s="158"/>
      <c r="CC37" s="158"/>
      <c r="CD37" s="158"/>
      <c r="CE37" s="158"/>
      <c r="CF37" s="158"/>
      <c r="CG37" s="158"/>
      <c r="CH37" s="158"/>
      <c r="CI37" s="158"/>
      <c r="CJ37" s="158"/>
      <c r="CK37" s="158"/>
      <c r="CL37" s="158"/>
      <c r="CM37" s="158"/>
      <c r="CN37" s="158"/>
      <c r="CO37" s="158"/>
      <c r="CP37" s="158"/>
      <c r="CQ37" s="158"/>
      <c r="CR37" s="158"/>
      <c r="CS37" s="158"/>
      <c r="CT37" s="158"/>
      <c r="CU37" s="158"/>
      <c r="CV37" s="158"/>
      <c r="CW37" s="158"/>
      <c r="CX37" s="158"/>
      <c r="CY37" s="158"/>
      <c r="CZ37" s="158"/>
      <c r="DA37" s="158"/>
      <c r="DB37" s="158"/>
      <c r="DC37" s="158"/>
      <c r="DD37" s="158"/>
      <c r="DE37" s="158"/>
      <c r="DF37" s="158"/>
      <c r="DG37" s="158"/>
      <c r="DH37" s="158"/>
      <c r="DI37" s="158"/>
      <c r="DJ37" s="158"/>
      <c r="DK37" s="158"/>
      <c r="DL37" s="158"/>
      <c r="DM37" s="158"/>
      <c r="DN37" s="158"/>
      <c r="DO37" s="158"/>
      <c r="DP37" s="158"/>
      <c r="DQ37" s="158"/>
      <c r="DR37" s="158"/>
      <c r="DS37" s="158"/>
      <c r="DT37" s="158"/>
    </row>
    <row r="38" spans="1:124" s="54" customFormat="1" ht="24" x14ac:dyDescent="0.2">
      <c r="A3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38" s="109" t="s">
        <v>157</v>
      </c>
      <c r="C38" s="60" t="s">
        <v>133</v>
      </c>
      <c r="D38" s="110"/>
      <c r="E38" s="86">
        <v>43174</v>
      </c>
      <c r="F38" s="87">
        <f t="shared" si="14"/>
        <v>43285</v>
      </c>
      <c r="G38" s="61">
        <v>112</v>
      </c>
      <c r="H38" s="62">
        <v>0</v>
      </c>
      <c r="I38" s="63">
        <v>0</v>
      </c>
      <c r="J38" s="83"/>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60"/>
      <c r="BP38" s="60"/>
      <c r="BQ38" s="60"/>
      <c r="BR38" s="60"/>
      <c r="BS38" s="60"/>
      <c r="BT38" s="60"/>
      <c r="BU38" s="60"/>
      <c r="BV38" s="158"/>
      <c r="BW38" s="158"/>
      <c r="BX38" s="158"/>
      <c r="BY38" s="158"/>
      <c r="BZ38" s="158"/>
      <c r="CA38" s="158"/>
      <c r="CB38" s="158"/>
      <c r="CC38" s="158"/>
      <c r="CD38" s="158"/>
      <c r="CE38" s="158"/>
      <c r="CF38" s="158"/>
      <c r="CG38" s="158"/>
      <c r="CH38" s="158"/>
      <c r="CI38" s="158"/>
      <c r="CJ38" s="158"/>
      <c r="CK38" s="158"/>
      <c r="CL38" s="158"/>
      <c r="CM38" s="158"/>
      <c r="CN38" s="158"/>
      <c r="CO38" s="158"/>
      <c r="CP38" s="158"/>
      <c r="CQ38" s="158"/>
      <c r="CR38" s="158"/>
      <c r="CS38" s="158"/>
      <c r="CT38" s="158"/>
      <c r="CU38" s="158"/>
      <c r="CV38" s="158"/>
      <c r="CW38" s="158"/>
      <c r="CX38" s="158"/>
      <c r="CY38" s="158"/>
      <c r="CZ38" s="158"/>
      <c r="DA38" s="158"/>
      <c r="DB38" s="158"/>
      <c r="DC38" s="158"/>
      <c r="DD38" s="158"/>
      <c r="DE38" s="158"/>
      <c r="DF38" s="158"/>
      <c r="DG38" s="158"/>
      <c r="DH38" s="158"/>
      <c r="DI38" s="158"/>
      <c r="DJ38" s="158"/>
      <c r="DK38" s="158"/>
      <c r="DL38" s="158"/>
      <c r="DM38" s="158"/>
      <c r="DN38" s="158"/>
      <c r="DO38" s="158"/>
      <c r="DP38" s="158"/>
      <c r="DQ38" s="158"/>
      <c r="DR38" s="158"/>
      <c r="DS38" s="158"/>
      <c r="DT38" s="158"/>
    </row>
    <row r="39" spans="1:124" s="54" customFormat="1" ht="24" x14ac:dyDescent="0.2">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3.10</v>
      </c>
      <c r="B39" s="109" t="s">
        <v>156</v>
      </c>
      <c r="C39" s="60" t="s">
        <v>133</v>
      </c>
      <c r="D39" s="110"/>
      <c r="E39" s="86">
        <v>43174</v>
      </c>
      <c r="F39" s="87">
        <f t="shared" si="14"/>
        <v>43285</v>
      </c>
      <c r="G39" s="61">
        <v>112</v>
      </c>
      <c r="H39" s="62">
        <v>0</v>
      </c>
      <c r="I39" s="63">
        <v>0</v>
      </c>
      <c r="J39" s="83"/>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60"/>
      <c r="BP39" s="60"/>
      <c r="BQ39" s="60"/>
      <c r="BR39" s="60"/>
      <c r="BS39" s="60"/>
      <c r="BT39" s="60"/>
      <c r="BU39" s="60"/>
      <c r="BV39" s="158"/>
      <c r="BW39" s="158"/>
      <c r="BX39" s="158"/>
      <c r="BY39" s="158"/>
      <c r="BZ39" s="158"/>
      <c r="CA39" s="158"/>
      <c r="CB39" s="158"/>
      <c r="CC39" s="158"/>
      <c r="CD39" s="158"/>
      <c r="CE39" s="158"/>
      <c r="CF39" s="158"/>
      <c r="CG39" s="158"/>
      <c r="CH39" s="158"/>
      <c r="CI39" s="158"/>
      <c r="CJ39" s="158"/>
      <c r="CK39" s="158"/>
      <c r="CL39" s="158"/>
      <c r="CM39" s="158"/>
      <c r="CN39" s="158"/>
      <c r="CO39" s="158"/>
      <c r="CP39" s="158"/>
      <c r="CQ39" s="158"/>
      <c r="CR39" s="158"/>
      <c r="CS39" s="158"/>
      <c r="CT39" s="158"/>
      <c r="CU39" s="158"/>
      <c r="CV39" s="158"/>
      <c r="CW39" s="158"/>
      <c r="CX39" s="158"/>
      <c r="CY39" s="158"/>
      <c r="CZ39" s="158"/>
      <c r="DA39" s="158"/>
      <c r="DB39" s="158"/>
      <c r="DC39" s="158"/>
      <c r="DD39" s="158"/>
      <c r="DE39" s="158"/>
      <c r="DF39" s="158"/>
      <c r="DG39" s="158"/>
      <c r="DH39" s="158"/>
      <c r="DI39" s="158"/>
      <c r="DJ39" s="158"/>
      <c r="DK39" s="158"/>
      <c r="DL39" s="158"/>
      <c r="DM39" s="158"/>
      <c r="DN39" s="158"/>
      <c r="DO39" s="158"/>
      <c r="DP39" s="158"/>
      <c r="DQ39" s="158"/>
      <c r="DR39" s="158"/>
      <c r="DS39" s="158"/>
      <c r="DT39" s="158"/>
    </row>
    <row r="40" spans="1:124" s="60" customFormat="1" ht="24" x14ac:dyDescent="0.2">
      <c r="A4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3.11</v>
      </c>
      <c r="B40" s="109" t="s">
        <v>155</v>
      </c>
      <c r="C40" s="60" t="s">
        <v>133</v>
      </c>
      <c r="D40" s="110"/>
      <c r="E40" s="86">
        <v>43174</v>
      </c>
      <c r="F40" s="87">
        <f t="shared" si="5"/>
        <v>43285</v>
      </c>
      <c r="G40" s="61">
        <v>112</v>
      </c>
      <c r="H40" s="62">
        <v>0</v>
      </c>
      <c r="I40" s="63">
        <v>0</v>
      </c>
      <c r="J40" s="83"/>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row>
    <row r="41" spans="1:124" s="60" customFormat="1" ht="30"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3.12</v>
      </c>
      <c r="B41" s="109" t="s">
        <v>161</v>
      </c>
      <c r="C41" s="60" t="s">
        <v>133</v>
      </c>
      <c r="D41" s="146"/>
      <c r="E41" s="86">
        <v>43175</v>
      </c>
      <c r="F41" s="87">
        <f t="shared" ref="F41" si="15">IF(ISBLANK(E41)," - ",IF(G41=0,E41,E41+G41-1))</f>
        <v>43287</v>
      </c>
      <c r="G41" s="61">
        <v>113</v>
      </c>
      <c r="H41" s="62">
        <v>0</v>
      </c>
      <c r="I41" s="63">
        <v>1</v>
      </c>
      <c r="J41" s="147"/>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row>
    <row r="42" spans="1:124" s="60" customFormat="1" ht="18" x14ac:dyDescent="0.2">
      <c r="A4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3.13</v>
      </c>
      <c r="B42" s="109" t="s">
        <v>160</v>
      </c>
      <c r="C42" s="60" t="s">
        <v>133</v>
      </c>
      <c r="D42" s="146"/>
      <c r="E42" s="86">
        <v>43176</v>
      </c>
      <c r="F42" s="87">
        <f t="shared" ref="F42:F50" si="16">IF(ISBLANK(E42)," - ",IF(G42=0,E42,E42+G42-1))</f>
        <v>43289</v>
      </c>
      <c r="G42" s="61">
        <v>114</v>
      </c>
      <c r="H42" s="62">
        <v>1</v>
      </c>
      <c r="I42" s="63">
        <v>2</v>
      </c>
      <c r="J42" s="147"/>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row>
    <row r="43" spans="1:124" s="60" customFormat="1" ht="18" x14ac:dyDescent="0.2">
      <c r="A4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3.14</v>
      </c>
      <c r="B43" s="109" t="s">
        <v>162</v>
      </c>
      <c r="C43" s="60" t="s">
        <v>133</v>
      </c>
      <c r="D43" s="146"/>
      <c r="E43" s="86">
        <v>43177</v>
      </c>
      <c r="F43" s="87">
        <f t="shared" si="16"/>
        <v>43291</v>
      </c>
      <c r="G43" s="61">
        <v>115</v>
      </c>
      <c r="H43" s="62">
        <v>1</v>
      </c>
      <c r="I43" s="63">
        <v>3</v>
      </c>
      <c r="J43" s="147"/>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row>
    <row r="44" spans="1:124" s="60" customFormat="1" ht="18" x14ac:dyDescent="0.2">
      <c r="A4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3.15</v>
      </c>
      <c r="B44" s="109" t="s">
        <v>163</v>
      </c>
      <c r="C44" s="60" t="s">
        <v>133</v>
      </c>
      <c r="D44" s="146"/>
      <c r="E44" s="86">
        <v>43178</v>
      </c>
      <c r="F44" s="87">
        <f t="shared" si="16"/>
        <v>43293</v>
      </c>
      <c r="G44" s="61">
        <v>116</v>
      </c>
      <c r="H44" s="62">
        <v>1</v>
      </c>
      <c r="I44" s="63">
        <v>4</v>
      </c>
      <c r="J44" s="147"/>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row>
    <row r="45" spans="1:124" s="60" customFormat="1" ht="18" x14ac:dyDescent="0.2">
      <c r="A4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3.16</v>
      </c>
      <c r="B45" s="109" t="s">
        <v>164</v>
      </c>
      <c r="C45" s="60" t="s">
        <v>133</v>
      </c>
      <c r="D45" s="146"/>
      <c r="E45" s="86">
        <v>43179</v>
      </c>
      <c r="F45" s="87">
        <f t="shared" si="16"/>
        <v>43295</v>
      </c>
      <c r="G45" s="61">
        <v>117</v>
      </c>
      <c r="H45" s="62">
        <v>1</v>
      </c>
      <c r="I45" s="63">
        <v>5</v>
      </c>
      <c r="J45" s="147"/>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row>
    <row r="46" spans="1:124"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3.17</v>
      </c>
      <c r="B46" s="109" t="s">
        <v>165</v>
      </c>
      <c r="C46" s="60" t="s">
        <v>133</v>
      </c>
      <c r="D46" s="146"/>
      <c r="E46" s="86">
        <v>43180</v>
      </c>
      <c r="F46" s="87">
        <f t="shared" si="16"/>
        <v>43297</v>
      </c>
      <c r="G46" s="61">
        <v>118</v>
      </c>
      <c r="H46" s="62">
        <v>1</v>
      </c>
      <c r="I46" s="63">
        <v>6</v>
      </c>
      <c r="J46" s="147"/>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row>
    <row r="47" spans="1:124" s="60" customFormat="1" ht="18" x14ac:dyDescent="0.2">
      <c r="A4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3.18</v>
      </c>
      <c r="B47" s="109" t="s">
        <v>166</v>
      </c>
      <c r="C47" s="60" t="s">
        <v>133</v>
      </c>
      <c r="D47" s="146"/>
      <c r="E47" s="86">
        <v>43181</v>
      </c>
      <c r="F47" s="87">
        <f t="shared" si="16"/>
        <v>43299</v>
      </c>
      <c r="G47" s="61">
        <v>119</v>
      </c>
      <c r="H47" s="62">
        <v>1</v>
      </c>
      <c r="I47" s="63">
        <v>7</v>
      </c>
      <c r="J47" s="147"/>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row>
    <row r="48" spans="1:124" s="60" customFormat="1" ht="18" x14ac:dyDescent="0.2">
      <c r="A4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3.19</v>
      </c>
      <c r="B48" s="109" t="s">
        <v>167</v>
      </c>
      <c r="C48" s="60" t="s">
        <v>133</v>
      </c>
      <c r="D48" s="146"/>
      <c r="E48" s="86">
        <v>43182</v>
      </c>
      <c r="F48" s="87">
        <f t="shared" si="16"/>
        <v>43301</v>
      </c>
      <c r="G48" s="61">
        <v>120</v>
      </c>
      <c r="H48" s="62">
        <v>1</v>
      </c>
      <c r="I48" s="63">
        <v>8</v>
      </c>
      <c r="J48" s="147"/>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row>
    <row r="49" spans="1:110" s="60" customFormat="1" ht="18" x14ac:dyDescent="0.2">
      <c r="A4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3.20</v>
      </c>
      <c r="B49" s="109" t="s">
        <v>168</v>
      </c>
      <c r="C49" s="60" t="s">
        <v>133</v>
      </c>
      <c r="D49" s="146"/>
      <c r="E49" s="86">
        <v>43183</v>
      </c>
      <c r="F49" s="87">
        <f t="shared" si="16"/>
        <v>43303</v>
      </c>
      <c r="G49" s="61">
        <v>121</v>
      </c>
      <c r="H49" s="62">
        <v>1</v>
      </c>
      <c r="I49" s="63">
        <v>9</v>
      </c>
      <c r="J49" s="147"/>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row>
    <row r="50" spans="1:110" s="60" customFormat="1" ht="18" x14ac:dyDescent="0.2">
      <c r="A5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3.21</v>
      </c>
      <c r="B50" s="109" t="s">
        <v>169</v>
      </c>
      <c r="C50" s="60" t="s">
        <v>133</v>
      </c>
      <c r="D50" s="146"/>
      <c r="E50" s="86">
        <v>43184</v>
      </c>
      <c r="F50" s="87">
        <f t="shared" si="16"/>
        <v>43305</v>
      </c>
      <c r="G50" s="61">
        <v>122</v>
      </c>
      <c r="H50" s="62">
        <v>1</v>
      </c>
      <c r="I50" s="63">
        <v>10</v>
      </c>
      <c r="J50" s="147"/>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row>
    <row r="51" spans="1:110" s="54" customFormat="1" ht="18" x14ac:dyDescent="0.2">
      <c r="A51" s="52" t="str">
        <f>IF(ISERROR(VALUE(SUBSTITUTE(prevWBS,".",""))),"1",IF(ISERROR(FIND("`",SUBSTITUTE(prevWBS,".","`",1))),TEXT(VALUE(prevWBS)+1,"#"),TEXT(VALUE(LEFT(prevWBS,FIND("`",SUBSTITUTE(prevWBS,".","`",1))-1))+1,"#")))</f>
        <v>4</v>
      </c>
      <c r="B51" s="53" t="s">
        <v>189</v>
      </c>
      <c r="D51" s="55"/>
      <c r="E51" s="88"/>
      <c r="F51" s="88" t="str">
        <f t="shared" ref="F51:F58" si="17">IF(ISBLANK(E51)," - ",IF(G51=0,E51,E51+G51-1))</f>
        <v xml:space="preserve"> - </v>
      </c>
      <c r="G51" s="56"/>
      <c r="H51" s="57"/>
      <c r="I51" s="58" t="str">
        <f t="shared" ref="I51" si="18">IF(OR(F51=0,E51=0)," - ",NETWORKDAYS(E51,F51))</f>
        <v xml:space="preserve"> - </v>
      </c>
      <c r="J51" s="84"/>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row>
    <row r="52" spans="1:110" s="54" customFormat="1" ht="18" x14ac:dyDescent="0.2">
      <c r="A5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2" s="159" t="s">
        <v>177</v>
      </c>
      <c r="C52" s="60" t="s">
        <v>133</v>
      </c>
      <c r="D52" s="110"/>
      <c r="E52" s="86">
        <v>43290</v>
      </c>
      <c r="F52" s="87">
        <f t="shared" si="17"/>
        <v>43296</v>
      </c>
      <c r="G52" s="61">
        <v>7</v>
      </c>
      <c r="H52" s="62">
        <v>0</v>
      </c>
      <c r="I52" s="63">
        <v>0</v>
      </c>
      <c r="J52" s="83"/>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c r="CN52" s="60"/>
      <c r="CO52" s="60"/>
      <c r="CP52" s="60"/>
      <c r="CQ52" s="60"/>
      <c r="CR52" s="60"/>
      <c r="CS52" s="60"/>
      <c r="CT52" s="60"/>
      <c r="CU52" s="60"/>
      <c r="CV52" s="60"/>
      <c r="CW52" s="60"/>
      <c r="CX52" s="60"/>
      <c r="CY52" s="60"/>
      <c r="CZ52" s="60"/>
      <c r="DA52" s="60"/>
      <c r="DB52" s="60"/>
      <c r="DC52" s="60"/>
      <c r="DD52" s="60"/>
      <c r="DE52" s="60"/>
      <c r="DF52" s="60"/>
    </row>
    <row r="53" spans="1:110" s="54" customFormat="1" ht="18" x14ac:dyDescent="0.2">
      <c r="A5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3" s="109" t="s">
        <v>176</v>
      </c>
      <c r="C53" s="60" t="s">
        <v>133</v>
      </c>
      <c r="D53" s="110"/>
      <c r="E53" s="86">
        <v>43291</v>
      </c>
      <c r="F53" s="87">
        <f t="shared" ref="F53:F57" si="19">IF(ISBLANK(E53)," - ",IF(G53=0,E53,E53+G53-1))</f>
        <v>43298</v>
      </c>
      <c r="G53" s="61">
        <v>8</v>
      </c>
      <c r="H53" s="62">
        <v>0</v>
      </c>
      <c r="I53" s="63">
        <v>1</v>
      </c>
      <c r="J53" s="83"/>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c r="CN53" s="60"/>
      <c r="CO53" s="60"/>
      <c r="CP53" s="60"/>
      <c r="CQ53" s="60"/>
      <c r="CR53" s="60"/>
      <c r="CS53" s="60"/>
      <c r="CT53" s="60"/>
      <c r="CU53" s="60"/>
      <c r="CV53" s="60"/>
      <c r="CW53" s="60"/>
      <c r="CX53" s="60"/>
      <c r="CY53" s="60"/>
      <c r="CZ53" s="60"/>
      <c r="DA53" s="60"/>
      <c r="DB53" s="60"/>
      <c r="DC53" s="60"/>
      <c r="DD53" s="60"/>
      <c r="DE53" s="60"/>
      <c r="DF53" s="60"/>
    </row>
    <row r="54" spans="1:110" s="54" customFormat="1" ht="18" x14ac:dyDescent="0.2">
      <c r="A5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4" s="109" t="s">
        <v>178</v>
      </c>
      <c r="C54" s="60" t="s">
        <v>133</v>
      </c>
      <c r="D54" s="110"/>
      <c r="E54" s="86">
        <v>43292</v>
      </c>
      <c r="F54" s="87">
        <f t="shared" si="19"/>
        <v>43300</v>
      </c>
      <c r="G54" s="61">
        <v>9</v>
      </c>
      <c r="H54" s="62">
        <v>0</v>
      </c>
      <c r="I54" s="63">
        <v>2</v>
      </c>
      <c r="J54" s="83"/>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row>
    <row r="55" spans="1:110" s="54" customFormat="1" ht="18" x14ac:dyDescent="0.2">
      <c r="A5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55" s="159" t="s">
        <v>179</v>
      </c>
      <c r="C55" s="60" t="s">
        <v>133</v>
      </c>
      <c r="D55" s="110"/>
      <c r="E55" s="86">
        <v>43293</v>
      </c>
      <c r="F55" s="87">
        <f t="shared" si="19"/>
        <v>43302</v>
      </c>
      <c r="G55" s="61">
        <v>10</v>
      </c>
      <c r="H55" s="62">
        <v>0</v>
      </c>
      <c r="I55" s="63">
        <v>3</v>
      </c>
      <c r="J55" s="83"/>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c r="CO55" s="60"/>
      <c r="CP55" s="60"/>
      <c r="CQ55" s="60"/>
      <c r="CR55" s="60"/>
      <c r="CS55" s="60"/>
      <c r="CT55" s="60"/>
      <c r="CU55" s="60"/>
      <c r="CV55" s="60"/>
      <c r="CW55" s="60"/>
      <c r="CX55" s="60"/>
      <c r="CY55" s="60"/>
      <c r="CZ55" s="60"/>
      <c r="DA55" s="60"/>
      <c r="DB55" s="60"/>
      <c r="DC55" s="60"/>
      <c r="DD55" s="60"/>
      <c r="DE55" s="60"/>
      <c r="DF55" s="60"/>
    </row>
    <row r="56" spans="1:110" s="54" customFormat="1" ht="18" x14ac:dyDescent="0.2">
      <c r="A5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56" s="109" t="s">
        <v>180</v>
      </c>
      <c r="C56" s="60" t="s">
        <v>133</v>
      </c>
      <c r="D56" s="110"/>
      <c r="E56" s="86">
        <v>43294</v>
      </c>
      <c r="F56" s="87">
        <f t="shared" si="19"/>
        <v>43304</v>
      </c>
      <c r="G56" s="61">
        <v>11</v>
      </c>
      <c r="H56" s="62">
        <v>0</v>
      </c>
      <c r="I56" s="63">
        <v>4</v>
      </c>
      <c r="J56" s="83"/>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c r="CW56" s="60"/>
      <c r="CX56" s="60"/>
      <c r="CY56" s="60"/>
      <c r="CZ56" s="60"/>
      <c r="DA56" s="60"/>
      <c r="DB56" s="60"/>
      <c r="DC56" s="60"/>
      <c r="DD56" s="60"/>
      <c r="DE56" s="60"/>
      <c r="DF56" s="60"/>
    </row>
    <row r="57" spans="1:110" s="54" customFormat="1" ht="18" x14ac:dyDescent="0.2">
      <c r="A5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57" s="109" t="s">
        <v>181</v>
      </c>
      <c r="C57" s="60" t="s">
        <v>133</v>
      </c>
      <c r="D57" s="110"/>
      <c r="E57" s="86">
        <v>43295</v>
      </c>
      <c r="F57" s="87">
        <f t="shared" si="19"/>
        <v>43306</v>
      </c>
      <c r="G57" s="61">
        <v>12</v>
      </c>
      <c r="H57" s="62">
        <v>0</v>
      </c>
      <c r="I57" s="63">
        <v>5</v>
      </c>
      <c r="J57" s="83"/>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c r="CN57" s="60"/>
      <c r="CO57" s="60"/>
      <c r="CP57" s="60"/>
      <c r="CQ57" s="60"/>
      <c r="CR57" s="60"/>
      <c r="CS57" s="60"/>
      <c r="CT57" s="60"/>
      <c r="CU57" s="60"/>
      <c r="CV57" s="60"/>
      <c r="CW57" s="60"/>
      <c r="CX57" s="60"/>
      <c r="CY57" s="60"/>
      <c r="CZ57" s="60"/>
      <c r="DA57" s="60"/>
      <c r="DB57" s="60"/>
      <c r="DC57" s="60"/>
      <c r="DD57" s="60"/>
      <c r="DE57" s="60"/>
      <c r="DF57" s="60"/>
    </row>
    <row r="58" spans="1:110" s="60" customFormat="1" ht="18" x14ac:dyDescent="0.2">
      <c r="A5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58" s="109" t="s">
        <v>182</v>
      </c>
      <c r="C58" s="60" t="s">
        <v>133</v>
      </c>
      <c r="D58" s="110"/>
      <c r="E58" s="86">
        <v>43297</v>
      </c>
      <c r="F58" s="87">
        <f t="shared" si="17"/>
        <v>43310</v>
      </c>
      <c r="G58" s="61">
        <v>14</v>
      </c>
      <c r="H58" s="62">
        <v>0</v>
      </c>
      <c r="I58" s="63">
        <v>0</v>
      </c>
      <c r="J58" s="83"/>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c r="AO58" s="90"/>
      <c r="AP58" s="90"/>
      <c r="AQ58" s="90"/>
      <c r="AR58" s="90"/>
      <c r="AS58" s="90"/>
      <c r="AT58" s="90"/>
      <c r="AU58" s="90"/>
      <c r="AV58" s="90"/>
      <c r="AW58" s="90"/>
      <c r="AX58" s="90"/>
      <c r="AY58" s="90"/>
      <c r="AZ58" s="90"/>
      <c r="BA58" s="90"/>
      <c r="BB58" s="90"/>
      <c r="BC58" s="90"/>
      <c r="BD58" s="90"/>
      <c r="BE58" s="90"/>
      <c r="BF58" s="90"/>
      <c r="BG58" s="90"/>
      <c r="BH58" s="90"/>
      <c r="BI58" s="90"/>
      <c r="BJ58" s="90"/>
      <c r="BK58" s="90"/>
      <c r="BL58" s="90"/>
      <c r="BM58" s="90"/>
      <c r="BN58" s="90"/>
    </row>
    <row r="59" spans="1:110" s="60" customFormat="1" ht="18" x14ac:dyDescent="0.2">
      <c r="A5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59" s="159" t="s">
        <v>200</v>
      </c>
      <c r="C59" s="60" t="s">
        <v>133</v>
      </c>
      <c r="D59" s="110"/>
      <c r="E59" s="86">
        <v>43298</v>
      </c>
      <c r="F59" s="87">
        <f t="shared" ref="F59" si="20">IF(ISBLANK(E59)," - ",IF(G59=0,E59,E59+G59-1))</f>
        <v>43312</v>
      </c>
      <c r="G59" s="61">
        <v>15</v>
      </c>
      <c r="H59" s="62">
        <v>0</v>
      </c>
      <c r="I59" s="63">
        <v>1</v>
      </c>
      <c r="J59" s="83"/>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0"/>
      <c r="BN59" s="90"/>
    </row>
    <row r="60" spans="1:110" s="60" customFormat="1" ht="18" x14ac:dyDescent="0.2">
      <c r="A6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4.9</v>
      </c>
      <c r="B60" s="109" t="s">
        <v>183</v>
      </c>
      <c r="C60" s="60" t="s">
        <v>133</v>
      </c>
      <c r="D60" s="110"/>
      <c r="E60" s="86">
        <v>43299</v>
      </c>
      <c r="F60" s="87">
        <f t="shared" ref="F60:F61" si="21">IF(ISBLANK(E60)," - ",IF(G60=0,E60,E60+G60-1))</f>
        <v>43314</v>
      </c>
      <c r="G60" s="61">
        <v>16</v>
      </c>
      <c r="H60" s="62">
        <v>0</v>
      </c>
      <c r="I60" s="63">
        <v>2</v>
      </c>
      <c r="J60" s="83"/>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row>
    <row r="61" spans="1:110" s="60" customFormat="1" ht="18" x14ac:dyDescent="0.2">
      <c r="A6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4.10</v>
      </c>
      <c r="B61" s="109" t="s">
        <v>184</v>
      </c>
      <c r="C61" s="60" t="s">
        <v>133</v>
      </c>
      <c r="D61" s="110"/>
      <c r="E61" s="86">
        <v>43300</v>
      </c>
      <c r="F61" s="87">
        <f t="shared" si="21"/>
        <v>43316</v>
      </c>
      <c r="G61" s="61">
        <v>17</v>
      </c>
      <c r="H61" s="62">
        <v>0</v>
      </c>
      <c r="I61" s="63">
        <v>3</v>
      </c>
      <c r="J61" s="83"/>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row>
    <row r="62" spans="1:110" s="60" customFormat="1" ht="18" x14ac:dyDescent="0.2">
      <c r="A6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4.11</v>
      </c>
      <c r="B62" s="109" t="s">
        <v>185</v>
      </c>
      <c r="C62" s="60" t="s">
        <v>133</v>
      </c>
      <c r="D62" s="110"/>
      <c r="E62" s="86">
        <v>43301</v>
      </c>
      <c r="F62" s="87">
        <f t="shared" ref="F62:F66" si="22">IF(ISBLANK(E62)," - ",IF(G62=0,E62,E62+G62-1))</f>
        <v>43318</v>
      </c>
      <c r="G62" s="61">
        <v>18</v>
      </c>
      <c r="H62" s="62">
        <v>0</v>
      </c>
      <c r="I62" s="63">
        <v>4</v>
      </c>
      <c r="J62" s="147"/>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90"/>
      <c r="BI62" s="90"/>
      <c r="BJ62" s="90"/>
      <c r="BK62" s="90"/>
      <c r="BL62" s="90"/>
      <c r="BM62" s="90"/>
      <c r="BN62" s="90"/>
    </row>
    <row r="63" spans="1:110" s="60" customFormat="1" ht="18" x14ac:dyDescent="0.2">
      <c r="A6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4.12</v>
      </c>
      <c r="B63" s="109" t="s">
        <v>186</v>
      </c>
      <c r="C63" s="60" t="s">
        <v>133</v>
      </c>
      <c r="D63" s="110"/>
      <c r="E63" s="86">
        <v>43302</v>
      </c>
      <c r="F63" s="87">
        <f t="shared" si="22"/>
        <v>43320</v>
      </c>
      <c r="G63" s="61">
        <v>19</v>
      </c>
      <c r="H63" s="62">
        <v>0</v>
      </c>
      <c r="I63" s="63">
        <v>5</v>
      </c>
      <c r="J63" s="147"/>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row>
    <row r="64" spans="1:110" s="60" customFormat="1" ht="18" x14ac:dyDescent="0.2">
      <c r="A6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4.13</v>
      </c>
      <c r="B64" s="109" t="s">
        <v>187</v>
      </c>
      <c r="C64" s="60" t="s">
        <v>133</v>
      </c>
      <c r="D64" s="110"/>
      <c r="E64" s="86">
        <v>43303</v>
      </c>
      <c r="F64" s="87">
        <f t="shared" si="22"/>
        <v>43322</v>
      </c>
      <c r="G64" s="61">
        <v>20</v>
      </c>
      <c r="H64" s="62">
        <v>0</v>
      </c>
      <c r="I64" s="63">
        <v>6</v>
      </c>
      <c r="J64" s="147"/>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row>
    <row r="65" spans="1:66" s="60" customFormat="1" ht="18" x14ac:dyDescent="0.2">
      <c r="A6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4.14</v>
      </c>
      <c r="B65" s="109" t="s">
        <v>188</v>
      </c>
      <c r="C65" s="60" t="s">
        <v>133</v>
      </c>
      <c r="D65" s="110"/>
      <c r="E65" s="86">
        <v>43304</v>
      </c>
      <c r="F65" s="87">
        <f t="shared" si="22"/>
        <v>43324</v>
      </c>
      <c r="G65" s="61">
        <v>21</v>
      </c>
      <c r="H65" s="62">
        <v>0</v>
      </c>
      <c r="I65" s="63">
        <v>7</v>
      </c>
      <c r="J65" s="147"/>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90"/>
      <c r="BI65" s="90"/>
      <c r="BJ65" s="90"/>
      <c r="BK65" s="90"/>
      <c r="BL65" s="90"/>
      <c r="BM65" s="90"/>
      <c r="BN65" s="90"/>
    </row>
    <row r="66" spans="1:66" s="60" customFormat="1" ht="18" x14ac:dyDescent="0.2">
      <c r="A6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4.15</v>
      </c>
      <c r="B66" s="109" t="s">
        <v>201</v>
      </c>
      <c r="C66" s="60" t="s">
        <v>133</v>
      </c>
      <c r="D66" s="146"/>
      <c r="E66" s="86">
        <v>43305</v>
      </c>
      <c r="F66" s="87">
        <f t="shared" si="22"/>
        <v>43326</v>
      </c>
      <c r="G66" s="61">
        <v>22</v>
      </c>
      <c r="H66" s="62">
        <v>0</v>
      </c>
      <c r="I66" s="63">
        <v>8</v>
      </c>
      <c r="J66" s="147"/>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row>
    <row r="67" spans="1:66" s="60" customFormat="1" ht="18" x14ac:dyDescent="0.2">
      <c r="A6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4.16</v>
      </c>
      <c r="B67" s="109" t="s">
        <v>202</v>
      </c>
      <c r="C67" s="60" t="s">
        <v>133</v>
      </c>
      <c r="D67" s="146"/>
      <c r="E67" s="86">
        <v>43306</v>
      </c>
      <c r="F67" s="87">
        <f t="shared" ref="F67:F70" si="23">IF(ISBLANK(E67)," - ",IF(G67=0,E67,E67+G67-1))</f>
        <v>43328</v>
      </c>
      <c r="G67" s="61">
        <v>23</v>
      </c>
      <c r="H67" s="62">
        <v>0</v>
      </c>
      <c r="I67" s="63">
        <v>9</v>
      </c>
      <c r="J67" s="147"/>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c r="AS67" s="90"/>
      <c r="AT67" s="90"/>
      <c r="AU67" s="90"/>
      <c r="AV67" s="90"/>
      <c r="AW67" s="90"/>
      <c r="AX67" s="90"/>
      <c r="AY67" s="90"/>
      <c r="AZ67" s="90"/>
      <c r="BA67" s="90"/>
      <c r="BB67" s="90"/>
      <c r="BC67" s="90"/>
      <c r="BD67" s="90"/>
      <c r="BE67" s="90"/>
      <c r="BF67" s="90"/>
      <c r="BG67" s="90"/>
      <c r="BH67" s="90"/>
      <c r="BI67" s="90"/>
      <c r="BJ67" s="90"/>
      <c r="BK67" s="90"/>
      <c r="BL67" s="90"/>
      <c r="BM67" s="90"/>
      <c r="BN67" s="90"/>
    </row>
    <row r="68" spans="1:66" s="60" customFormat="1" ht="18" x14ac:dyDescent="0.2">
      <c r="A6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4.17</v>
      </c>
      <c r="B68" s="109" t="s">
        <v>203</v>
      </c>
      <c r="C68" s="60" t="s">
        <v>133</v>
      </c>
      <c r="D68" s="146"/>
      <c r="E68" s="86">
        <v>43307</v>
      </c>
      <c r="F68" s="87">
        <f t="shared" ref="F68:F69" si="24">IF(ISBLANK(E68)," - ",IF(G68=0,E68,E68+G68-1))</f>
        <v>43330</v>
      </c>
      <c r="G68" s="61">
        <v>24</v>
      </c>
      <c r="H68" s="62">
        <v>0</v>
      </c>
      <c r="I68" s="63">
        <v>10</v>
      </c>
      <c r="J68" s="147"/>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0"/>
      <c r="BF68" s="90"/>
      <c r="BG68" s="90"/>
      <c r="BH68" s="90"/>
      <c r="BI68" s="90"/>
      <c r="BJ68" s="90"/>
      <c r="BK68" s="90"/>
      <c r="BL68" s="90"/>
      <c r="BM68" s="90"/>
      <c r="BN68" s="90"/>
    </row>
    <row r="69" spans="1:66" s="60" customFormat="1" ht="18" x14ac:dyDescent="0.2">
      <c r="A6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4.18</v>
      </c>
      <c r="B69" s="109" t="s">
        <v>204</v>
      </c>
      <c r="C69" s="60" t="s">
        <v>133</v>
      </c>
      <c r="D69" s="146"/>
      <c r="E69" s="86">
        <v>43308</v>
      </c>
      <c r="F69" s="87">
        <f t="shared" si="24"/>
        <v>43332</v>
      </c>
      <c r="G69" s="61">
        <v>25</v>
      </c>
      <c r="H69" s="62">
        <v>0</v>
      </c>
      <c r="I69" s="63">
        <v>11</v>
      </c>
      <c r="J69" s="147"/>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90"/>
      <c r="BM69" s="90"/>
      <c r="BN69" s="90"/>
    </row>
    <row r="70" spans="1:66" s="60" customFormat="1" ht="24" x14ac:dyDescent="0.2">
      <c r="A7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4.19</v>
      </c>
      <c r="B70" s="109" t="s">
        <v>198</v>
      </c>
      <c r="C70" s="60" t="s">
        <v>133</v>
      </c>
      <c r="D70" s="146"/>
      <c r="E70" s="86">
        <v>43305</v>
      </c>
      <c r="F70" s="87">
        <f t="shared" si="23"/>
        <v>43326</v>
      </c>
      <c r="G70" s="61">
        <v>22</v>
      </c>
      <c r="H70" s="62">
        <v>0</v>
      </c>
      <c r="I70" s="63">
        <v>8</v>
      </c>
      <c r="J70" s="147"/>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90"/>
      <c r="BM70" s="90"/>
      <c r="BN70" s="90"/>
    </row>
    <row r="71" spans="1:66" s="60" customFormat="1" ht="24" x14ac:dyDescent="0.2">
      <c r="A7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4.20</v>
      </c>
      <c r="B71" s="109" t="s">
        <v>199</v>
      </c>
      <c r="C71" s="60" t="s">
        <v>133</v>
      </c>
      <c r="D71" s="146"/>
      <c r="E71" s="86">
        <v>43306</v>
      </c>
      <c r="F71" s="87">
        <f t="shared" ref="F71" si="25">IF(ISBLANK(E71)," - ",IF(G71=0,E71,E71+G71-1))</f>
        <v>43328</v>
      </c>
      <c r="G71" s="61">
        <v>23</v>
      </c>
      <c r="H71" s="62">
        <v>0</v>
      </c>
      <c r="I71" s="63">
        <v>9</v>
      </c>
      <c r="J71" s="147"/>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90"/>
      <c r="BM71" s="90"/>
      <c r="BN71" s="90"/>
    </row>
    <row r="72" spans="1:66" s="60" customFormat="1" ht="30" x14ac:dyDescent="0.2">
      <c r="A7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4.21</v>
      </c>
      <c r="B72" s="159" t="s">
        <v>205</v>
      </c>
      <c r="C72" s="60" t="s">
        <v>133</v>
      </c>
      <c r="D72" s="146"/>
      <c r="E72" s="86">
        <v>43307</v>
      </c>
      <c r="F72" s="87">
        <f t="shared" ref="F72:F76" si="26">IF(ISBLANK(E72)," - ",IF(G72=0,E72,E72+G72-1))</f>
        <v>43330</v>
      </c>
      <c r="G72" s="61">
        <v>24</v>
      </c>
      <c r="H72" s="62">
        <v>0</v>
      </c>
      <c r="I72" s="63">
        <v>10</v>
      </c>
      <c r="J72" s="147"/>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90"/>
      <c r="BM72" s="90"/>
      <c r="BN72" s="90"/>
    </row>
    <row r="73" spans="1:66" s="60" customFormat="1" ht="18" x14ac:dyDescent="0.2">
      <c r="A7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4.22</v>
      </c>
      <c r="B73" s="109" t="s">
        <v>206</v>
      </c>
      <c r="C73" s="60" t="s">
        <v>133</v>
      </c>
      <c r="D73" s="146"/>
      <c r="E73" s="86">
        <v>43306</v>
      </c>
      <c r="F73" s="87">
        <f t="shared" si="26"/>
        <v>43328</v>
      </c>
      <c r="G73" s="61">
        <v>23</v>
      </c>
      <c r="H73" s="62">
        <v>0</v>
      </c>
      <c r="I73" s="63">
        <v>9</v>
      </c>
      <c r="J73" s="147"/>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90"/>
      <c r="BM73" s="90"/>
      <c r="BN73" s="90"/>
    </row>
    <row r="74" spans="1:66" s="60" customFormat="1" ht="18" x14ac:dyDescent="0.2">
      <c r="A7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4.23</v>
      </c>
      <c r="B74" s="109" t="s">
        <v>207</v>
      </c>
      <c r="C74" s="60" t="s">
        <v>133</v>
      </c>
      <c r="D74" s="146"/>
      <c r="E74" s="86">
        <v>43306</v>
      </c>
      <c r="F74" s="87">
        <f t="shared" si="26"/>
        <v>43328</v>
      </c>
      <c r="G74" s="61">
        <v>23</v>
      </c>
      <c r="H74" s="62">
        <v>0</v>
      </c>
      <c r="I74" s="63">
        <v>9</v>
      </c>
      <c r="J74" s="147"/>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90"/>
      <c r="BM74" s="90"/>
      <c r="BN74" s="90"/>
    </row>
    <row r="75" spans="1:66" s="60" customFormat="1" ht="18" x14ac:dyDescent="0.2">
      <c r="A7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4.24</v>
      </c>
      <c r="B75" s="109" t="s">
        <v>208</v>
      </c>
      <c r="C75" s="60" t="s">
        <v>133</v>
      </c>
      <c r="D75" s="146"/>
      <c r="E75" s="86">
        <v>43306</v>
      </c>
      <c r="F75" s="87">
        <f t="shared" si="26"/>
        <v>43328</v>
      </c>
      <c r="G75" s="61">
        <v>23</v>
      </c>
      <c r="H75" s="62">
        <v>0</v>
      </c>
      <c r="I75" s="63">
        <v>9</v>
      </c>
      <c r="J75" s="147"/>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row>
    <row r="76" spans="1:66" s="60" customFormat="1" ht="18" x14ac:dyDescent="0.2">
      <c r="A7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4.25</v>
      </c>
      <c r="B76" s="109" t="s">
        <v>209</v>
      </c>
      <c r="C76" s="60" t="s">
        <v>133</v>
      </c>
      <c r="D76" s="146"/>
      <c r="E76" s="86">
        <v>43306</v>
      </c>
      <c r="F76" s="87">
        <f t="shared" si="26"/>
        <v>43328</v>
      </c>
      <c r="G76" s="61">
        <v>23</v>
      </c>
      <c r="H76" s="62">
        <v>0</v>
      </c>
      <c r="I76" s="63">
        <v>9</v>
      </c>
      <c r="J76" s="147"/>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row>
    <row r="77" spans="1:66" s="54" customFormat="1" ht="18" x14ac:dyDescent="0.2">
      <c r="A77" s="52" t="str">
        <f>IF(ISERROR(VALUE(SUBSTITUTE(prevWBS,".",""))),"1",IF(ISERROR(FIND("`",SUBSTITUTE(prevWBS,".","`",1))),TEXT(VALUE(prevWBS)+1,"#"),TEXT(VALUE(LEFT(prevWBS,FIND("`",SUBSTITUTE(prevWBS,".","`",1))-1))+1,"#")))</f>
        <v>5</v>
      </c>
      <c r="B77" s="53" t="s">
        <v>175</v>
      </c>
      <c r="D77" s="55"/>
      <c r="E77" s="88"/>
      <c r="F77" s="88" t="str">
        <f t="shared" ref="F77:F78" si="27">IF(ISBLANK(E77)," - ",IF(G77=0,E77,E77+G77-1))</f>
        <v xml:space="preserve"> - </v>
      </c>
      <c r="G77" s="56"/>
      <c r="H77" s="57"/>
      <c r="I77" s="58" t="str">
        <f t="shared" ref="I77" si="28">IF(OR(F77=0,E77=0)," - ",NETWORKDAYS(E77,F77))</f>
        <v xml:space="preserve"> - </v>
      </c>
      <c r="J77" s="84"/>
      <c r="K77" s="92"/>
      <c r="L77" s="92"/>
      <c r="M77" s="92"/>
      <c r="N77" s="92"/>
      <c r="O77" s="92"/>
      <c r="P77" s="92"/>
      <c r="Q77" s="92"/>
      <c r="R77" s="92"/>
      <c r="S77" s="92"/>
      <c r="T77" s="92"/>
      <c r="U77" s="92"/>
      <c r="V77" s="92"/>
      <c r="W77" s="92"/>
      <c r="X77" s="92"/>
      <c r="Y77" s="92"/>
      <c r="Z77" s="92"/>
      <c r="AA77" s="92"/>
      <c r="AB77" s="92"/>
      <c r="AC77" s="92"/>
      <c r="AD77" s="92"/>
      <c r="AE77" s="92"/>
      <c r="AF77" s="92"/>
      <c r="AG77" s="92"/>
      <c r="AH77" s="92"/>
      <c r="AI77" s="92"/>
      <c r="AJ77" s="92"/>
      <c r="AK77" s="92"/>
      <c r="AL77" s="92"/>
      <c r="AM77" s="92"/>
      <c r="AN77" s="92"/>
      <c r="AO77" s="92"/>
      <c r="AP77" s="92"/>
      <c r="AQ77" s="92"/>
      <c r="AR77" s="92"/>
      <c r="AS77" s="92"/>
      <c r="AT77" s="92"/>
      <c r="AU77" s="92"/>
      <c r="AV77" s="92"/>
      <c r="AW77" s="92"/>
      <c r="AX77" s="92"/>
      <c r="AY77" s="92"/>
      <c r="AZ77" s="92"/>
      <c r="BA77" s="92"/>
      <c r="BB77" s="92"/>
      <c r="BC77" s="92"/>
      <c r="BD77" s="92"/>
      <c r="BE77" s="92"/>
      <c r="BF77" s="92"/>
      <c r="BG77" s="92"/>
      <c r="BH77" s="92"/>
      <c r="BI77" s="92"/>
      <c r="BJ77" s="92"/>
      <c r="BK77" s="92"/>
      <c r="BL77" s="92"/>
      <c r="BM77" s="92"/>
      <c r="BN77" s="92"/>
    </row>
    <row r="78" spans="1:66" s="60" customFormat="1" ht="18" x14ac:dyDescent="0.2">
      <c r="A7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8" s="109" t="s">
        <v>195</v>
      </c>
      <c r="C78" s="60" t="s">
        <v>133</v>
      </c>
      <c r="D78" s="110"/>
      <c r="E78" s="86">
        <v>43297</v>
      </c>
      <c r="F78" s="87">
        <f t="shared" si="27"/>
        <v>43317</v>
      </c>
      <c r="G78" s="61">
        <v>21</v>
      </c>
      <c r="H78" s="62">
        <v>0</v>
      </c>
      <c r="I78" s="63">
        <v>0</v>
      </c>
      <c r="J78" s="83"/>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90"/>
      <c r="BM78" s="90"/>
      <c r="BN78" s="90"/>
    </row>
    <row r="79" spans="1:66" s="60" customFormat="1" ht="18" x14ac:dyDescent="0.2">
      <c r="A7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9" s="109" t="s">
        <v>197</v>
      </c>
      <c r="C79" s="60" t="s">
        <v>133</v>
      </c>
      <c r="D79" s="110"/>
      <c r="E79" s="86">
        <v>43298</v>
      </c>
      <c r="F79" s="87">
        <f t="shared" ref="F79:F80" si="29">IF(ISBLANK(E79)," - ",IF(G79=0,E79,E79+G79-1))</f>
        <v>43319</v>
      </c>
      <c r="G79" s="61">
        <v>22</v>
      </c>
      <c r="H79" s="62">
        <v>0</v>
      </c>
      <c r="I79" s="63">
        <v>1</v>
      </c>
      <c r="J79" s="147"/>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90"/>
      <c r="BM79" s="90"/>
      <c r="BN79" s="90"/>
    </row>
    <row r="80" spans="1:66" s="60" customFormat="1" ht="18" x14ac:dyDescent="0.2">
      <c r="A8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80" s="109" t="s">
        <v>196</v>
      </c>
      <c r="C80" s="60" t="s">
        <v>133</v>
      </c>
      <c r="D80" s="110"/>
      <c r="E80" s="86">
        <v>43299</v>
      </c>
      <c r="F80" s="87">
        <f t="shared" si="29"/>
        <v>43321</v>
      </c>
      <c r="G80" s="61">
        <v>23</v>
      </c>
      <c r="H80" s="62">
        <v>0</v>
      </c>
      <c r="I80" s="63">
        <v>2</v>
      </c>
      <c r="J80" s="147"/>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90"/>
      <c r="BI80" s="90"/>
      <c r="BJ80" s="90"/>
      <c r="BK80" s="90"/>
      <c r="BL80" s="90"/>
      <c r="BM80" s="90"/>
      <c r="BN80" s="90"/>
    </row>
    <row r="81" spans="1:76" s="60" customFormat="1" ht="24" x14ac:dyDescent="0.2">
      <c r="A8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81" s="109" t="s">
        <v>174</v>
      </c>
      <c r="C81" s="60" t="s">
        <v>133</v>
      </c>
      <c r="D81" s="110"/>
      <c r="E81" s="86">
        <v>43300</v>
      </c>
      <c r="F81" s="87">
        <f t="shared" ref="F81" si="30">IF(ISBLANK(E81)," - ",IF(G81=0,E81,E81+G81-1))</f>
        <v>43323</v>
      </c>
      <c r="G81" s="61">
        <v>24</v>
      </c>
      <c r="H81" s="62">
        <v>0</v>
      </c>
      <c r="I81" s="63">
        <v>3</v>
      </c>
      <c r="J81" s="147"/>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90"/>
      <c r="BM81" s="90"/>
      <c r="BN81" s="90"/>
    </row>
    <row r="82" spans="1:76" s="54" customFormat="1" ht="18" x14ac:dyDescent="0.2">
      <c r="A82" s="52" t="str">
        <f>IF(ISERROR(VALUE(SUBSTITUTE(prevWBS,".",""))),"1",IF(ISERROR(FIND("`",SUBSTITUTE(prevWBS,".","`",1))),TEXT(VALUE(prevWBS)+1,"#"),TEXT(VALUE(LEFT(prevWBS,FIND("`",SUBSTITUTE(prevWBS,".","`",1))-1))+1,"#")))</f>
        <v>6</v>
      </c>
      <c r="B82" s="53" t="s">
        <v>132</v>
      </c>
      <c r="D82" s="55"/>
      <c r="E82" s="88"/>
      <c r="F82" s="88" t="str">
        <f t="shared" ref="F82:F83" si="31">IF(ISBLANK(E82)," - ",IF(G82=0,E82,E82+G82-1))</f>
        <v xml:space="preserve"> - </v>
      </c>
      <c r="G82" s="56"/>
      <c r="H82" s="57"/>
      <c r="I82" s="58" t="str">
        <f t="shared" ref="I82" si="32">IF(OR(F82=0,E82=0)," - ",NETWORKDAYS(E82,F82))</f>
        <v xml:space="preserve"> - </v>
      </c>
      <c r="J82" s="84"/>
      <c r="K82" s="92"/>
      <c r="L82" s="92"/>
      <c r="M82" s="92"/>
      <c r="N82" s="92"/>
      <c r="O82" s="92"/>
      <c r="P82" s="92"/>
      <c r="Q82" s="92"/>
      <c r="R82" s="92"/>
      <c r="S82" s="92"/>
      <c r="T82" s="92"/>
      <c r="U82" s="92"/>
      <c r="V82" s="92"/>
      <c r="W82" s="92"/>
      <c r="X82" s="92"/>
      <c r="Y82" s="92"/>
      <c r="Z82" s="92"/>
      <c r="AA82" s="92"/>
      <c r="AB82" s="92"/>
      <c r="AC82" s="92"/>
      <c r="AD82" s="92"/>
      <c r="AE82" s="92"/>
      <c r="AF82" s="92"/>
      <c r="AG82" s="92"/>
      <c r="AH82" s="92"/>
      <c r="AI82" s="92"/>
      <c r="AJ82" s="92"/>
      <c r="AK82" s="92"/>
      <c r="AL82" s="92"/>
      <c r="AM82" s="92"/>
      <c r="AN82" s="92"/>
      <c r="AO82" s="92"/>
      <c r="AP82" s="92"/>
      <c r="AQ82" s="92"/>
      <c r="AR82" s="92"/>
      <c r="AS82" s="92"/>
      <c r="AT82" s="92"/>
      <c r="AU82" s="92"/>
      <c r="AV82" s="92"/>
      <c r="AW82" s="92"/>
      <c r="AX82" s="92"/>
      <c r="AY82" s="92"/>
      <c r="AZ82" s="92"/>
      <c r="BA82" s="92"/>
      <c r="BB82" s="92"/>
      <c r="BC82" s="92"/>
      <c r="BD82" s="92"/>
      <c r="BE82" s="92"/>
      <c r="BF82" s="92"/>
      <c r="BG82" s="92"/>
      <c r="BH82" s="92"/>
      <c r="BI82" s="92"/>
      <c r="BJ82" s="92"/>
      <c r="BK82" s="92"/>
      <c r="BL82" s="92"/>
      <c r="BM82" s="92"/>
      <c r="BN82" s="92"/>
    </row>
    <row r="83" spans="1:76" s="60" customFormat="1" ht="18" x14ac:dyDescent="0.2">
      <c r="A8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83" s="109" t="s">
        <v>193</v>
      </c>
      <c r="C83" s="60" t="s">
        <v>133</v>
      </c>
      <c r="D83" s="110"/>
      <c r="E83" s="86">
        <v>43297</v>
      </c>
      <c r="F83" s="87">
        <f t="shared" si="31"/>
        <v>43297</v>
      </c>
      <c r="G83" s="61"/>
      <c r="H83" s="62">
        <v>0</v>
      </c>
      <c r="I83" s="63">
        <v>0</v>
      </c>
      <c r="J83" s="83"/>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c r="AY83" s="90"/>
      <c r="AZ83" s="90"/>
      <c r="BA83" s="90"/>
      <c r="BB83" s="90"/>
      <c r="BC83" s="90"/>
      <c r="BD83" s="90"/>
      <c r="BE83" s="90"/>
      <c r="BF83" s="90"/>
      <c r="BG83" s="90"/>
      <c r="BH83" s="90"/>
      <c r="BI83" s="90"/>
      <c r="BJ83" s="90"/>
      <c r="BK83" s="90"/>
      <c r="BL83" s="90"/>
      <c r="BM83" s="90"/>
      <c r="BN83" s="90"/>
    </row>
    <row r="84" spans="1:76" s="65" customFormat="1" ht="18" x14ac:dyDescent="0.2">
      <c r="A8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84" s="109" t="s">
        <v>194</v>
      </c>
      <c r="C84" s="60" t="s">
        <v>133</v>
      </c>
      <c r="D84" s="110"/>
      <c r="E84" s="86">
        <v>43298</v>
      </c>
      <c r="F84" s="87">
        <f t="shared" ref="F84:F85" si="33">IF(ISBLANK(E84)," - ",IF(G84=0,E84,E84+G84-1))</f>
        <v>43298</v>
      </c>
      <c r="G84" s="61"/>
      <c r="H84" s="62">
        <v>0</v>
      </c>
      <c r="I84" s="63">
        <v>1</v>
      </c>
      <c r="J84" s="83"/>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c r="BH84" s="90"/>
      <c r="BI84" s="90"/>
      <c r="BJ84" s="90"/>
      <c r="BK84" s="90"/>
      <c r="BL84" s="90"/>
      <c r="BM84" s="90"/>
      <c r="BN84" s="90"/>
      <c r="BO84" s="60"/>
      <c r="BP84" s="60"/>
      <c r="BQ84" s="60"/>
      <c r="BR84" s="60"/>
      <c r="BS84" s="60"/>
      <c r="BT84" s="60"/>
      <c r="BU84" s="60"/>
      <c r="BV84" s="60"/>
      <c r="BW84" s="60"/>
      <c r="BX84" s="60"/>
    </row>
    <row r="85" spans="1:76" s="64" customFormat="1" ht="24" x14ac:dyDescent="0.2">
      <c r="A8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85" s="109" t="s">
        <v>174</v>
      </c>
      <c r="C85" s="60" t="s">
        <v>133</v>
      </c>
      <c r="D85" s="110"/>
      <c r="E85" s="86">
        <v>43299</v>
      </c>
      <c r="F85" s="87">
        <f t="shared" si="33"/>
        <v>43299</v>
      </c>
      <c r="G85" s="61"/>
      <c r="H85" s="62">
        <v>0</v>
      </c>
      <c r="I85" s="63">
        <v>2</v>
      </c>
      <c r="J85" s="83"/>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90"/>
      <c r="AO85" s="90"/>
      <c r="AP85" s="90"/>
      <c r="AQ85" s="90"/>
      <c r="AR85" s="90"/>
      <c r="AS85" s="90"/>
      <c r="AT85" s="90"/>
      <c r="AU85" s="90"/>
      <c r="AV85" s="90"/>
      <c r="AW85" s="90"/>
      <c r="AX85" s="90"/>
      <c r="AY85" s="90"/>
      <c r="AZ85" s="90"/>
      <c r="BA85" s="90"/>
      <c r="BB85" s="90"/>
      <c r="BC85" s="90"/>
      <c r="BD85" s="90"/>
      <c r="BE85" s="90"/>
      <c r="BF85" s="90"/>
      <c r="BG85" s="90"/>
      <c r="BH85" s="90"/>
      <c r="BI85" s="90"/>
      <c r="BJ85" s="90"/>
      <c r="BK85" s="90"/>
      <c r="BL85" s="90"/>
      <c r="BM85" s="90"/>
      <c r="BN85" s="90"/>
      <c r="BO85" s="60"/>
      <c r="BP85" s="60"/>
      <c r="BQ85" s="60"/>
      <c r="BR85" s="60"/>
      <c r="BS85" s="60"/>
      <c r="BT85" s="60"/>
      <c r="BU85" s="60"/>
      <c r="BV85" s="60"/>
      <c r="BW85" s="60"/>
      <c r="BX85" s="60"/>
    </row>
    <row r="86" spans="1:76" s="64" customFormat="1" ht="18" x14ac:dyDescent="0.2">
      <c r="A86" s="112"/>
      <c r="B86" s="113"/>
      <c r="C86" s="66"/>
      <c r="D86" s="67"/>
      <c r="E86" s="86"/>
      <c r="F86" s="87"/>
      <c r="G86" s="61"/>
      <c r="H86" s="62"/>
      <c r="I86" s="68"/>
      <c r="J86" s="85"/>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90"/>
      <c r="AO86" s="90"/>
      <c r="AP86" s="90"/>
      <c r="AQ86" s="90"/>
      <c r="AR86" s="90"/>
      <c r="AS86" s="90"/>
      <c r="AT86" s="90"/>
      <c r="AU86" s="90"/>
      <c r="AV86" s="90"/>
      <c r="AW86" s="90"/>
      <c r="AX86" s="90"/>
      <c r="AY86" s="90"/>
      <c r="AZ86" s="90"/>
      <c r="BA86" s="90"/>
      <c r="BB86" s="90"/>
      <c r="BC86" s="90"/>
      <c r="BD86" s="90"/>
      <c r="BE86" s="90"/>
      <c r="BF86" s="90"/>
      <c r="BG86" s="90"/>
      <c r="BH86" s="90"/>
      <c r="BI86" s="90"/>
      <c r="BJ86" s="90"/>
      <c r="BK86" s="90"/>
      <c r="BL86" s="90"/>
      <c r="BM86" s="90"/>
      <c r="BN86" s="90"/>
    </row>
    <row r="87" spans="1:76" s="64" customFormat="1" ht="18" x14ac:dyDescent="0.2">
      <c r="A87" s="59"/>
      <c r="B87" s="69"/>
      <c r="C87" s="69"/>
      <c r="D87" s="67"/>
      <c r="E87" s="86"/>
      <c r="F87" s="87"/>
      <c r="G87" s="61"/>
      <c r="H87" s="62"/>
      <c r="I87" s="68"/>
      <c r="J87" s="85"/>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90"/>
      <c r="AO87" s="90"/>
      <c r="AP87" s="90"/>
      <c r="AQ87" s="90"/>
      <c r="AR87" s="90"/>
      <c r="AS87" s="90"/>
      <c r="AT87" s="90"/>
      <c r="AU87" s="90"/>
      <c r="AV87" s="90"/>
      <c r="AW87" s="90"/>
      <c r="AX87" s="90"/>
      <c r="AY87" s="90"/>
      <c r="AZ87" s="90"/>
      <c r="BA87" s="90"/>
      <c r="BB87" s="90"/>
      <c r="BC87" s="90"/>
      <c r="BD87" s="90"/>
      <c r="BE87" s="90"/>
      <c r="BF87" s="90"/>
      <c r="BG87" s="90"/>
      <c r="BH87" s="90"/>
      <c r="BI87" s="90"/>
      <c r="BJ87" s="90"/>
      <c r="BK87" s="90"/>
      <c r="BL87" s="90"/>
      <c r="BM87" s="90"/>
      <c r="BN87" s="90"/>
    </row>
    <row r="88" spans="1:76" s="64" customFormat="1" ht="18" x14ac:dyDescent="0.2">
      <c r="A88" s="59"/>
      <c r="B88" s="70"/>
      <c r="C88" s="69"/>
      <c r="D88" s="67"/>
      <c r="E88" s="86"/>
      <c r="F88" s="87"/>
      <c r="G88" s="61"/>
      <c r="H88" s="62"/>
      <c r="I88" s="68"/>
      <c r="J88" s="85"/>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90"/>
      <c r="AO88" s="90"/>
      <c r="AP88" s="90"/>
      <c r="AQ88" s="90"/>
      <c r="AR88" s="90"/>
      <c r="AS88" s="90"/>
      <c r="AT88" s="90"/>
      <c r="AU88" s="90"/>
      <c r="AV88" s="90"/>
      <c r="AW88" s="90"/>
      <c r="AX88" s="90"/>
      <c r="AY88" s="90"/>
      <c r="AZ88" s="90"/>
      <c r="BA88" s="90"/>
      <c r="BB88" s="90"/>
      <c r="BC88" s="90"/>
      <c r="BD88" s="90"/>
      <c r="BE88" s="90"/>
      <c r="BF88" s="90"/>
      <c r="BG88" s="90"/>
      <c r="BH88" s="90"/>
      <c r="BI88" s="90"/>
      <c r="BJ88" s="90"/>
      <c r="BK88" s="90"/>
      <c r="BL88" s="90"/>
      <c r="BM88" s="90"/>
      <c r="BN88" s="90"/>
    </row>
    <row r="89" spans="1:76" s="64" customFormat="1" ht="18" x14ac:dyDescent="0.2">
      <c r="A89" s="59"/>
      <c r="B89" s="70"/>
      <c r="C89" s="69"/>
      <c r="D89" s="67"/>
      <c r="E89" s="86"/>
      <c r="F89" s="87"/>
      <c r="G89" s="61"/>
      <c r="H89" s="62"/>
      <c r="I89" s="68"/>
      <c r="J89" s="85"/>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90"/>
      <c r="AO89" s="90"/>
      <c r="AP89" s="90"/>
      <c r="AQ89" s="90"/>
      <c r="AR89" s="90"/>
      <c r="AS89" s="90"/>
      <c r="AT89" s="90"/>
      <c r="AU89" s="90"/>
      <c r="AV89" s="90"/>
      <c r="AW89" s="90"/>
      <c r="AX89" s="90"/>
      <c r="AY89" s="90"/>
      <c r="AZ89" s="90"/>
      <c r="BA89" s="90"/>
      <c r="BB89" s="90"/>
      <c r="BC89" s="90"/>
      <c r="BD89" s="90"/>
      <c r="BE89" s="90"/>
      <c r="BF89" s="90"/>
      <c r="BG89" s="90"/>
      <c r="BH89" s="90"/>
      <c r="BI89" s="90"/>
      <c r="BJ89" s="90"/>
      <c r="BK89" s="90"/>
      <c r="BL89" s="90"/>
      <c r="BM89" s="90"/>
      <c r="BN89" s="90"/>
    </row>
    <row r="90" spans="1:76" s="32" customFormat="1" x14ac:dyDescent="0.2">
      <c r="A90" s="145"/>
      <c r="B90" s="30"/>
      <c r="C90" s="30"/>
      <c r="D90" s="31"/>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21 H86:H89 H29 H40:H50">
    <cfRule type="dataBar" priority="14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5" priority="188">
      <formula>K$6=TODAY()</formula>
    </cfRule>
  </conditionalFormatting>
  <conditionalFormatting sqref="K8:BN11 K16:BN89">
    <cfRule type="expression" dxfId="24" priority="191">
      <formula>AND($E8&lt;=K$6,ROUNDDOWN(($F8-$E8+1)*$H8,0)+$E8-1&gt;=K$6)</formula>
    </cfRule>
    <cfRule type="expression" dxfId="23" priority="192">
      <formula>AND(NOT(ISBLANK($E8)),$E8&lt;=K$6,$F8&gt;=K$6)</formula>
    </cfRule>
  </conditionalFormatting>
  <conditionalFormatting sqref="K6:BN11 K16:BN21 K86:BN89 K29:BN29 K40:BN50">
    <cfRule type="expression" dxfId="22" priority="151">
      <formula>K$6=TODAY()</formula>
    </cfRule>
  </conditionalFormatting>
  <conditionalFormatting sqref="H51">
    <cfRule type="dataBar" priority="95">
      <dataBar>
        <cfvo type="num" val="0"/>
        <cfvo type="num" val="1"/>
        <color theme="0" tint="-0.34998626667073579"/>
      </dataBar>
      <extLst>
        <ext xmlns:x14="http://schemas.microsoft.com/office/spreadsheetml/2009/9/main" uri="{B025F937-C7B1-47D3-B67F-A62EFF666E3E}">
          <x14:id>{B1FAEDE9-2F0E-4675-B60C-751A7A04F77D}</x14:id>
        </ext>
      </extLst>
    </cfRule>
  </conditionalFormatting>
  <conditionalFormatting sqref="H22">
    <cfRule type="dataBar" priority="115">
      <dataBar>
        <cfvo type="num" val="0"/>
        <cfvo type="num" val="1"/>
        <color theme="0" tint="-0.34998626667073579"/>
      </dataBar>
      <extLst>
        <ext xmlns:x14="http://schemas.microsoft.com/office/spreadsheetml/2009/9/main" uri="{B025F937-C7B1-47D3-B67F-A62EFF666E3E}">
          <x14:id>{8779DBD0-A34B-430E-9236-03E1ADF9A6BC}</x14:id>
        </ext>
      </extLst>
    </cfRule>
  </conditionalFormatting>
  <conditionalFormatting sqref="K22:BN22">
    <cfRule type="expression" dxfId="21" priority="116">
      <formula>K$6=TODAY()</formula>
    </cfRule>
  </conditionalFormatting>
  <conditionalFormatting sqref="H25:H28">
    <cfRule type="dataBar" priority="103">
      <dataBar>
        <cfvo type="num" val="0"/>
        <cfvo type="num" val="1"/>
        <color theme="0" tint="-0.34998626667073579"/>
      </dataBar>
      <extLst>
        <ext xmlns:x14="http://schemas.microsoft.com/office/spreadsheetml/2009/9/main" uri="{B025F937-C7B1-47D3-B67F-A62EFF666E3E}">
          <x14:id>{9F8D72AF-3BA6-40F7-AB89-18863692E3D6}</x14:id>
        </ext>
      </extLst>
    </cfRule>
  </conditionalFormatting>
  <conditionalFormatting sqref="K25:BN28">
    <cfRule type="expression" dxfId="20" priority="104">
      <formula>K$6=TODAY()</formula>
    </cfRule>
  </conditionalFormatting>
  <conditionalFormatting sqref="H23">
    <cfRule type="dataBar" priority="111">
      <dataBar>
        <cfvo type="num" val="0"/>
        <cfvo type="num" val="1"/>
        <color theme="0" tint="-0.34998626667073579"/>
      </dataBar>
      <extLst>
        <ext xmlns:x14="http://schemas.microsoft.com/office/spreadsheetml/2009/9/main" uri="{B025F937-C7B1-47D3-B67F-A62EFF666E3E}">
          <x14:id>{B7DC4ADB-0A92-4D89-9322-544C9A44CACC}</x14:id>
        </ext>
      </extLst>
    </cfRule>
  </conditionalFormatting>
  <conditionalFormatting sqref="K23:BN23">
    <cfRule type="expression" dxfId="19" priority="112">
      <formula>K$6=TODAY()</formula>
    </cfRule>
  </conditionalFormatting>
  <conditionalFormatting sqref="H24">
    <cfRule type="dataBar" priority="107">
      <dataBar>
        <cfvo type="num" val="0"/>
        <cfvo type="num" val="1"/>
        <color theme="0" tint="-0.34998626667073579"/>
      </dataBar>
      <extLst>
        <ext xmlns:x14="http://schemas.microsoft.com/office/spreadsheetml/2009/9/main" uri="{B025F937-C7B1-47D3-B67F-A62EFF666E3E}">
          <x14:id>{0FB6F2B5-D3D8-4C02-AD2A-B8FB23735F30}</x14:id>
        </ext>
      </extLst>
    </cfRule>
  </conditionalFormatting>
  <conditionalFormatting sqref="K24:BN24">
    <cfRule type="expression" dxfId="18" priority="108">
      <formula>K$6=TODAY()</formula>
    </cfRule>
  </conditionalFormatting>
  <conditionalFormatting sqref="K51:BN51">
    <cfRule type="expression" dxfId="17" priority="96">
      <formula>K$6=TODAY()</formula>
    </cfRule>
  </conditionalFormatting>
  <conditionalFormatting sqref="H58:H69">
    <cfRule type="dataBar" priority="91">
      <dataBar>
        <cfvo type="num" val="0"/>
        <cfvo type="num" val="1"/>
        <color theme="0" tint="-0.34998626667073579"/>
      </dataBar>
      <extLst>
        <ext xmlns:x14="http://schemas.microsoft.com/office/spreadsheetml/2009/9/main" uri="{B025F937-C7B1-47D3-B67F-A62EFF666E3E}">
          <x14:id>{8711D966-0976-4A23-AF06-99B89DF175B4}</x14:id>
        </ext>
      </extLst>
    </cfRule>
  </conditionalFormatting>
  <conditionalFormatting sqref="K58:BN72">
    <cfRule type="expression" dxfId="16" priority="92">
      <formula>K$6=TODAY()</formula>
    </cfRule>
  </conditionalFormatting>
  <conditionalFormatting sqref="H77">
    <cfRule type="dataBar" priority="87">
      <dataBar>
        <cfvo type="num" val="0"/>
        <cfvo type="num" val="1"/>
        <color theme="0" tint="-0.34998626667073579"/>
      </dataBar>
      <extLst>
        <ext xmlns:x14="http://schemas.microsoft.com/office/spreadsheetml/2009/9/main" uri="{B025F937-C7B1-47D3-B67F-A62EFF666E3E}">
          <x14:id>{52FFCF1B-01ED-41EB-9C5C-6961AC4AB57E}</x14:id>
        </ext>
      </extLst>
    </cfRule>
  </conditionalFormatting>
  <conditionalFormatting sqref="K77:BN77">
    <cfRule type="expression" dxfId="15" priority="88">
      <formula>K$6=TODAY()</formula>
    </cfRule>
  </conditionalFormatting>
  <conditionalFormatting sqref="H78:H81">
    <cfRule type="dataBar" priority="83">
      <dataBar>
        <cfvo type="num" val="0"/>
        <cfvo type="num" val="1"/>
        <color theme="0" tint="-0.34998626667073579"/>
      </dataBar>
      <extLst>
        <ext xmlns:x14="http://schemas.microsoft.com/office/spreadsheetml/2009/9/main" uri="{B025F937-C7B1-47D3-B67F-A62EFF666E3E}">
          <x14:id>{BB4CB6AF-4498-4D72-AC96-968B0B5150DC}</x14:id>
        </ext>
      </extLst>
    </cfRule>
  </conditionalFormatting>
  <conditionalFormatting sqref="K78:BN81">
    <cfRule type="expression" dxfId="14" priority="84">
      <formula>K$6=TODAY()</formula>
    </cfRule>
  </conditionalFormatting>
  <conditionalFormatting sqref="H82">
    <cfRule type="dataBar" priority="79">
      <dataBar>
        <cfvo type="num" val="0"/>
        <cfvo type="num" val="1"/>
        <color theme="0" tint="-0.34998626667073579"/>
      </dataBar>
      <extLst>
        <ext xmlns:x14="http://schemas.microsoft.com/office/spreadsheetml/2009/9/main" uri="{B025F937-C7B1-47D3-B67F-A62EFF666E3E}">
          <x14:id>{0E1537E1-3757-4A7C-8DA9-3F235E1532FD}</x14:id>
        </ext>
      </extLst>
    </cfRule>
  </conditionalFormatting>
  <conditionalFormatting sqref="K82:BN82">
    <cfRule type="expression" dxfId="13" priority="80">
      <formula>K$6=TODAY()</formula>
    </cfRule>
  </conditionalFormatting>
  <conditionalFormatting sqref="H83:H85">
    <cfRule type="dataBar" priority="75">
      <dataBar>
        <cfvo type="num" val="0"/>
        <cfvo type="num" val="1"/>
        <color theme="0" tint="-0.34998626667073579"/>
      </dataBar>
      <extLst>
        <ext xmlns:x14="http://schemas.microsoft.com/office/spreadsheetml/2009/9/main" uri="{B025F937-C7B1-47D3-B67F-A62EFF666E3E}">
          <x14:id>{AAA097A1-3CE5-4258-9621-CEDD1C12CDF5}</x14:id>
        </ext>
      </extLst>
    </cfRule>
  </conditionalFormatting>
  <conditionalFormatting sqref="K83:BN85">
    <cfRule type="expression" dxfId="12" priority="76">
      <formula>K$6=TODAY()</formula>
    </cfRule>
  </conditionalFormatting>
  <conditionalFormatting sqref="H30">
    <cfRule type="dataBar" priority="71">
      <dataBar>
        <cfvo type="num" val="0"/>
        <cfvo type="num" val="1"/>
        <color theme="0" tint="-0.34998626667073579"/>
      </dataBar>
      <extLst>
        <ext xmlns:x14="http://schemas.microsoft.com/office/spreadsheetml/2009/9/main" uri="{B025F937-C7B1-47D3-B67F-A62EFF666E3E}">
          <x14:id>{949BBD07-A336-4F8D-A745-231D93DEAD10}</x14:id>
        </ext>
      </extLst>
    </cfRule>
  </conditionalFormatting>
  <conditionalFormatting sqref="K30:BN39">
    <cfRule type="expression" dxfId="11" priority="72">
      <formula>K$6=TODAY()</formula>
    </cfRule>
  </conditionalFormatting>
  <conditionalFormatting sqref="H35 H37 H39">
    <cfRule type="dataBar" priority="68">
      <dataBar>
        <cfvo type="num" val="0"/>
        <cfvo type="num" val="1"/>
        <color theme="0" tint="-0.34998626667073579"/>
      </dataBar>
      <extLst>
        <ext xmlns:x14="http://schemas.microsoft.com/office/spreadsheetml/2009/9/main" uri="{B025F937-C7B1-47D3-B67F-A62EFF666E3E}">
          <x14:id>{F7BDAAE6-17C6-418E-A4F7-017BE7595EF6}</x14:id>
        </ext>
      </extLst>
    </cfRule>
  </conditionalFormatting>
  <conditionalFormatting sqref="H33">
    <cfRule type="dataBar" priority="70">
      <dataBar>
        <cfvo type="num" val="0"/>
        <cfvo type="num" val="1"/>
        <color theme="0" tint="-0.34998626667073579"/>
      </dataBar>
      <extLst>
        <ext xmlns:x14="http://schemas.microsoft.com/office/spreadsheetml/2009/9/main" uri="{B025F937-C7B1-47D3-B67F-A62EFF666E3E}">
          <x14:id>{9CDC11B3-3BA6-4826-A40F-59169D8B6534}</x14:id>
        </ext>
      </extLst>
    </cfRule>
  </conditionalFormatting>
  <conditionalFormatting sqref="H34 H36 H38">
    <cfRule type="dataBar" priority="69">
      <dataBar>
        <cfvo type="num" val="0"/>
        <cfvo type="num" val="1"/>
        <color theme="0" tint="-0.34998626667073579"/>
      </dataBar>
      <extLst>
        <ext xmlns:x14="http://schemas.microsoft.com/office/spreadsheetml/2009/9/main" uri="{B025F937-C7B1-47D3-B67F-A62EFF666E3E}">
          <x14:id>{42E242B0-846B-403A-8533-D6CF705A51EA}</x14:id>
        </ext>
      </extLst>
    </cfRule>
  </conditionalFormatting>
  <conditionalFormatting sqref="H15">
    <cfRule type="dataBar" priority="64">
      <dataBar>
        <cfvo type="num" val="0"/>
        <cfvo type="num" val="1"/>
        <color theme="0" tint="-0.34998626667073579"/>
      </dataBar>
      <extLst>
        <ext xmlns:x14="http://schemas.microsoft.com/office/spreadsheetml/2009/9/main" uri="{B025F937-C7B1-47D3-B67F-A62EFF666E3E}">
          <x14:id>{459C1CBF-69B6-465D-8CBA-713A05402EC3}</x14:id>
        </ext>
      </extLst>
    </cfRule>
  </conditionalFormatting>
  <conditionalFormatting sqref="K15:BN15">
    <cfRule type="expression" dxfId="10" priority="66">
      <formula>AND($E15&lt;=K$6,ROUNDDOWN(($F15-$E15+1)*$H15,0)+$E15-1&gt;=K$6)</formula>
    </cfRule>
    <cfRule type="expression" dxfId="9" priority="67">
      <formula>AND(NOT(ISBLANK($E15)),$E15&lt;=K$6,$F15&gt;=K$6)</formula>
    </cfRule>
  </conditionalFormatting>
  <conditionalFormatting sqref="K15:BN15">
    <cfRule type="expression" dxfId="8" priority="65">
      <formula>K$6=TODAY()</formula>
    </cfRule>
  </conditionalFormatting>
  <conditionalFormatting sqref="H74">
    <cfRule type="dataBar" priority="9">
      <dataBar>
        <cfvo type="num" val="0"/>
        <cfvo type="num" val="1"/>
        <color theme="0" tint="-0.34998626667073579"/>
      </dataBar>
      <extLst>
        <ext xmlns:x14="http://schemas.microsoft.com/office/spreadsheetml/2009/9/main" uri="{B025F937-C7B1-47D3-B67F-A62EFF666E3E}">
          <x14:id>{4D62582D-4081-4A10-8404-D349A36B47A4}</x14:id>
        </ext>
      </extLst>
    </cfRule>
  </conditionalFormatting>
  <conditionalFormatting sqref="K74:BN74">
    <cfRule type="expression" dxfId="7" priority="10">
      <formula>K$6=TODAY()</formula>
    </cfRule>
  </conditionalFormatting>
  <conditionalFormatting sqref="H52:H57">
    <cfRule type="dataBar" priority="28">
      <dataBar>
        <cfvo type="num" val="0"/>
        <cfvo type="num" val="1"/>
        <color theme="0" tint="-0.34998626667073579"/>
      </dataBar>
      <extLst>
        <ext xmlns:x14="http://schemas.microsoft.com/office/spreadsheetml/2009/9/main" uri="{B025F937-C7B1-47D3-B67F-A62EFF666E3E}">
          <x14:id>{9CB5BE2A-3641-4235-B8EE-AD9706E053A0}</x14:id>
        </ext>
      </extLst>
    </cfRule>
  </conditionalFormatting>
  <conditionalFormatting sqref="K52:BN57">
    <cfRule type="expression" dxfId="6" priority="25">
      <formula>K$6=TODAY()</formula>
    </cfRule>
  </conditionalFormatting>
  <conditionalFormatting sqref="K12:BN14">
    <cfRule type="expression" dxfId="5" priority="23">
      <formula>AND($E12&lt;=K$6,ROUNDDOWN(($F12-$E12+1)*$H12,0)+$E12-1&gt;=K$6)</formula>
    </cfRule>
    <cfRule type="expression" dxfId="4" priority="24">
      <formula>AND(NOT(ISBLANK($E12)),$E12&lt;=K$6,$F12&gt;=K$6)</formula>
    </cfRule>
  </conditionalFormatting>
  <conditionalFormatting sqref="K12:BN14">
    <cfRule type="expression" dxfId="3" priority="22">
      <formula>K$6=TODAY()</formula>
    </cfRule>
  </conditionalFormatting>
  <conditionalFormatting sqref="H12">
    <cfRule type="dataBar" priority="21">
      <dataBar>
        <cfvo type="num" val="0"/>
        <cfvo type="num" val="1"/>
        <color theme="0" tint="-0.34998626667073579"/>
      </dataBar>
      <extLst>
        <ext xmlns:x14="http://schemas.microsoft.com/office/spreadsheetml/2009/9/main" uri="{B025F937-C7B1-47D3-B67F-A62EFF666E3E}">
          <x14:id>{B2418B03-897F-4DEE-9997-989088802329}</x14:id>
        </ext>
      </extLst>
    </cfRule>
  </conditionalFormatting>
  <conditionalFormatting sqref="H13">
    <cfRule type="dataBar" priority="20">
      <dataBar>
        <cfvo type="num" val="0"/>
        <cfvo type="num" val="1"/>
        <color theme="0" tint="-0.34998626667073579"/>
      </dataBar>
      <extLst>
        <ext xmlns:x14="http://schemas.microsoft.com/office/spreadsheetml/2009/9/main" uri="{B025F937-C7B1-47D3-B67F-A62EFF666E3E}">
          <x14:id>{1E105006-E570-44F7-B46D-98FDDAB44EA0}</x14:id>
        </ext>
      </extLst>
    </cfRule>
  </conditionalFormatting>
  <conditionalFormatting sqref="H14">
    <cfRule type="dataBar" priority="19">
      <dataBar>
        <cfvo type="num" val="0"/>
        <cfvo type="num" val="1"/>
        <color theme="0" tint="-0.34998626667073579"/>
      </dataBar>
      <extLst>
        <ext xmlns:x14="http://schemas.microsoft.com/office/spreadsheetml/2009/9/main" uri="{B025F937-C7B1-47D3-B67F-A62EFF666E3E}">
          <x14:id>{08369795-514F-4BF4-AF6A-0CE87E372E6E}</x14:id>
        </ext>
      </extLst>
    </cfRule>
  </conditionalFormatting>
  <conditionalFormatting sqref="H31:H32">
    <cfRule type="dataBar" priority="18">
      <dataBar>
        <cfvo type="num" val="0"/>
        <cfvo type="num" val="1"/>
        <color theme="0" tint="-0.34998626667073579"/>
      </dataBar>
      <extLst>
        <ext xmlns:x14="http://schemas.microsoft.com/office/spreadsheetml/2009/9/main" uri="{B025F937-C7B1-47D3-B67F-A62EFF666E3E}">
          <x14:id>{F3C1E1CF-E94B-4619-BB77-724DA8DADF78}</x14:id>
        </ext>
      </extLst>
    </cfRule>
  </conditionalFormatting>
  <conditionalFormatting sqref="H70:H72">
    <cfRule type="dataBar" priority="17">
      <dataBar>
        <cfvo type="num" val="0"/>
        <cfvo type="num" val="1"/>
        <color theme="0" tint="-0.34998626667073579"/>
      </dataBar>
      <extLst>
        <ext xmlns:x14="http://schemas.microsoft.com/office/spreadsheetml/2009/9/main" uri="{B025F937-C7B1-47D3-B67F-A62EFF666E3E}">
          <x14:id>{11F01326-E17A-4345-9840-E70C7FDC12CB}</x14:id>
        </ext>
      </extLst>
    </cfRule>
  </conditionalFormatting>
  <conditionalFormatting sqref="K73:BN73">
    <cfRule type="expression" dxfId="2" priority="14">
      <formula>K$6=TODAY()</formula>
    </cfRule>
  </conditionalFormatting>
  <conditionalFormatting sqref="H73">
    <cfRule type="dataBar" priority="13">
      <dataBar>
        <cfvo type="num" val="0"/>
        <cfvo type="num" val="1"/>
        <color theme="0" tint="-0.34998626667073579"/>
      </dataBar>
      <extLst>
        <ext xmlns:x14="http://schemas.microsoft.com/office/spreadsheetml/2009/9/main" uri="{B025F937-C7B1-47D3-B67F-A62EFF666E3E}">
          <x14:id>{86163CAC-E8EC-4AB3-9B8D-FEB995C0DF37}</x14:id>
        </ext>
      </extLst>
    </cfRule>
  </conditionalFormatting>
  <conditionalFormatting sqref="K75:BN75">
    <cfRule type="expression" dxfId="1" priority="6">
      <formula>K$6=TODAY()</formula>
    </cfRule>
  </conditionalFormatting>
  <conditionalFormatting sqref="H75">
    <cfRule type="dataBar" priority="5">
      <dataBar>
        <cfvo type="num" val="0"/>
        <cfvo type="num" val="1"/>
        <color theme="0" tint="-0.34998626667073579"/>
      </dataBar>
      <extLst>
        <ext xmlns:x14="http://schemas.microsoft.com/office/spreadsheetml/2009/9/main" uri="{B025F937-C7B1-47D3-B67F-A62EFF666E3E}">
          <x14:id>{7597821B-03B1-47BC-9BE2-5FDE01E10076}</x14:id>
        </ext>
      </extLst>
    </cfRule>
  </conditionalFormatting>
  <conditionalFormatting sqref="K76:BN76">
    <cfRule type="expression" dxfId="0" priority="2">
      <formula>K$6=TODAY()</formula>
    </cfRule>
  </conditionalFormatting>
  <conditionalFormatting sqref="H76">
    <cfRule type="dataBar" priority="1">
      <dataBar>
        <cfvo type="num" val="0"/>
        <cfvo type="num" val="1"/>
        <color theme="0" tint="-0.34998626667073579"/>
      </dataBar>
      <extLst>
        <ext xmlns:x14="http://schemas.microsoft.com/office/spreadsheetml/2009/9/main" uri="{B025F937-C7B1-47D3-B67F-A62EFF666E3E}">
          <x14:id>{BEB87025-5E57-43DD-8C4A-2D0DA07A798B}</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9 G29:H29 H40" unlockedFormula="1"/>
    <ignoredError sqref="A2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H16:H21 H86:H89 H29 H40:H50</xm:sqref>
        </x14:conditionalFormatting>
        <x14:conditionalFormatting xmlns:xm="http://schemas.microsoft.com/office/excel/2006/main">
          <x14:cfRule type="dataBar" id="{B1FAEDE9-2F0E-4675-B60C-751A7A04F77D}">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779DBD0-A34B-430E-9236-03E1ADF9A6BC}">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F8D72AF-3BA6-40F7-AB89-18863692E3D6}">
            <x14:dataBar minLength="0" maxLength="100" gradient="0">
              <x14:cfvo type="num">
                <xm:f>0</xm:f>
              </x14:cfvo>
              <x14:cfvo type="num">
                <xm:f>1</xm:f>
              </x14:cfvo>
              <x14:negativeFillColor rgb="FFFF0000"/>
              <x14:axisColor rgb="FF000000"/>
            </x14:dataBar>
          </x14:cfRule>
          <xm:sqref>H25:H28</xm:sqref>
        </x14:conditionalFormatting>
        <x14:conditionalFormatting xmlns:xm="http://schemas.microsoft.com/office/excel/2006/main">
          <x14:cfRule type="dataBar" id="{B7DC4ADB-0A92-4D89-9322-544C9A44CAC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FB6F2B5-D3D8-4C02-AD2A-B8FB23735F30}">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711D966-0976-4A23-AF06-99B89DF175B4}">
            <x14:dataBar minLength="0" maxLength="100" gradient="0">
              <x14:cfvo type="num">
                <xm:f>0</xm:f>
              </x14:cfvo>
              <x14:cfvo type="num">
                <xm:f>1</xm:f>
              </x14:cfvo>
              <x14:negativeFillColor rgb="FFFF0000"/>
              <x14:axisColor rgb="FF000000"/>
            </x14:dataBar>
          </x14:cfRule>
          <xm:sqref>H58:H69</xm:sqref>
        </x14:conditionalFormatting>
        <x14:conditionalFormatting xmlns:xm="http://schemas.microsoft.com/office/excel/2006/main">
          <x14:cfRule type="dataBar" id="{52FFCF1B-01ED-41EB-9C5C-6961AC4AB57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BB4CB6AF-4498-4D72-AC96-968B0B5150DC}">
            <x14:dataBar minLength="0" maxLength="100" gradient="0">
              <x14:cfvo type="num">
                <xm:f>0</xm:f>
              </x14:cfvo>
              <x14:cfvo type="num">
                <xm:f>1</xm:f>
              </x14:cfvo>
              <x14:negativeFillColor rgb="FFFF0000"/>
              <x14:axisColor rgb="FF000000"/>
            </x14:dataBar>
          </x14:cfRule>
          <xm:sqref>H78:H81</xm:sqref>
        </x14:conditionalFormatting>
        <x14:conditionalFormatting xmlns:xm="http://schemas.microsoft.com/office/excel/2006/main">
          <x14:cfRule type="dataBar" id="{0E1537E1-3757-4A7C-8DA9-3F235E1532FD}">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AAA097A1-3CE5-4258-9621-CEDD1C12CDF5}">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949BBD07-A336-4F8D-A745-231D93DEAD1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7BDAAE6-17C6-418E-A4F7-017BE7595EF6}">
            <x14:dataBar minLength="0" maxLength="100" gradient="0">
              <x14:cfvo type="num">
                <xm:f>0</xm:f>
              </x14:cfvo>
              <x14:cfvo type="num">
                <xm:f>1</xm:f>
              </x14:cfvo>
              <x14:negativeFillColor rgb="FFFF0000"/>
              <x14:axisColor rgb="FF000000"/>
            </x14:dataBar>
          </x14:cfRule>
          <xm:sqref>H35 H37 H39</xm:sqref>
        </x14:conditionalFormatting>
        <x14:conditionalFormatting xmlns:xm="http://schemas.microsoft.com/office/excel/2006/main">
          <x14:cfRule type="dataBar" id="{9CDC11B3-3BA6-4826-A40F-59169D8B65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2E242B0-846B-403A-8533-D6CF705A51EA}">
            <x14:dataBar minLength="0" maxLength="100" gradient="0">
              <x14:cfvo type="num">
                <xm:f>0</xm:f>
              </x14:cfvo>
              <x14:cfvo type="num">
                <xm:f>1</xm:f>
              </x14:cfvo>
              <x14:negativeFillColor rgb="FFFF0000"/>
              <x14:axisColor rgb="FF000000"/>
            </x14:dataBar>
          </x14:cfRule>
          <xm:sqref>H34 H36 H38</xm:sqref>
        </x14:conditionalFormatting>
        <x14:conditionalFormatting xmlns:xm="http://schemas.microsoft.com/office/excel/2006/main">
          <x14:cfRule type="dataBar" id="{459C1CBF-69B6-465D-8CBA-713A05402EC3}">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4D62582D-4081-4A10-8404-D349A36B47A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CB5BE2A-3641-4235-B8EE-AD9706E053A0}">
            <x14:dataBar minLength="0" maxLength="100" gradient="0">
              <x14:cfvo type="num">
                <xm:f>0</xm:f>
              </x14:cfvo>
              <x14:cfvo type="num">
                <xm:f>1</xm:f>
              </x14:cfvo>
              <x14:negativeFillColor rgb="FFFF0000"/>
              <x14:axisColor rgb="FF000000"/>
            </x14:dataBar>
          </x14:cfRule>
          <xm:sqref>H52:H57</xm:sqref>
        </x14:conditionalFormatting>
        <x14:conditionalFormatting xmlns:xm="http://schemas.microsoft.com/office/excel/2006/main">
          <x14:cfRule type="dataBar" id="{B2418B03-897F-4DEE-9997-989088802329}">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E105006-E570-44F7-B46D-98FDDAB44EA0}">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8369795-514F-4BF4-AF6A-0CE87E372E6E}">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F3C1E1CF-E94B-4619-BB77-724DA8DADF78}">
            <x14:dataBar minLength="0" maxLength="100" gradient="0">
              <x14:cfvo type="num">
                <xm:f>0</xm:f>
              </x14:cfvo>
              <x14:cfvo type="num">
                <xm:f>1</xm:f>
              </x14:cfvo>
              <x14:negativeFillColor rgb="FFFF0000"/>
              <x14:axisColor rgb="FF000000"/>
            </x14:dataBar>
          </x14:cfRule>
          <xm:sqref>H31:H32</xm:sqref>
        </x14:conditionalFormatting>
        <x14:conditionalFormatting xmlns:xm="http://schemas.microsoft.com/office/excel/2006/main">
          <x14:cfRule type="dataBar" id="{11F01326-E17A-4345-9840-E70C7FDC12CB}">
            <x14:dataBar minLength="0" maxLength="100" gradient="0">
              <x14:cfvo type="num">
                <xm:f>0</xm:f>
              </x14:cfvo>
              <x14:cfvo type="num">
                <xm:f>1</xm:f>
              </x14:cfvo>
              <x14:negativeFillColor rgb="FFFF0000"/>
              <x14:axisColor rgb="FF000000"/>
            </x14:dataBar>
          </x14:cfRule>
          <xm:sqref>H70:H72</xm:sqref>
        </x14:conditionalFormatting>
        <x14:conditionalFormatting xmlns:xm="http://schemas.microsoft.com/office/excel/2006/main">
          <x14:cfRule type="dataBar" id="{86163CAC-E8EC-4AB3-9B8D-FEB995C0DF37}">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7597821B-03B1-47BC-9BE2-5FDE01E10076}">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BEB87025-5E57-43DD-8C4A-2D0DA07A798B}">
            <x14:dataBar minLength="0" maxLength="100" gradient="0">
              <x14:cfvo type="num">
                <xm:f>0</xm:f>
              </x14:cfvo>
              <x14:cfvo type="num">
                <xm:f>1</xm:f>
              </x14:cfvo>
              <x14:negativeFillColor rgb="FFFF0000"/>
              <x14:axisColor rgb="FF000000"/>
            </x14:dataBar>
          </x14:cfRule>
          <xm:sqref>H76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116</v>
      </c>
      <c r="B1" s="40"/>
      <c r="C1" s="41"/>
    </row>
    <row r="2" spans="1:3" ht="14.25" x14ac:dyDescent="0.2">
      <c r="A2" s="120" t="s">
        <v>46</v>
      </c>
      <c r="B2" s="9"/>
      <c r="C2" s="8"/>
    </row>
    <row r="3" spans="1:3" s="20" customFormat="1" x14ac:dyDescent="0.2">
      <c r="A3" s="8"/>
      <c r="B3" s="9"/>
      <c r="C3" s="8"/>
    </row>
    <row r="4" spans="1:3" s="8" customFormat="1" ht="18" x14ac:dyDescent="0.25">
      <c r="A4" s="115" t="s">
        <v>83</v>
      </c>
      <c r="B4" s="38"/>
    </row>
    <row r="5" spans="1:3" s="8" customFormat="1" ht="57" x14ac:dyDescent="0.2">
      <c r="B5" s="121" t="s">
        <v>72</v>
      </c>
    </row>
    <row r="7" spans="1:3" ht="28.5" x14ac:dyDescent="0.2">
      <c r="B7" s="121" t="s">
        <v>84</v>
      </c>
    </row>
    <row r="9" spans="1:3" ht="14.25" x14ac:dyDescent="0.2">
      <c r="B9" s="120" t="s">
        <v>58</v>
      </c>
    </row>
    <row r="11" spans="1:3" ht="28.5" x14ac:dyDescent="0.2">
      <c r="B11" s="119" t="s">
        <v>59</v>
      </c>
    </row>
    <row r="12" spans="1:3" s="20" customFormat="1" x14ac:dyDescent="0.2"/>
    <row r="13" spans="1:3" ht="18" x14ac:dyDescent="0.25">
      <c r="A13" s="157" t="s">
        <v>3</v>
      </c>
      <c r="B13" s="157"/>
    </row>
    <row r="14" spans="1:3" s="20" customFormat="1" x14ac:dyDescent="0.2"/>
    <row r="15" spans="1:3" s="116" customFormat="1" ht="18" x14ac:dyDescent="0.2">
      <c r="A15" s="124"/>
      <c r="B15" s="122" t="s">
        <v>75</v>
      </c>
    </row>
    <row r="16" spans="1:3" s="116" customFormat="1" ht="18" x14ac:dyDescent="0.2">
      <c r="A16" s="124"/>
      <c r="B16" s="123" t="s">
        <v>73</v>
      </c>
      <c r="C16" s="118" t="s">
        <v>2</v>
      </c>
    </row>
    <row r="17" spans="1:3" ht="18" x14ac:dyDescent="0.25">
      <c r="A17" s="125"/>
      <c r="B17" s="123" t="s">
        <v>77</v>
      </c>
    </row>
    <row r="18" spans="1:3" s="20" customFormat="1" ht="18" x14ac:dyDescent="0.25">
      <c r="A18" s="125"/>
      <c r="B18" s="123" t="s">
        <v>85</v>
      </c>
    </row>
    <row r="19" spans="1:3" s="41" customFormat="1" ht="18" x14ac:dyDescent="0.25">
      <c r="A19" s="128"/>
      <c r="B19" s="123" t="s">
        <v>86</v>
      </c>
    </row>
    <row r="20" spans="1:3" s="116" customFormat="1" ht="18" x14ac:dyDescent="0.2">
      <c r="A20" s="124"/>
      <c r="B20" s="122" t="s">
        <v>74</v>
      </c>
      <c r="C20" s="117" t="s">
        <v>1</v>
      </c>
    </row>
    <row r="21" spans="1:3" ht="18" x14ac:dyDescent="0.25">
      <c r="A21" s="125"/>
      <c r="B21" s="123" t="s">
        <v>76</v>
      </c>
    </row>
    <row r="22" spans="1:3" s="8" customFormat="1" ht="18" x14ac:dyDescent="0.25">
      <c r="A22" s="126"/>
      <c r="B22" s="127" t="s">
        <v>78</v>
      </c>
    </row>
    <row r="23" spans="1:3" s="8" customFormat="1" ht="18" x14ac:dyDescent="0.25">
      <c r="A23" s="126"/>
      <c r="B23" s="10"/>
    </row>
    <row r="24" spans="1:3" s="8" customFormat="1" ht="18" x14ac:dyDescent="0.25">
      <c r="A24" s="157" t="s">
        <v>79</v>
      </c>
      <c r="B24" s="157"/>
    </row>
    <row r="25" spans="1:3" s="8" customFormat="1" ht="43.5" x14ac:dyDescent="0.25">
      <c r="A25" s="126"/>
      <c r="B25" s="123" t="s">
        <v>87</v>
      </c>
    </row>
    <row r="26" spans="1:3" s="8" customFormat="1" ht="18" x14ac:dyDescent="0.25">
      <c r="A26" s="126"/>
      <c r="B26" s="123"/>
    </row>
    <row r="27" spans="1:3" s="8" customFormat="1" ht="18" x14ac:dyDescent="0.25">
      <c r="A27" s="126"/>
      <c r="B27" s="144" t="s">
        <v>91</v>
      </c>
    </row>
    <row r="28" spans="1:3" s="8" customFormat="1" ht="18" x14ac:dyDescent="0.25">
      <c r="A28" s="126"/>
      <c r="B28" s="123" t="s">
        <v>80</v>
      </c>
    </row>
    <row r="29" spans="1:3" s="8" customFormat="1" ht="28.5" x14ac:dyDescent="0.25">
      <c r="A29" s="126"/>
      <c r="B29" s="123" t="s">
        <v>82</v>
      </c>
    </row>
    <row r="30" spans="1:3" s="8" customFormat="1" ht="18" x14ac:dyDescent="0.25">
      <c r="A30" s="126"/>
      <c r="B30" s="123"/>
    </row>
    <row r="31" spans="1:3" s="8" customFormat="1" ht="18" x14ac:dyDescent="0.25">
      <c r="A31" s="126"/>
      <c r="B31" s="144" t="s">
        <v>88</v>
      </c>
    </row>
    <row r="32" spans="1:3" s="8" customFormat="1" ht="18" x14ac:dyDescent="0.25">
      <c r="A32" s="126"/>
      <c r="B32" s="123" t="s">
        <v>81</v>
      </c>
    </row>
    <row r="33" spans="1:2" s="8" customFormat="1" ht="18" x14ac:dyDescent="0.25">
      <c r="A33" s="126"/>
      <c r="B33" s="123" t="s">
        <v>89</v>
      </c>
    </row>
    <row r="34" spans="1:2" s="8" customFormat="1" ht="18" x14ac:dyDescent="0.25">
      <c r="A34" s="126"/>
      <c r="B34" s="10"/>
    </row>
    <row r="35" spans="1:2" s="8" customFormat="1" ht="28.5" x14ac:dyDescent="0.25">
      <c r="A35" s="126"/>
      <c r="B35" s="123" t="s">
        <v>126</v>
      </c>
    </row>
    <row r="36" spans="1:2" s="8" customFormat="1" ht="18" x14ac:dyDescent="0.25">
      <c r="A36" s="126"/>
      <c r="B36" s="129" t="s">
        <v>90</v>
      </c>
    </row>
    <row r="37" spans="1:2" s="8" customFormat="1" ht="18" x14ac:dyDescent="0.25">
      <c r="A37" s="126"/>
      <c r="B37" s="10"/>
    </row>
    <row r="38" spans="1:2" ht="18" x14ac:dyDescent="0.25">
      <c r="A38" s="157" t="s">
        <v>8</v>
      </c>
      <c r="B38" s="157"/>
    </row>
    <row r="39" spans="1:2" ht="28.5" x14ac:dyDescent="0.2">
      <c r="B39" s="123" t="s">
        <v>93</v>
      </c>
    </row>
    <row r="40" spans="1:2" s="20" customFormat="1" x14ac:dyDescent="0.2"/>
    <row r="41" spans="1:2" s="20" customFormat="1" ht="14.25" x14ac:dyDescent="0.2">
      <c r="B41" s="123" t="s">
        <v>94</v>
      </c>
    </row>
    <row r="42" spans="1:2" s="20" customFormat="1" x14ac:dyDescent="0.2"/>
    <row r="43" spans="1:2" s="20" customFormat="1" ht="28.5" x14ac:dyDescent="0.2">
      <c r="B43" s="123" t="s">
        <v>92</v>
      </c>
    </row>
    <row r="44" spans="1:2" s="20" customFormat="1" x14ac:dyDescent="0.2"/>
    <row r="45" spans="1:2" ht="28.5" x14ac:dyDescent="0.2">
      <c r="B45" s="123" t="s">
        <v>95</v>
      </c>
    </row>
    <row r="46" spans="1:2" x14ac:dyDescent="0.2">
      <c r="B46" s="21"/>
    </row>
    <row r="47" spans="1:2" ht="28.5" x14ac:dyDescent="0.2">
      <c r="B47" s="123" t="s">
        <v>96</v>
      </c>
    </row>
    <row r="48" spans="1:2" x14ac:dyDescent="0.2">
      <c r="B48" s="11"/>
    </row>
    <row r="49" spans="1:2" ht="18" x14ac:dyDescent="0.25">
      <c r="A49" s="157" t="s">
        <v>6</v>
      </c>
      <c r="B49" s="157"/>
    </row>
    <row r="50" spans="1:2" ht="28.5" x14ac:dyDescent="0.2">
      <c r="B50" s="123" t="s">
        <v>127</v>
      </c>
    </row>
    <row r="51" spans="1:2" x14ac:dyDescent="0.2">
      <c r="B51" s="11"/>
    </row>
    <row r="52" spans="1:2" ht="14.25" x14ac:dyDescent="0.2">
      <c r="A52" s="130" t="s">
        <v>9</v>
      </c>
      <c r="B52" s="123" t="s">
        <v>10</v>
      </c>
    </row>
    <row r="53" spans="1:2" ht="14.25" x14ac:dyDescent="0.2">
      <c r="A53" s="130" t="s">
        <v>11</v>
      </c>
      <c r="B53" s="123" t="s">
        <v>12</v>
      </c>
    </row>
    <row r="54" spans="1:2" ht="14.25" x14ac:dyDescent="0.2">
      <c r="A54" s="130" t="s">
        <v>13</v>
      </c>
      <c r="B54" s="123" t="s">
        <v>14</v>
      </c>
    </row>
    <row r="55" spans="1:2" ht="28.5" x14ac:dyDescent="0.2">
      <c r="A55" s="119"/>
      <c r="B55" s="123" t="s">
        <v>97</v>
      </c>
    </row>
    <row r="56" spans="1:2" ht="28.5" x14ac:dyDescent="0.2">
      <c r="A56" s="119"/>
      <c r="B56" s="123" t="s">
        <v>98</v>
      </c>
    </row>
    <row r="57" spans="1:2" ht="14.25" x14ac:dyDescent="0.2">
      <c r="A57" s="130" t="s">
        <v>15</v>
      </c>
      <c r="B57" s="123" t="s">
        <v>16</v>
      </c>
    </row>
    <row r="58" spans="1:2" ht="14.25" x14ac:dyDescent="0.2">
      <c r="A58" s="119"/>
      <c r="B58" s="123" t="s">
        <v>99</v>
      </c>
    </row>
    <row r="59" spans="1:2" ht="14.25" x14ac:dyDescent="0.2">
      <c r="A59" s="119"/>
      <c r="B59" s="123" t="s">
        <v>100</v>
      </c>
    </row>
    <row r="60" spans="1:2" ht="14.25" x14ac:dyDescent="0.2">
      <c r="A60" s="130" t="s">
        <v>17</v>
      </c>
      <c r="B60" s="123" t="s">
        <v>18</v>
      </c>
    </row>
    <row r="61" spans="1:2" ht="28.5" x14ac:dyDescent="0.2">
      <c r="A61" s="119"/>
      <c r="B61" s="123" t="s">
        <v>101</v>
      </c>
    </row>
    <row r="62" spans="1:2" ht="14.25" x14ac:dyDescent="0.2">
      <c r="A62" s="130" t="s">
        <v>102</v>
      </c>
      <c r="B62" s="123" t="s">
        <v>103</v>
      </c>
    </row>
    <row r="63" spans="1:2" ht="14.25" x14ac:dyDescent="0.2">
      <c r="A63" s="131"/>
      <c r="B63" s="123" t="s">
        <v>104</v>
      </c>
    </row>
    <row r="64" spans="1:2" s="20" customFormat="1" x14ac:dyDescent="0.2">
      <c r="B64" s="12"/>
    </row>
    <row r="65" spans="1:2" s="20" customFormat="1" ht="18" x14ac:dyDescent="0.25">
      <c r="A65" s="157" t="s">
        <v>7</v>
      </c>
      <c r="B65" s="157"/>
    </row>
    <row r="66" spans="1:2" s="20" customFormat="1" ht="42.75" x14ac:dyDescent="0.2">
      <c r="B66" s="123" t="s">
        <v>105</v>
      </c>
    </row>
    <row r="67" spans="1:2" s="20" customFormat="1" x14ac:dyDescent="0.2">
      <c r="B67" s="13"/>
    </row>
    <row r="68" spans="1:2" s="8" customFormat="1" ht="18" x14ac:dyDescent="0.25">
      <c r="A68" s="157" t="s">
        <v>4</v>
      </c>
      <c r="B68" s="157"/>
    </row>
    <row r="69" spans="1:2" s="20" customFormat="1" ht="15" x14ac:dyDescent="0.25">
      <c r="A69" s="138" t="s">
        <v>5</v>
      </c>
      <c r="B69" s="139" t="s">
        <v>106</v>
      </c>
    </row>
    <row r="70" spans="1:2" s="8" customFormat="1" ht="28.5" x14ac:dyDescent="0.2">
      <c r="A70" s="132"/>
      <c r="B70" s="137" t="s">
        <v>108</v>
      </c>
    </row>
    <row r="71" spans="1:2" s="8" customFormat="1" ht="14.25" x14ac:dyDescent="0.2">
      <c r="A71" s="132"/>
      <c r="B71" s="133"/>
    </row>
    <row r="72" spans="1:2" s="20" customFormat="1" ht="15" x14ac:dyDescent="0.25">
      <c r="A72" s="138" t="s">
        <v>5</v>
      </c>
      <c r="B72" s="139" t="s">
        <v>125</v>
      </c>
    </row>
    <row r="73" spans="1:2" s="8" customFormat="1" ht="28.5" x14ac:dyDescent="0.2">
      <c r="A73" s="132"/>
      <c r="B73" s="137" t="s">
        <v>129</v>
      </c>
    </row>
    <row r="74" spans="1:2" s="8" customFormat="1" ht="14.25" x14ac:dyDescent="0.2">
      <c r="A74" s="132"/>
      <c r="B74" s="133"/>
    </row>
    <row r="75" spans="1:2" ht="15" x14ac:dyDescent="0.25">
      <c r="A75" s="138" t="s">
        <v>5</v>
      </c>
      <c r="B75" s="141" t="s">
        <v>111</v>
      </c>
    </row>
    <row r="76" spans="1:2" s="8" customFormat="1" ht="42.75" x14ac:dyDescent="0.2">
      <c r="A76" s="132"/>
      <c r="B76" s="121" t="s">
        <v>128</v>
      </c>
    </row>
    <row r="77" spans="1:2" ht="14.25" x14ac:dyDescent="0.2">
      <c r="A77" s="131"/>
      <c r="B77" s="131"/>
    </row>
    <row r="78" spans="1:2" s="20" customFormat="1" ht="15" x14ac:dyDescent="0.25">
      <c r="A78" s="138" t="s">
        <v>5</v>
      </c>
      <c r="B78" s="141" t="s">
        <v>117</v>
      </c>
    </row>
    <row r="79" spans="1:2" s="8" customFormat="1" ht="28.5" x14ac:dyDescent="0.2">
      <c r="A79" s="132"/>
      <c r="B79" s="121" t="s">
        <v>112</v>
      </c>
    </row>
    <row r="80" spans="1:2" s="20" customFormat="1" ht="14.25" x14ac:dyDescent="0.2">
      <c r="A80" s="131"/>
      <c r="B80" s="131"/>
    </row>
    <row r="81" spans="1:2" ht="15" x14ac:dyDescent="0.25">
      <c r="A81" s="138" t="s">
        <v>5</v>
      </c>
      <c r="B81" s="141" t="s">
        <v>118</v>
      </c>
    </row>
    <row r="82" spans="1:2" s="8" customFormat="1" ht="14.25" x14ac:dyDescent="0.2">
      <c r="A82" s="132"/>
      <c r="B82" s="136" t="s">
        <v>113</v>
      </c>
    </row>
    <row r="83" spans="1:2" s="8" customFormat="1" ht="14.25" x14ac:dyDescent="0.2">
      <c r="A83" s="132"/>
      <c r="B83" s="136" t="s">
        <v>114</v>
      </c>
    </row>
    <row r="84" spans="1:2" s="8" customFormat="1" ht="14.25" x14ac:dyDescent="0.2">
      <c r="A84" s="132"/>
      <c r="B84" s="136" t="s">
        <v>115</v>
      </c>
    </row>
    <row r="85" spans="1:2" ht="15" x14ac:dyDescent="0.25">
      <c r="A85" s="131"/>
      <c r="B85" s="135"/>
    </row>
    <row r="86" spans="1:2" ht="15" x14ac:dyDescent="0.25">
      <c r="A86" s="138" t="s">
        <v>5</v>
      </c>
      <c r="B86" s="141" t="s">
        <v>119</v>
      </c>
    </row>
    <row r="87" spans="1:2" s="8" customFormat="1" ht="42.75" x14ac:dyDescent="0.2">
      <c r="A87" s="132"/>
      <c r="B87" s="121" t="s">
        <v>107</v>
      </c>
    </row>
    <row r="88" spans="1:2" s="8" customFormat="1" ht="14.25" x14ac:dyDescent="0.2">
      <c r="A88" s="132"/>
      <c r="B88" s="134" t="s">
        <v>109</v>
      </c>
    </row>
    <row r="89" spans="1:2" s="8" customFormat="1" ht="57" x14ac:dyDescent="0.2">
      <c r="A89" s="132"/>
      <c r="B89" s="140" t="s">
        <v>110</v>
      </c>
    </row>
    <row r="90" spans="1:2" ht="14.25" x14ac:dyDescent="0.2">
      <c r="A90" s="131"/>
      <c r="B90" s="131"/>
    </row>
    <row r="91" spans="1:2" ht="15" x14ac:dyDescent="0.25">
      <c r="A91" s="138" t="s">
        <v>5</v>
      </c>
      <c r="B91" s="143" t="s">
        <v>120</v>
      </c>
    </row>
    <row r="92" spans="1:2" ht="28.5" x14ac:dyDescent="0.2">
      <c r="A92" s="119"/>
      <c r="B92" s="136"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49</v>
      </c>
      <c r="B1" s="39"/>
      <c r="C1" s="44"/>
      <c r="D1" s="44"/>
    </row>
    <row r="2" spans="1:4" ht="15" x14ac:dyDescent="0.2">
      <c r="A2" s="41"/>
      <c r="B2" s="45"/>
      <c r="C2" s="44"/>
      <c r="D2" s="44"/>
    </row>
    <row r="3" spans="1:4" ht="15" x14ac:dyDescent="0.2">
      <c r="A3" s="42"/>
      <c r="B3" s="35" t="s">
        <v>50</v>
      </c>
      <c r="C3" s="43"/>
    </row>
    <row r="4" spans="1:4" ht="14.25" x14ac:dyDescent="0.2">
      <c r="A4" s="14"/>
      <c r="B4" s="37"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6"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Andrew Haupt</cp:lastModifiedBy>
  <cp:lastPrinted>2018-02-12T20:25:38Z</cp:lastPrinted>
  <dcterms:created xsi:type="dcterms:W3CDTF">2010-06-09T16:05:03Z</dcterms:created>
  <dcterms:modified xsi:type="dcterms:W3CDTF">2021-09-23T03:16:59Z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