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\data\"/>
    </mc:Choice>
  </mc:AlternateContent>
  <xr:revisionPtr revIDLastSave="0" documentId="13_ncr:1_{86294B53-33F6-40EB-AD6A-843177265CE8}" xr6:coauthVersionLast="36" xr6:coauthVersionMax="36" xr10:uidLastSave="{00000000-0000-0000-0000-000000000000}"/>
  <bookViews>
    <workbookView xWindow="0" yWindow="0" windowWidth="28800" windowHeight="12180" activeTab="2" xr2:uid="{DDF619FE-EB2A-46FB-BA68-BAD48C3E9660}"/>
  </bookViews>
  <sheets>
    <sheet name="original" sheetId="1" r:id="rId1"/>
    <sheet name="change" sheetId="2" r:id="rId2"/>
    <sheet name="cali perio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B24" i="3" l="1"/>
  <c r="E6" i="3"/>
  <c r="F6" i="3" s="1"/>
  <c r="C33" i="3" l="1"/>
  <c r="C29" i="3"/>
  <c r="E29" i="3"/>
  <c r="M29" i="3" s="1"/>
  <c r="G29" i="3"/>
  <c r="C37" i="3"/>
  <c r="I29" i="3" l="1"/>
  <c r="J29" i="3" s="1"/>
  <c r="K29" i="3" s="1"/>
  <c r="N29" i="3"/>
  <c r="O29" i="3" s="1"/>
  <c r="K32" i="3"/>
  <c r="D14" i="3"/>
  <c r="D13" i="3" s="1"/>
  <c r="D12" i="3" s="1"/>
  <c r="D11" i="3" s="1"/>
  <c r="Q29" i="3"/>
  <c r="R29" i="3" s="1"/>
  <c r="E14" i="3" l="1"/>
  <c r="E13" i="3" s="1"/>
  <c r="E12" i="3" s="1"/>
  <c r="E11" i="3" s="1"/>
  <c r="O32" i="3"/>
  <c r="E37" i="3"/>
  <c r="G37" i="3" s="1"/>
  <c r="E33" i="3"/>
  <c r="G33" i="3" s="1"/>
  <c r="R32" i="3"/>
  <c r="C14" i="3"/>
  <c r="T32" i="3"/>
  <c r="B14" i="3" l="1"/>
  <c r="C13" i="3"/>
  <c r="M14" i="3"/>
  <c r="M13" i="3" s="1"/>
  <c r="M12" i="3" s="1"/>
  <c r="M11" i="3" s="1"/>
  <c r="H33" i="3"/>
  <c r="H37" i="3"/>
  <c r="N14" i="3"/>
  <c r="N13" i="3" s="1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1" authorId="0" shapeId="0" xr:uid="{3BE773AF-BAA5-471B-AA3D-DC4EA98B1923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<sst xmlns="http://schemas.openxmlformats.org/spreadsheetml/2006/main" count="166" uniqueCount="53">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</sst>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0" borderId="0" xfId="0" applyNumberFormat="1" applyFill="1" applyBorder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DCAE2A-B124-472A-9DD0-895A850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topLeftCell="A14"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F53" sqref="F5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tabSelected="1" zoomScale="60" zoomScaleNormal="60" workbookViewId="0">
      <selection activeCell="H40" sqref="H40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8">
        <v>27.119825260974149</v>
      </c>
    </row>
    <row r="4" spans="1:14" x14ac:dyDescent="0.3">
      <c r="A4" s="1" t="s">
        <v>2</v>
      </c>
      <c r="B4" s="18">
        <v>0.37389063074057061</v>
      </c>
    </row>
    <row r="5" spans="1:14" x14ac:dyDescent="0.3">
      <c r="A5" s="1" t="s">
        <v>3</v>
      </c>
      <c r="B5" s="20">
        <v>1.32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850.53820096805043</v>
      </c>
      <c r="C6" s="1" t="s">
        <v>5</v>
      </c>
      <c r="E6" s="1">
        <f>B6*0.73381</f>
        <v>624.13343725236507</v>
      </c>
      <c r="F6" s="17">
        <f>E6*0.89</f>
        <v>555.47875915460497</v>
      </c>
    </row>
    <row r="7" spans="1:14" x14ac:dyDescent="0.3">
      <c r="A7" s="1" t="s">
        <v>6</v>
      </c>
      <c r="B7" s="18">
        <v>6.0334618036056532E-2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2.578763094975455</v>
      </c>
      <c r="C11" s="2">
        <f>C12</f>
        <v>515.75261899509098</v>
      </c>
      <c r="D11" s="4">
        <f>D12</f>
        <v>23.434401877099436</v>
      </c>
      <c r="E11" s="4">
        <f>E12</f>
        <v>95.592202209693497</v>
      </c>
      <c r="F11" s="4">
        <v>30</v>
      </c>
      <c r="G11" s="4">
        <v>5</v>
      </c>
      <c r="H11" s="4">
        <v>5</v>
      </c>
      <c r="I11" s="4">
        <v>5</v>
      </c>
      <c r="J11" s="2">
        <v>27.119825260974149</v>
      </c>
      <c r="K11" s="19">
        <v>1.32</v>
      </c>
      <c r="L11" s="2">
        <v>0.37389063074057061</v>
      </c>
      <c r="M11" s="4">
        <f>M12</f>
        <v>3.2921836785506247</v>
      </c>
      <c r="N11" s="4">
        <f>N12</f>
        <v>0.19503724133319236</v>
      </c>
    </row>
    <row r="12" spans="1:14" x14ac:dyDescent="0.3">
      <c r="A12" s="1" t="s">
        <v>21</v>
      </c>
      <c r="B12" s="4">
        <f t="shared" ref="B12:B14" si="0">C12*0.005</f>
        <v>2.578763094975455</v>
      </c>
      <c r="C12" s="2">
        <f>C13/1.65</f>
        <v>515.75261899509098</v>
      </c>
      <c r="D12" s="4">
        <f>D13/1.65</f>
        <v>23.434401877099436</v>
      </c>
      <c r="E12" s="4">
        <f>E13/1.65</f>
        <v>95.592202209693497</v>
      </c>
      <c r="F12" s="4">
        <v>30</v>
      </c>
      <c r="G12" s="4">
        <v>5</v>
      </c>
      <c r="H12" s="4">
        <v>5</v>
      </c>
      <c r="I12" s="4">
        <v>5</v>
      </c>
      <c r="J12" s="2">
        <v>27.119825260974149</v>
      </c>
      <c r="K12" s="19">
        <v>1.32</v>
      </c>
      <c r="L12" s="2">
        <v>0.37389063074057061</v>
      </c>
      <c r="M12" s="4">
        <f>M13/1.65</f>
        <v>3.2921836785506247</v>
      </c>
      <c r="N12" s="4">
        <f>N13/1.65</f>
        <v>0.19503724133319236</v>
      </c>
    </row>
    <row r="13" spans="1:14" x14ac:dyDescent="0.3">
      <c r="A13" s="1" t="s">
        <v>22</v>
      </c>
      <c r="B13" s="4">
        <f t="shared" si="0"/>
        <v>4.2549591067095003</v>
      </c>
      <c r="C13" s="2">
        <f>C14/0.75</f>
        <v>850.99182134190005</v>
      </c>
      <c r="D13" s="4">
        <f>D14/0.75</f>
        <v>38.666763097214066</v>
      </c>
      <c r="E13" s="4">
        <f>E14/0.75</f>
        <v>157.72713364599426</v>
      </c>
      <c r="F13" s="4">
        <v>30</v>
      </c>
      <c r="G13" s="4">
        <v>5</v>
      </c>
      <c r="H13" s="4">
        <v>5</v>
      </c>
      <c r="I13" s="4">
        <v>5</v>
      </c>
      <c r="J13" s="2">
        <v>27.119825260974149</v>
      </c>
      <c r="K13" s="19">
        <v>1.32</v>
      </c>
      <c r="L13" s="2">
        <v>0.37389063074057061</v>
      </c>
      <c r="M13" s="4">
        <f>M14/0.75</f>
        <v>5.4321030696085302</v>
      </c>
      <c r="N13" s="4">
        <f>N14/0.75</f>
        <v>0.32181144819976737</v>
      </c>
    </row>
    <row r="14" spans="1:14" x14ac:dyDescent="0.3">
      <c r="A14" s="1" t="s">
        <v>23</v>
      </c>
      <c r="B14" s="4">
        <f t="shared" si="0"/>
        <v>3.1912193300321254</v>
      </c>
      <c r="C14" s="2">
        <f>R29</f>
        <v>638.24386600642504</v>
      </c>
      <c r="D14" s="4">
        <f>K29</f>
        <v>29.000072322910547</v>
      </c>
      <c r="E14" s="4">
        <f>O29</f>
        <v>118.29535023449569</v>
      </c>
      <c r="F14" s="4">
        <v>30</v>
      </c>
      <c r="G14" s="4">
        <v>5</v>
      </c>
      <c r="H14" s="4">
        <v>5</v>
      </c>
      <c r="I14" s="4">
        <v>5</v>
      </c>
      <c r="J14" s="2">
        <v>27.119825260974149</v>
      </c>
      <c r="K14" s="19">
        <v>1.32</v>
      </c>
      <c r="L14" s="2">
        <v>0.37389063074057061</v>
      </c>
      <c r="M14" s="4">
        <f>G33</f>
        <v>4.0740773022063976</v>
      </c>
      <c r="N14" s="4">
        <f>G37</f>
        <v>0.24135858614982553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850.53820096805043</v>
      </c>
      <c r="B24" s="1">
        <f>A24*0.73381</f>
        <v>624.13343725236507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93.620015587854752</v>
      </c>
      <c r="D29" s="8"/>
      <c r="E29" s="8">
        <f>B24*E26</f>
        <v>349.51472486132445</v>
      </c>
      <c r="F29" s="8"/>
      <c r="G29" s="8">
        <f>B24*G26</f>
        <v>93.620015587854752</v>
      </c>
      <c r="H29" s="8"/>
      <c r="I29" s="8">
        <f>E29*0.19</f>
        <v>66.40779772365164</v>
      </c>
      <c r="J29" s="8">
        <f>C29-I29</f>
        <v>27.212217864203112</v>
      </c>
      <c r="K29" s="14">
        <f>J29/0.93835</f>
        <v>29.000072322910547</v>
      </c>
      <c r="L29" s="8"/>
      <c r="M29" s="8">
        <f>E29*0.15</f>
        <v>52.427208729198668</v>
      </c>
      <c r="N29" s="8">
        <f>G29-M29</f>
        <v>41.192806858656084</v>
      </c>
      <c r="O29" s="14">
        <f>N29/0.34822</f>
        <v>118.29535023449569</v>
      </c>
      <c r="P29" s="8"/>
      <c r="Q29" s="8">
        <f>E29+I29+M29</f>
        <v>468.34973131417473</v>
      </c>
      <c r="R29" s="14">
        <f>Q29/0.73381</f>
        <v>638.24386600642504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27.212217864203112</v>
      </c>
      <c r="O32" s="1">
        <f>O29*0.34822</f>
        <v>41.192806858656084</v>
      </c>
      <c r="R32" s="1">
        <f>R29*0.73381</f>
        <v>468.34973131417473</v>
      </c>
      <c r="T32" s="17">
        <f>SUM(K32,O32,R32,G33,G37)</f>
        <v>541.07019192539019</v>
      </c>
    </row>
    <row r="33" spans="3:8" x14ac:dyDescent="0.3">
      <c r="C33" s="1">
        <f>B24*D24</f>
        <v>56.172009352712855</v>
      </c>
      <c r="E33" s="1">
        <f>R29*0.081627</f>
        <v>52.097932050506458</v>
      </c>
      <c r="G33" s="14">
        <f>C33-E33</f>
        <v>4.0740773022063976</v>
      </c>
      <c r="H33" s="1">
        <f>G33/R29+0.082</f>
        <v>8.8383261194029852E-2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10.610268433290207</v>
      </c>
      <c r="E37" s="1">
        <f>R29*0.016246</f>
        <v>10.368909847140381</v>
      </c>
      <c r="G37" s="14">
        <f>C37-E37</f>
        <v>0.24135858614982553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original</vt:lpstr>
      <vt:lpstr>change</vt:lpstr>
      <vt:lpstr>cali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2023-07-18T16:43:36Z</dcterms:modified>
</cp:coreProperties>
</file>