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bsm2\data\"/>
    </mc:Choice>
  </mc:AlternateContent>
  <xr:revisionPtr revIDLastSave="0" documentId="13_ncr:1_{E723514F-97B2-487C-A96F-3E59C1F607D9}" xr6:coauthVersionLast="47" xr6:coauthVersionMax="47" xr10:uidLastSave="{00000000-0000-0000-0000-000000000000}"/>
  <bookViews>
    <workbookView xWindow="3765" yWindow="3765" windowWidth="29445" windowHeight="15345" activeTab="1" xr2:uid="{218DD762-44D5-4240-B5CB-C558EBE30BA7}"/>
  </bookViews>
  <sheets>
    <sheet name="asm" sheetId="1" r:id="rId1"/>
    <sheet name="asm2" sheetId="6" r:id="rId2"/>
    <sheet name="adm" sheetId="2" r:id="rId3"/>
    <sheet name="adm2" sheetId="5" r:id="rId4"/>
    <sheet name="settler" sheetId="3" r:id="rId5"/>
    <sheet name="other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5" l="1"/>
  <c r="M2" i="5"/>
  <c r="L2" i="5"/>
  <c r="K2" i="5"/>
  <c r="L2" i="2"/>
  <c r="K2" i="2"/>
  <c r="J2" i="2"/>
</calcChain>
</file>

<file path=xl/sharedStrings.xml><?xml version="1.0" encoding="utf-8"?>
<sst xmlns="http://schemas.openxmlformats.org/spreadsheetml/2006/main" count="187" uniqueCount="71">
  <si>
    <t>S_O2</t>
  </si>
  <si>
    <t>S_F</t>
  </si>
  <si>
    <t>S_A</t>
  </si>
  <si>
    <t>S_I</t>
  </si>
  <si>
    <t>S_NH4</t>
  </si>
  <si>
    <t>S_N2</t>
  </si>
  <si>
    <t>S_PO4</t>
  </si>
  <si>
    <t>S_IC</t>
  </si>
  <si>
    <t>X_I</t>
  </si>
  <si>
    <t>X_S</t>
  </si>
  <si>
    <t>X_H</t>
  </si>
  <si>
    <t>X_PAO</t>
  </si>
  <si>
    <t>X_PP</t>
  </si>
  <si>
    <t>X_PHA</t>
  </si>
  <si>
    <t>X_TSS</t>
  </si>
  <si>
    <t>S_K</t>
  </si>
  <si>
    <t>S_Mg</t>
  </si>
  <si>
    <t>Q1</t>
  </si>
  <si>
    <t>T1</t>
  </si>
  <si>
    <t>S_Na</t>
  </si>
  <si>
    <t>S_Cl</t>
  </si>
  <si>
    <t>S_Ca</t>
  </si>
  <si>
    <t>X_ISS0</t>
  </si>
  <si>
    <t>X_AUT</t>
  </si>
  <si>
    <t>S_NO3</t>
  </si>
  <si>
    <t>C1</t>
  </si>
  <si>
    <t>A1</t>
  </si>
  <si>
    <t>A2</t>
  </si>
  <si>
    <t>A3</t>
  </si>
  <si>
    <t>A4</t>
  </si>
  <si>
    <t>O1</t>
  </si>
  <si>
    <t>O2</t>
  </si>
  <si>
    <t>O3</t>
  </si>
  <si>
    <t>S_su</t>
  </si>
  <si>
    <t>S_aa</t>
  </si>
  <si>
    <t>S_fa</t>
  </si>
  <si>
    <t>S_va</t>
  </si>
  <si>
    <t>S_bu</t>
  </si>
  <si>
    <t>S_pro</t>
  </si>
  <si>
    <t>S_ac</t>
  </si>
  <si>
    <t>S_ch4</t>
  </si>
  <si>
    <t>S_IN</t>
  </si>
  <si>
    <t>X_ch</t>
  </si>
  <si>
    <t>X_pr</t>
  </si>
  <si>
    <t>X_li</t>
  </si>
  <si>
    <t>X_su</t>
  </si>
  <si>
    <t>X_aa</t>
  </si>
  <si>
    <t>X_fa</t>
  </si>
  <si>
    <t>X_c4</t>
  </si>
  <si>
    <t>X_pro</t>
  </si>
  <si>
    <t>X_ac</t>
  </si>
  <si>
    <t>X_h2</t>
  </si>
  <si>
    <t>S_gas_ch4</t>
  </si>
  <si>
    <t>S_IP</t>
  </si>
  <si>
    <t>X_ACP</t>
  </si>
  <si>
    <t>X_FePO4</t>
  </si>
  <si>
    <t>DIGESTERINIT</t>
  </si>
  <si>
    <t>S_gas_IC</t>
  </si>
  <si>
    <t>X_struv</t>
  </si>
  <si>
    <t>s</t>
  </si>
  <si>
    <t>x</t>
  </si>
  <si>
    <t>tss</t>
  </si>
  <si>
    <t>inf</t>
  </si>
  <si>
    <t>X_CaCO3</t>
  </si>
  <si>
    <t>X_newb</t>
  </si>
  <si>
    <t>X_MgCO3</t>
  </si>
  <si>
    <t>X_AlOH</t>
  </si>
  <si>
    <t>X_AlPO4</t>
  </si>
  <si>
    <t>X_FeOH</t>
  </si>
  <si>
    <t>S_h2</t>
  </si>
  <si>
    <t>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</si>
</sst>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7DCA-7CBD-4529-953E-A8DE039190F5}">
  <dimension ref="A1:AE20"/>
  <sheetViews>
    <sheetView workbookViewId="0">
      <selection activeCell="K4" sqref="K4:K10"/>
    </sheetView>
  </sheetViews>
  <sheetFormatPr defaultRowHeight="15" x14ac:dyDescent="0.25"/>
  <cols>
    <col min="1" max="1" width="9.28515625" bestFit="1" customWidth="1"/>
    <col min="2" max="2" width="9.7109375" customWidth="1"/>
    <col min="3" max="33" width="9.28515625" bestFit="1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23</v>
      </c>
      <c r="R1" t="s">
        <v>15</v>
      </c>
      <c r="S1" t="s">
        <v>16</v>
      </c>
      <c r="T1" t="s">
        <v>19</v>
      </c>
      <c r="U1" t="s">
        <v>20</v>
      </c>
      <c r="V1" t="s">
        <v>21</v>
      </c>
      <c r="W1" t="s">
        <v>63</v>
      </c>
      <c r="X1" t="s">
        <v>58</v>
      </c>
      <c r="Y1" t="s">
        <v>64</v>
      </c>
      <c r="Z1" t="s">
        <v>54</v>
      </c>
      <c r="AA1" t="s">
        <v>65</v>
      </c>
      <c r="AB1" t="s">
        <v>66</v>
      </c>
      <c r="AC1" t="s">
        <v>67</v>
      </c>
      <c r="AD1" t="s">
        <v>68</v>
      </c>
      <c r="AE1" t="s">
        <v>55</v>
      </c>
    </row>
    <row r="2" spans="1:31" s="2" customFormat="1" x14ac:dyDescent="0.25">
      <c r="A2" s="2" t="s">
        <v>62</v>
      </c>
      <c r="B2" s="2">
        <v>0</v>
      </c>
      <c r="C2" s="2">
        <v>70</v>
      </c>
      <c r="D2" s="2">
        <v>57.45</v>
      </c>
      <c r="E2" s="2">
        <v>26.6</v>
      </c>
      <c r="F2" s="2">
        <v>25.19</v>
      </c>
      <c r="G2" s="2">
        <v>0</v>
      </c>
      <c r="H2" s="2">
        <v>0</v>
      </c>
      <c r="I2" s="2">
        <v>5.6520000000000001</v>
      </c>
      <c r="J2" s="2">
        <v>84</v>
      </c>
      <c r="K2" s="2">
        <v>94.1</v>
      </c>
      <c r="L2" s="2">
        <v>370</v>
      </c>
      <c r="M2" s="2">
        <v>51.53</v>
      </c>
      <c r="N2" s="2">
        <v>0</v>
      </c>
      <c r="O2" s="2">
        <v>0</v>
      </c>
      <c r="P2" s="2">
        <v>0</v>
      </c>
      <c r="Q2" s="2">
        <v>0</v>
      </c>
      <c r="R2" s="2">
        <v>20</v>
      </c>
      <c r="S2" s="2">
        <v>30</v>
      </c>
      <c r="T2" s="2">
        <v>175</v>
      </c>
      <c r="U2" s="2">
        <v>300</v>
      </c>
      <c r="V2" s="2">
        <v>60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</row>
    <row r="3" spans="1:31" s="2" customFormat="1" x14ac:dyDescent="0.25">
      <c r="A3" s="2" t="s">
        <v>25</v>
      </c>
      <c r="B3" s="2">
        <v>1.6899999999999998E-2</v>
      </c>
      <c r="C3" s="2">
        <v>69.5852</v>
      </c>
      <c r="D3" s="2">
        <v>57.004199999999997</v>
      </c>
      <c r="E3" s="2">
        <v>26.596299999999999</v>
      </c>
      <c r="F3" s="2">
        <v>34.576000000000001</v>
      </c>
      <c r="G3" s="2">
        <v>0.1991</v>
      </c>
      <c r="H3" s="2">
        <v>8.3400000000000002E-2</v>
      </c>
      <c r="I3" s="2">
        <v>14.0077</v>
      </c>
      <c r="J3" s="2">
        <v>89.923000000000002</v>
      </c>
      <c r="K3" s="2">
        <v>50.216799999999999</v>
      </c>
      <c r="L3" s="2">
        <v>224.4676</v>
      </c>
      <c r="M3" s="2">
        <v>31.997499999999999</v>
      </c>
      <c r="N3" s="2">
        <v>0.47560000000000002</v>
      </c>
      <c r="O3" s="2">
        <v>0.1394</v>
      </c>
      <c r="P3" s="2">
        <v>2.9999999999999997E-4</v>
      </c>
      <c r="Q3" s="2">
        <v>5.3199999999999997E-2</v>
      </c>
      <c r="R3" s="2">
        <v>24.408999999999999</v>
      </c>
      <c r="S3" s="2">
        <v>99.133399999999995</v>
      </c>
      <c r="T3" s="2">
        <v>82.441500000000005</v>
      </c>
      <c r="U3" s="2">
        <v>449.95940000000002</v>
      </c>
      <c r="V3" s="2">
        <v>118.9924</v>
      </c>
      <c r="W3" s="3">
        <v>1.0000000000000001E-5</v>
      </c>
      <c r="X3" s="3">
        <v>1.0000000000000001E-5</v>
      </c>
      <c r="Y3" s="3">
        <v>1.0000000000000001E-5</v>
      </c>
      <c r="Z3" s="3">
        <v>1.0000000000000001E-5</v>
      </c>
      <c r="AA3" s="3">
        <v>1.0000000000000001E-5</v>
      </c>
      <c r="AB3" s="3">
        <v>1.0000000000000001E-5</v>
      </c>
      <c r="AC3" s="3">
        <v>1.0000000000000001E-5</v>
      </c>
      <c r="AD3" s="3">
        <v>1.0000000000000001E-5</v>
      </c>
      <c r="AE3" s="3">
        <v>1.0000000000000001E-5</v>
      </c>
    </row>
    <row r="4" spans="1:31" x14ac:dyDescent="0.25">
      <c r="A4" t="s">
        <v>26</v>
      </c>
      <c r="B4">
        <v>1E-3</v>
      </c>
      <c r="C4">
        <v>4.9268999999999998</v>
      </c>
      <c r="D4">
        <v>15.1297</v>
      </c>
      <c r="E4">
        <v>26.596299999999999</v>
      </c>
      <c r="F4">
        <v>18.388400000000001</v>
      </c>
      <c r="G4">
        <v>8.7476000000000003</v>
      </c>
      <c r="H4">
        <v>5.4899999999999997E-2</v>
      </c>
      <c r="I4">
        <v>24.657699999999998</v>
      </c>
      <c r="J4">
        <v>78.586799999999997</v>
      </c>
      <c r="K4">
        <v>1823.9622999999999</v>
      </c>
      <c r="L4">
        <v>131.804</v>
      </c>
      <c r="M4">
        <v>1850.8924</v>
      </c>
      <c r="N4">
        <v>1009.3055000000001</v>
      </c>
      <c r="O4">
        <v>278.53640000000001</v>
      </c>
      <c r="P4">
        <v>44.267299999999999</v>
      </c>
      <c r="Q4">
        <v>112.8643</v>
      </c>
      <c r="R4">
        <v>28.996300000000002</v>
      </c>
      <c r="S4">
        <v>101.9855</v>
      </c>
      <c r="T4">
        <v>82.441500000000005</v>
      </c>
      <c r="U4">
        <v>449.95940000000002</v>
      </c>
      <c r="V4">
        <v>118.9924</v>
      </c>
      <c r="W4" s="3">
        <v>1.0000000000000001E-5</v>
      </c>
      <c r="X4" s="3">
        <v>1.0000000000000001E-5</v>
      </c>
      <c r="Y4" s="3">
        <v>1.0000000000000001E-5</v>
      </c>
      <c r="Z4" s="3">
        <v>1.0000000000000001E-5</v>
      </c>
      <c r="AA4" s="3">
        <v>1.0000000000000001E-5</v>
      </c>
      <c r="AB4" s="3">
        <v>1.0000000000000001E-5</v>
      </c>
      <c r="AC4" s="3">
        <v>1.0000000000000001E-5</v>
      </c>
      <c r="AD4" s="3">
        <v>1.0000000000000001E-5</v>
      </c>
      <c r="AE4" s="3">
        <v>1.0000000000000001E-5</v>
      </c>
    </row>
    <row r="5" spans="1:31" x14ac:dyDescent="0.25">
      <c r="A5" t="s">
        <v>27</v>
      </c>
      <c r="B5">
        <v>0</v>
      </c>
      <c r="C5">
        <v>1.1234</v>
      </c>
      <c r="D5">
        <v>4.6102999999999996</v>
      </c>
      <c r="E5">
        <v>26.596299999999999</v>
      </c>
      <c r="F5">
        <v>19.059200000000001</v>
      </c>
      <c r="G5">
        <v>8.8010000000000002</v>
      </c>
      <c r="H5">
        <v>1.5E-3</v>
      </c>
      <c r="I5">
        <v>37.046599999999998</v>
      </c>
      <c r="J5">
        <v>79.785799999999995</v>
      </c>
      <c r="K5">
        <v>1823.9645</v>
      </c>
      <c r="L5">
        <v>115.021</v>
      </c>
      <c r="M5">
        <v>1851.0859</v>
      </c>
      <c r="N5">
        <v>1009.3334</v>
      </c>
      <c r="O5">
        <v>266.25779999999997</v>
      </c>
      <c r="P5">
        <v>74.996499999999997</v>
      </c>
      <c r="Q5">
        <v>112.86409999999999</v>
      </c>
      <c r="R5">
        <v>34.1586</v>
      </c>
      <c r="S5">
        <v>105.1951</v>
      </c>
      <c r="T5">
        <v>82.441500000000005</v>
      </c>
      <c r="U5">
        <v>449.95940000000002</v>
      </c>
      <c r="V5">
        <v>118.9924</v>
      </c>
      <c r="W5" s="3">
        <v>1.0000000000000001E-5</v>
      </c>
      <c r="X5" s="3">
        <v>1.0000000000000001E-5</v>
      </c>
      <c r="Y5" s="3">
        <v>1.0000000000000001E-5</v>
      </c>
      <c r="Z5" s="3">
        <v>1.0000000000000001E-5</v>
      </c>
      <c r="AA5" s="3">
        <v>1.0000000000000001E-5</v>
      </c>
      <c r="AB5" s="3">
        <v>1.0000000000000001E-5</v>
      </c>
      <c r="AC5" s="3">
        <v>1.0000000000000001E-5</v>
      </c>
      <c r="AD5" s="3">
        <v>1.0000000000000001E-5</v>
      </c>
      <c r="AE5" s="3">
        <v>1.0000000000000001E-5</v>
      </c>
    </row>
    <row r="6" spans="1:31" x14ac:dyDescent="0.25">
      <c r="A6" t="s">
        <v>28</v>
      </c>
      <c r="B6">
        <v>6.4000000000000003E-3</v>
      </c>
      <c r="C6">
        <v>0.4798</v>
      </c>
      <c r="D6">
        <v>0.22409999999999999</v>
      </c>
      <c r="E6">
        <v>26.596299999999999</v>
      </c>
      <c r="F6">
        <v>7.4791999999999996</v>
      </c>
      <c r="G6">
        <v>13.0839</v>
      </c>
      <c r="H6">
        <v>1.0373000000000001</v>
      </c>
      <c r="I6">
        <v>12.245699999999999</v>
      </c>
      <c r="J6">
        <v>69.465100000000007</v>
      </c>
      <c r="K6">
        <v>1832.5407</v>
      </c>
      <c r="L6">
        <v>62.077399999999997</v>
      </c>
      <c r="M6">
        <v>1861.6576</v>
      </c>
      <c r="N6">
        <v>1025.0133000000001</v>
      </c>
      <c r="O6">
        <v>290.70609999999999</v>
      </c>
      <c r="P6">
        <v>25.902899999999999</v>
      </c>
      <c r="Q6">
        <v>114.3052</v>
      </c>
      <c r="R6">
        <v>23.879799999999999</v>
      </c>
      <c r="S6">
        <v>98.804400000000001</v>
      </c>
      <c r="T6">
        <v>82.441500000000005</v>
      </c>
      <c r="U6">
        <v>449.95940000000002</v>
      </c>
      <c r="V6">
        <v>118.9924</v>
      </c>
      <c r="W6" s="3">
        <v>1.0000000000000001E-5</v>
      </c>
      <c r="X6" s="3">
        <v>1.0000000000000001E-5</v>
      </c>
      <c r="Y6" s="3">
        <v>1.0000000000000001E-5</v>
      </c>
      <c r="Z6" s="3">
        <v>1.0000000000000001E-5</v>
      </c>
      <c r="AA6" s="3">
        <v>1.0000000000000001E-5</v>
      </c>
      <c r="AB6" s="3">
        <v>1.0000000000000001E-5</v>
      </c>
      <c r="AC6" s="3">
        <v>1.0000000000000001E-5</v>
      </c>
      <c r="AD6" s="3">
        <v>1.0000000000000001E-5</v>
      </c>
      <c r="AE6" s="3">
        <v>1.0000000000000001E-5</v>
      </c>
    </row>
    <row r="7" spans="1:31" x14ac:dyDescent="0.25">
      <c r="A7" t="s">
        <v>29</v>
      </c>
      <c r="B7">
        <v>1E-4</v>
      </c>
      <c r="C7">
        <v>0.49080000000000001</v>
      </c>
      <c r="D7">
        <v>0.3836</v>
      </c>
      <c r="E7">
        <v>26.596299999999999</v>
      </c>
      <c r="F7">
        <v>7.4557000000000002</v>
      </c>
      <c r="G7">
        <v>13.952299999999999</v>
      </c>
      <c r="H7">
        <v>0.16930000000000001</v>
      </c>
      <c r="I7">
        <v>12.051500000000001</v>
      </c>
      <c r="J7">
        <v>70.103300000000004</v>
      </c>
      <c r="K7">
        <v>1832.6564000000001</v>
      </c>
      <c r="L7">
        <v>56.1325</v>
      </c>
      <c r="M7">
        <v>1863.0041000000001</v>
      </c>
      <c r="N7">
        <v>1026.175</v>
      </c>
      <c r="O7">
        <v>290.87889999999999</v>
      </c>
      <c r="P7">
        <v>26.580500000000001</v>
      </c>
      <c r="Q7">
        <v>114.2927</v>
      </c>
      <c r="R7">
        <v>23.807200000000002</v>
      </c>
      <c r="S7">
        <v>98.759200000000007</v>
      </c>
      <c r="T7">
        <v>82.441500000000005</v>
      </c>
      <c r="U7">
        <v>449.95940000000002</v>
      </c>
      <c r="V7">
        <v>118.9924</v>
      </c>
      <c r="W7" s="3">
        <v>1.0000000000000001E-5</v>
      </c>
      <c r="X7" s="3">
        <v>1.0000000000000001E-5</v>
      </c>
      <c r="Y7" s="3">
        <v>1.0000000000000001E-5</v>
      </c>
      <c r="Z7" s="3">
        <v>1.0000000000000001E-5</v>
      </c>
      <c r="AA7" s="3">
        <v>1.0000000000000001E-5</v>
      </c>
      <c r="AB7" s="3">
        <v>1.0000000000000001E-5</v>
      </c>
      <c r="AC7" s="3">
        <v>1.0000000000000001E-5</v>
      </c>
      <c r="AD7" s="3">
        <v>1.0000000000000001E-5</v>
      </c>
      <c r="AE7" s="3">
        <v>1.0000000000000001E-5</v>
      </c>
    </row>
    <row r="8" spans="1:31" x14ac:dyDescent="0.25">
      <c r="A8" t="s">
        <v>30</v>
      </c>
      <c r="B8">
        <v>0.4078</v>
      </c>
      <c r="C8">
        <v>0.34110000000000001</v>
      </c>
      <c r="D8">
        <v>3.7999999999999999E-2</v>
      </c>
      <c r="E8">
        <v>26.596299999999999</v>
      </c>
      <c r="F8">
        <v>3.8313000000000001</v>
      </c>
      <c r="G8">
        <v>12.9102</v>
      </c>
      <c r="H8">
        <v>1.9770000000000001</v>
      </c>
      <c r="I8">
        <v>3.1339999999999999</v>
      </c>
      <c r="J8">
        <v>65.202399999999997</v>
      </c>
      <c r="K8">
        <v>1834.2221</v>
      </c>
      <c r="L8">
        <v>47.112699999999997</v>
      </c>
      <c r="M8">
        <v>1865.0862999999999</v>
      </c>
      <c r="N8">
        <v>1032.7075</v>
      </c>
      <c r="O8">
        <v>299.64010000000002</v>
      </c>
      <c r="P8">
        <v>9.6491000000000007</v>
      </c>
      <c r="Q8">
        <v>114.84350000000001</v>
      </c>
      <c r="R8">
        <v>20.123699999999999</v>
      </c>
      <c r="S8">
        <v>96.469099999999997</v>
      </c>
      <c r="T8">
        <v>82.441500000000005</v>
      </c>
      <c r="U8">
        <v>449.95940000000002</v>
      </c>
      <c r="V8">
        <v>118.9924</v>
      </c>
      <c r="W8" s="3">
        <v>1.0000000000000001E-5</v>
      </c>
      <c r="X8" s="3">
        <v>1.0000000000000001E-5</v>
      </c>
      <c r="Y8" s="3">
        <v>1.0000000000000001E-5</v>
      </c>
      <c r="Z8" s="3">
        <v>1.0000000000000001E-5</v>
      </c>
      <c r="AA8" s="3">
        <v>1.0000000000000001E-5</v>
      </c>
      <c r="AB8" s="3">
        <v>1.0000000000000001E-5</v>
      </c>
      <c r="AC8" s="3">
        <v>1.0000000000000001E-5</v>
      </c>
      <c r="AD8" s="3">
        <v>1.0000000000000001E-5</v>
      </c>
      <c r="AE8" s="3">
        <v>1.0000000000000001E-5</v>
      </c>
    </row>
    <row r="9" spans="1:31" x14ac:dyDescent="0.25">
      <c r="A9" t="s">
        <v>31</v>
      </c>
      <c r="B9">
        <v>1.1736</v>
      </c>
      <c r="C9">
        <v>0.29909999999999998</v>
      </c>
      <c r="D9">
        <v>7.7999999999999996E-3</v>
      </c>
      <c r="E9">
        <v>26.596299999999999</v>
      </c>
      <c r="F9">
        <v>0.95520000000000005</v>
      </c>
      <c r="G9">
        <v>12.477600000000001</v>
      </c>
      <c r="H9">
        <v>4.4699</v>
      </c>
      <c r="I9">
        <v>0.69189999999999996</v>
      </c>
      <c r="J9">
        <v>60.955800000000004</v>
      </c>
      <c r="K9">
        <v>1836.0331000000001</v>
      </c>
      <c r="L9">
        <v>40.818800000000003</v>
      </c>
      <c r="M9">
        <v>1865.1026999999999</v>
      </c>
      <c r="N9">
        <v>1033.0401999999999</v>
      </c>
      <c r="O9">
        <v>302.08850000000001</v>
      </c>
      <c r="P9">
        <v>2.4420999999999999</v>
      </c>
      <c r="Q9">
        <v>115.3008</v>
      </c>
      <c r="R9">
        <v>19.0943</v>
      </c>
      <c r="S9">
        <v>95.829099999999997</v>
      </c>
      <c r="T9">
        <v>82.441500000000005</v>
      </c>
      <c r="U9">
        <v>449.95940000000002</v>
      </c>
      <c r="V9">
        <v>118.9924</v>
      </c>
      <c r="W9" s="3">
        <v>1.0000000000000001E-5</v>
      </c>
      <c r="X9" s="3">
        <v>1.0000000000000001E-5</v>
      </c>
      <c r="Y9" s="3">
        <v>1.0000000000000001E-5</v>
      </c>
      <c r="Z9" s="3">
        <v>1.0000000000000001E-5</v>
      </c>
      <c r="AA9" s="3">
        <v>1.0000000000000001E-5</v>
      </c>
      <c r="AB9" s="3">
        <v>1.0000000000000001E-5</v>
      </c>
      <c r="AC9" s="3">
        <v>1.0000000000000001E-5</v>
      </c>
      <c r="AD9" s="3">
        <v>1.0000000000000001E-5</v>
      </c>
      <c r="AE9" s="3">
        <v>1.0000000000000001E-5</v>
      </c>
    </row>
    <row r="10" spans="1:31" x14ac:dyDescent="0.25">
      <c r="A10" t="s">
        <v>32</v>
      </c>
      <c r="B10">
        <v>1.0591999999999999</v>
      </c>
      <c r="C10">
        <v>0.311</v>
      </c>
      <c r="D10">
        <v>6.1999999999999998E-3</v>
      </c>
      <c r="E10">
        <v>26.596299999999999</v>
      </c>
      <c r="F10">
        <v>0.23330000000000001</v>
      </c>
      <c r="G10">
        <v>12.450100000000001</v>
      </c>
      <c r="H10">
        <v>5.2125000000000004</v>
      </c>
      <c r="I10">
        <v>0.8256</v>
      </c>
      <c r="J10">
        <v>59.654000000000003</v>
      </c>
      <c r="K10">
        <v>1837.8286000000001</v>
      </c>
      <c r="L10">
        <v>36.499499999999998</v>
      </c>
      <c r="M10">
        <v>1863.865</v>
      </c>
      <c r="N10">
        <v>1030.3502000000001</v>
      </c>
      <c r="O10">
        <v>302.05119999999999</v>
      </c>
      <c r="P10">
        <v>0.62460000000000004</v>
      </c>
      <c r="Q10">
        <v>115.3265</v>
      </c>
      <c r="R10">
        <v>19.11</v>
      </c>
      <c r="S10">
        <v>95.838800000000006</v>
      </c>
      <c r="T10">
        <v>82.441500000000005</v>
      </c>
      <c r="U10">
        <v>449.95940000000002</v>
      </c>
      <c r="V10">
        <v>118.9924</v>
      </c>
      <c r="W10" s="3">
        <v>1.0000000000000001E-5</v>
      </c>
      <c r="X10" s="3">
        <v>1.0000000000000001E-5</v>
      </c>
      <c r="Y10" s="3">
        <v>1.0000000000000001E-5</v>
      </c>
      <c r="Z10" s="3">
        <v>1.0000000000000001E-5</v>
      </c>
      <c r="AA10" s="3">
        <v>1.0000000000000001E-5</v>
      </c>
      <c r="AB10" s="3">
        <v>1.0000000000000001E-5</v>
      </c>
      <c r="AC10" s="3">
        <v>1.0000000000000001E-5</v>
      </c>
      <c r="AD10" s="3">
        <v>1.0000000000000001E-5</v>
      </c>
      <c r="AE10" s="3">
        <v>1.0000000000000001E-5</v>
      </c>
    </row>
    <row r="20" spans="21:26" x14ac:dyDescent="0.25">
      <c r="U20" s="1"/>
      <c r="V20" s="1"/>
      <c r="W20" s="1"/>
      <c r="X20" s="1"/>
      <c r="Y20" s="1"/>
      <c r="Z2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1DB9-63E8-4585-98A4-57278B8222C3}">
  <dimension ref="A1:AE20"/>
  <sheetViews>
    <sheetView tabSelected="1" workbookViewId="0">
      <selection activeCell="M4" sqref="M4"/>
    </sheetView>
  </sheetViews>
  <sheetFormatPr defaultRowHeight="15" x14ac:dyDescent="0.25"/>
  <cols>
    <col min="1" max="1" width="9.28515625" bestFit="1" customWidth="1"/>
    <col min="2" max="2" width="9.7109375" customWidth="1"/>
    <col min="3" max="33" width="9.28515625" bestFit="1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23</v>
      </c>
      <c r="R1" t="s">
        <v>15</v>
      </c>
      <c r="S1" t="s">
        <v>16</v>
      </c>
      <c r="T1" t="s">
        <v>19</v>
      </c>
      <c r="U1" t="s">
        <v>20</v>
      </c>
      <c r="V1" t="s">
        <v>21</v>
      </c>
      <c r="W1" t="s">
        <v>63</v>
      </c>
      <c r="X1" t="s">
        <v>58</v>
      </c>
      <c r="Y1" t="s">
        <v>64</v>
      </c>
      <c r="Z1" t="s">
        <v>54</v>
      </c>
      <c r="AA1" t="s">
        <v>65</v>
      </c>
      <c r="AB1" t="s">
        <v>66</v>
      </c>
      <c r="AC1" t="s">
        <v>67</v>
      </c>
      <c r="AD1" t="s">
        <v>68</v>
      </c>
      <c r="AE1" t="s">
        <v>55</v>
      </c>
    </row>
    <row r="2" spans="1:31" s="2" customFormat="1" x14ac:dyDescent="0.25">
      <c r="A2" s="2" t="s">
        <v>62</v>
      </c>
      <c r="B2" s="2">
        <v>0</v>
      </c>
      <c r="C2" s="2">
        <v>70</v>
      </c>
      <c r="D2" s="2">
        <v>57.45</v>
      </c>
      <c r="E2" s="2">
        <v>26.6</v>
      </c>
      <c r="F2" s="2">
        <v>25.19</v>
      </c>
      <c r="G2" s="2">
        <v>0</v>
      </c>
      <c r="H2" s="2">
        <v>0</v>
      </c>
      <c r="I2" s="2">
        <v>5.6520000000000001</v>
      </c>
      <c r="J2" s="2">
        <v>84</v>
      </c>
      <c r="K2" s="2">
        <v>94.1</v>
      </c>
      <c r="L2" s="2">
        <v>370</v>
      </c>
      <c r="M2" s="2">
        <v>51.53</v>
      </c>
      <c r="N2" s="2">
        <v>0</v>
      </c>
      <c r="O2" s="2">
        <v>0</v>
      </c>
      <c r="P2" s="2">
        <v>0</v>
      </c>
      <c r="Q2" s="2">
        <v>0</v>
      </c>
      <c r="R2" s="2">
        <v>20</v>
      </c>
      <c r="S2" s="2">
        <v>30</v>
      </c>
      <c r="T2" s="2">
        <v>175</v>
      </c>
      <c r="U2" s="2">
        <v>300</v>
      </c>
      <c r="V2" s="2">
        <v>60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</row>
    <row r="3" spans="1:31" s="2" customFormat="1" x14ac:dyDescent="0.25">
      <c r="A3" s="2" t="s">
        <v>25</v>
      </c>
      <c r="B3" s="2">
        <v>1.6899999999999998E-2</v>
      </c>
      <c r="C3" s="2">
        <v>69.5852</v>
      </c>
      <c r="D3" s="2">
        <v>57.004199999999997</v>
      </c>
      <c r="E3" s="2">
        <v>26.596299999999999</v>
      </c>
      <c r="F3" s="2">
        <v>34.576000000000001</v>
      </c>
      <c r="G3" s="2">
        <v>0.1991</v>
      </c>
      <c r="H3" s="2">
        <v>8.3400000000000002E-2</v>
      </c>
      <c r="I3" s="2">
        <v>14.0077</v>
      </c>
      <c r="J3" s="2">
        <v>89.923000000000002</v>
      </c>
      <c r="K3" s="2">
        <v>50.216799999999999</v>
      </c>
      <c r="L3" s="2">
        <v>224.4676</v>
      </c>
      <c r="M3" s="2">
        <v>31.997499999999999</v>
      </c>
      <c r="N3" s="2">
        <v>0.47560000000000002</v>
      </c>
      <c r="O3" s="2">
        <v>0.1394</v>
      </c>
      <c r="P3" s="2">
        <v>2.9999999999999997E-4</v>
      </c>
      <c r="Q3" s="2">
        <v>5.3199999999999997E-2</v>
      </c>
      <c r="R3" s="2">
        <v>24.408999999999999</v>
      </c>
      <c r="S3" s="2">
        <v>99.133399999999995</v>
      </c>
      <c r="T3" s="2">
        <v>82.441500000000005</v>
      </c>
      <c r="U3" s="2">
        <v>449.95940000000002</v>
      </c>
      <c r="V3" s="2">
        <v>118.9924</v>
      </c>
      <c r="W3" s="3">
        <v>1.0000000000000001E-5</v>
      </c>
      <c r="X3" s="3">
        <v>1.0000000000000001E-5</v>
      </c>
      <c r="Y3" s="3">
        <v>1.0000000000000001E-5</v>
      </c>
      <c r="Z3" s="3">
        <v>1.0000000000000001E-5</v>
      </c>
      <c r="AA3" s="3">
        <v>1.0000000000000001E-5</v>
      </c>
      <c r="AB3" s="3">
        <v>1.0000000000000001E-5</v>
      </c>
      <c r="AC3" s="3">
        <v>1.0000000000000001E-5</v>
      </c>
      <c r="AD3" s="3">
        <v>1.0000000000000001E-5</v>
      </c>
      <c r="AE3" s="3">
        <v>1.0000000000000001E-5</v>
      </c>
    </row>
    <row r="4" spans="1:31" x14ac:dyDescent="0.25">
      <c r="A4" t="s">
        <v>26</v>
      </c>
      <c r="B4">
        <v>1E-3</v>
      </c>
      <c r="C4">
        <v>4.9268999999999998</v>
      </c>
      <c r="D4">
        <v>15.1297</v>
      </c>
      <c r="E4">
        <v>26.596299999999999</v>
      </c>
      <c r="F4">
        <v>18.388400000000001</v>
      </c>
      <c r="G4">
        <v>8.7476000000000003</v>
      </c>
      <c r="H4">
        <v>5.4899999999999997E-2</v>
      </c>
      <c r="I4">
        <v>24.657699999999998</v>
      </c>
      <c r="J4">
        <v>78.586799999999997</v>
      </c>
      <c r="K4">
        <v>1823.9622999999999</v>
      </c>
      <c r="L4">
        <v>131.804</v>
      </c>
      <c r="M4">
        <v>1013</v>
      </c>
      <c r="N4">
        <v>400</v>
      </c>
      <c r="O4">
        <v>278.53640000000001</v>
      </c>
      <c r="P4">
        <v>44.267299999999999</v>
      </c>
      <c r="Q4">
        <v>55</v>
      </c>
      <c r="R4">
        <v>28.996300000000002</v>
      </c>
      <c r="S4">
        <v>101.9855</v>
      </c>
      <c r="T4">
        <v>82.441500000000005</v>
      </c>
      <c r="U4">
        <v>449.95940000000002</v>
      </c>
      <c r="V4">
        <v>118.9924</v>
      </c>
      <c r="W4" s="3">
        <v>1.0000000000000001E-5</v>
      </c>
      <c r="X4" s="3">
        <v>1.0000000000000001E-5</v>
      </c>
      <c r="Y4" s="3">
        <v>1.0000000000000001E-5</v>
      </c>
      <c r="Z4" s="3">
        <v>1.0000000000000001E-5</v>
      </c>
      <c r="AA4" s="3">
        <v>1.0000000000000001E-5</v>
      </c>
      <c r="AB4" s="3">
        <v>1.0000000000000001E-5</v>
      </c>
      <c r="AC4" s="3">
        <v>1.0000000000000001E-5</v>
      </c>
      <c r="AD4" s="3">
        <v>1.0000000000000001E-5</v>
      </c>
      <c r="AE4" s="3">
        <v>1.0000000000000001E-5</v>
      </c>
    </row>
    <row r="5" spans="1:31" x14ac:dyDescent="0.25">
      <c r="A5" t="s">
        <v>27</v>
      </c>
      <c r="B5">
        <v>0</v>
      </c>
      <c r="C5">
        <v>1.1234</v>
      </c>
      <c r="D5">
        <v>4.6102999999999996</v>
      </c>
      <c r="E5">
        <v>26.596299999999999</v>
      </c>
      <c r="F5">
        <v>19.059200000000001</v>
      </c>
      <c r="G5">
        <v>8.8010000000000002</v>
      </c>
      <c r="H5">
        <v>1.5E-3</v>
      </c>
      <c r="I5">
        <v>37.046599999999998</v>
      </c>
      <c r="J5">
        <v>79.785799999999995</v>
      </c>
      <c r="K5">
        <v>1823.9645</v>
      </c>
      <c r="L5">
        <v>115.021</v>
      </c>
      <c r="M5">
        <v>1014</v>
      </c>
      <c r="N5">
        <v>400</v>
      </c>
      <c r="O5">
        <v>266.25779999999997</v>
      </c>
      <c r="P5">
        <v>74.996499999999997</v>
      </c>
      <c r="Q5">
        <v>55</v>
      </c>
      <c r="R5">
        <v>34.1586</v>
      </c>
      <c r="S5">
        <v>105.1951</v>
      </c>
      <c r="T5">
        <v>82.441500000000005</v>
      </c>
      <c r="U5">
        <v>449.95940000000002</v>
      </c>
      <c r="V5">
        <v>118.9924</v>
      </c>
      <c r="W5" s="3">
        <v>1.0000000000000001E-5</v>
      </c>
      <c r="X5" s="3">
        <v>1.0000000000000001E-5</v>
      </c>
      <c r="Y5" s="3">
        <v>1.0000000000000001E-5</v>
      </c>
      <c r="Z5" s="3">
        <v>1.0000000000000001E-5</v>
      </c>
      <c r="AA5" s="3">
        <v>1.0000000000000001E-5</v>
      </c>
      <c r="AB5" s="3">
        <v>1.0000000000000001E-5</v>
      </c>
      <c r="AC5" s="3">
        <v>1.0000000000000001E-5</v>
      </c>
      <c r="AD5" s="3">
        <v>1.0000000000000001E-5</v>
      </c>
      <c r="AE5" s="3">
        <v>1.0000000000000001E-5</v>
      </c>
    </row>
    <row r="6" spans="1:31" x14ac:dyDescent="0.25">
      <c r="A6" t="s">
        <v>28</v>
      </c>
      <c r="B6">
        <v>6.4000000000000003E-3</v>
      </c>
      <c r="C6">
        <v>0.4798</v>
      </c>
      <c r="D6">
        <v>0.22409999999999999</v>
      </c>
      <c r="E6">
        <v>26.596299999999999</v>
      </c>
      <c r="F6">
        <v>7.4791999999999996</v>
      </c>
      <c r="G6">
        <v>13.0839</v>
      </c>
      <c r="H6">
        <v>1.0373000000000001</v>
      </c>
      <c r="I6">
        <v>12.245699999999999</v>
      </c>
      <c r="J6">
        <v>69.465100000000007</v>
      </c>
      <c r="K6">
        <v>1832.5407</v>
      </c>
      <c r="L6">
        <v>62.077399999999997</v>
      </c>
      <c r="M6">
        <v>1030</v>
      </c>
      <c r="N6">
        <v>410</v>
      </c>
      <c r="O6">
        <v>290.70609999999999</v>
      </c>
      <c r="P6">
        <v>25.902899999999999</v>
      </c>
      <c r="Q6">
        <v>56</v>
      </c>
      <c r="R6">
        <v>23.879799999999999</v>
      </c>
      <c r="S6">
        <v>98.804400000000001</v>
      </c>
      <c r="T6">
        <v>82.441500000000005</v>
      </c>
      <c r="U6">
        <v>449.95940000000002</v>
      </c>
      <c r="V6">
        <v>118.9924</v>
      </c>
      <c r="W6" s="3">
        <v>1.0000000000000001E-5</v>
      </c>
      <c r="X6" s="3">
        <v>1.0000000000000001E-5</v>
      </c>
      <c r="Y6" s="3">
        <v>1.0000000000000001E-5</v>
      </c>
      <c r="Z6" s="3">
        <v>1.0000000000000001E-5</v>
      </c>
      <c r="AA6" s="3">
        <v>1.0000000000000001E-5</v>
      </c>
      <c r="AB6" s="3">
        <v>1.0000000000000001E-5</v>
      </c>
      <c r="AC6" s="3">
        <v>1.0000000000000001E-5</v>
      </c>
      <c r="AD6" s="3">
        <v>1.0000000000000001E-5</v>
      </c>
      <c r="AE6" s="3">
        <v>1.0000000000000001E-5</v>
      </c>
    </row>
    <row r="7" spans="1:31" x14ac:dyDescent="0.25">
      <c r="A7" t="s">
        <v>29</v>
      </c>
      <c r="B7">
        <v>1E-4</v>
      </c>
      <c r="C7">
        <v>0.49080000000000001</v>
      </c>
      <c r="D7">
        <v>0.3836</v>
      </c>
      <c r="E7">
        <v>26.596299999999999</v>
      </c>
      <c r="F7">
        <v>7.4557000000000002</v>
      </c>
      <c r="G7">
        <v>13.952299999999999</v>
      </c>
      <c r="H7">
        <v>0.16930000000000001</v>
      </c>
      <c r="I7">
        <v>12.051500000000001</v>
      </c>
      <c r="J7">
        <v>70.103300000000004</v>
      </c>
      <c r="K7">
        <v>1832.6564000000001</v>
      </c>
      <c r="L7">
        <v>56.1325</v>
      </c>
      <c r="M7">
        <v>1031</v>
      </c>
      <c r="N7">
        <v>410</v>
      </c>
      <c r="O7">
        <v>290.87889999999999</v>
      </c>
      <c r="P7">
        <v>26.580500000000001</v>
      </c>
      <c r="Q7">
        <v>56</v>
      </c>
      <c r="R7">
        <v>23.807200000000002</v>
      </c>
      <c r="S7">
        <v>98.759200000000007</v>
      </c>
      <c r="T7">
        <v>82.441500000000005</v>
      </c>
      <c r="U7">
        <v>449.95940000000002</v>
      </c>
      <c r="V7">
        <v>118.9924</v>
      </c>
      <c r="W7" s="3">
        <v>1.0000000000000001E-5</v>
      </c>
      <c r="X7" s="3">
        <v>1.0000000000000001E-5</v>
      </c>
      <c r="Y7" s="3">
        <v>1.0000000000000001E-5</v>
      </c>
      <c r="Z7" s="3">
        <v>1.0000000000000001E-5</v>
      </c>
      <c r="AA7" s="3">
        <v>1.0000000000000001E-5</v>
      </c>
      <c r="AB7" s="3">
        <v>1.0000000000000001E-5</v>
      </c>
      <c r="AC7" s="3">
        <v>1.0000000000000001E-5</v>
      </c>
      <c r="AD7" s="3">
        <v>1.0000000000000001E-5</v>
      </c>
      <c r="AE7" s="3">
        <v>1.0000000000000001E-5</v>
      </c>
    </row>
    <row r="8" spans="1:31" x14ac:dyDescent="0.25">
      <c r="A8" t="s">
        <v>30</v>
      </c>
      <c r="B8">
        <v>0.4078</v>
      </c>
      <c r="C8">
        <v>0.34110000000000001</v>
      </c>
      <c r="D8">
        <v>3.7999999999999999E-2</v>
      </c>
      <c r="E8">
        <v>26.596299999999999</v>
      </c>
      <c r="F8">
        <v>3.8313000000000001</v>
      </c>
      <c r="G8">
        <v>12.9102</v>
      </c>
      <c r="H8">
        <v>1.9770000000000001</v>
      </c>
      <c r="I8">
        <v>3.1339999999999999</v>
      </c>
      <c r="J8">
        <v>65.202399999999997</v>
      </c>
      <c r="K8">
        <v>1834.2221</v>
      </c>
      <c r="L8">
        <v>47.112699999999997</v>
      </c>
      <c r="M8">
        <v>1033</v>
      </c>
      <c r="N8">
        <v>413</v>
      </c>
      <c r="O8">
        <v>299.64010000000002</v>
      </c>
      <c r="P8">
        <v>9.6491000000000007</v>
      </c>
      <c r="Q8">
        <v>56</v>
      </c>
      <c r="R8">
        <v>20.123699999999999</v>
      </c>
      <c r="S8">
        <v>96.469099999999997</v>
      </c>
      <c r="T8">
        <v>82.441500000000005</v>
      </c>
      <c r="U8">
        <v>449.95940000000002</v>
      </c>
      <c r="V8">
        <v>118.9924</v>
      </c>
      <c r="W8" s="3">
        <v>1.0000000000000001E-5</v>
      </c>
      <c r="X8" s="3">
        <v>1.0000000000000001E-5</v>
      </c>
      <c r="Y8" s="3">
        <v>1.0000000000000001E-5</v>
      </c>
      <c r="Z8" s="3">
        <v>1.0000000000000001E-5</v>
      </c>
      <c r="AA8" s="3">
        <v>1.0000000000000001E-5</v>
      </c>
      <c r="AB8" s="3">
        <v>1.0000000000000001E-5</v>
      </c>
      <c r="AC8" s="3">
        <v>1.0000000000000001E-5</v>
      </c>
      <c r="AD8" s="3">
        <v>1.0000000000000001E-5</v>
      </c>
      <c r="AE8" s="3">
        <v>1.0000000000000001E-5</v>
      </c>
    </row>
    <row r="9" spans="1:31" x14ac:dyDescent="0.25">
      <c r="A9" t="s">
        <v>31</v>
      </c>
      <c r="B9">
        <v>1.1736</v>
      </c>
      <c r="C9">
        <v>0.29909999999999998</v>
      </c>
      <c r="D9">
        <v>7.7999999999999996E-3</v>
      </c>
      <c r="E9">
        <v>26.596299999999999</v>
      </c>
      <c r="F9">
        <v>0.95520000000000005</v>
      </c>
      <c r="G9">
        <v>12.477600000000001</v>
      </c>
      <c r="H9">
        <v>4.4699</v>
      </c>
      <c r="I9">
        <v>0.69189999999999996</v>
      </c>
      <c r="J9">
        <v>60.955800000000004</v>
      </c>
      <c r="K9">
        <v>1836.0331000000001</v>
      </c>
      <c r="L9">
        <v>40.818800000000003</v>
      </c>
      <c r="M9">
        <v>1033</v>
      </c>
      <c r="N9">
        <v>413</v>
      </c>
      <c r="O9">
        <v>302.08850000000001</v>
      </c>
      <c r="P9">
        <v>2.4420999999999999</v>
      </c>
      <c r="Q9">
        <v>57</v>
      </c>
      <c r="R9">
        <v>19.0943</v>
      </c>
      <c r="S9">
        <v>95.829099999999997</v>
      </c>
      <c r="T9">
        <v>82.441500000000005</v>
      </c>
      <c r="U9">
        <v>449.95940000000002</v>
      </c>
      <c r="V9">
        <v>118.9924</v>
      </c>
      <c r="W9" s="3">
        <v>1.0000000000000001E-5</v>
      </c>
      <c r="X9" s="3">
        <v>1.0000000000000001E-5</v>
      </c>
      <c r="Y9" s="3">
        <v>1.0000000000000001E-5</v>
      </c>
      <c r="Z9" s="3">
        <v>1.0000000000000001E-5</v>
      </c>
      <c r="AA9" s="3">
        <v>1.0000000000000001E-5</v>
      </c>
      <c r="AB9" s="3">
        <v>1.0000000000000001E-5</v>
      </c>
      <c r="AC9" s="3">
        <v>1.0000000000000001E-5</v>
      </c>
      <c r="AD9" s="3">
        <v>1.0000000000000001E-5</v>
      </c>
      <c r="AE9" s="3">
        <v>1.0000000000000001E-5</v>
      </c>
    </row>
    <row r="10" spans="1:31" x14ac:dyDescent="0.25">
      <c r="A10" t="s">
        <v>32</v>
      </c>
      <c r="B10">
        <v>1.0591999999999999</v>
      </c>
      <c r="C10">
        <v>0.311</v>
      </c>
      <c r="D10">
        <v>6.1999999999999998E-3</v>
      </c>
      <c r="E10">
        <v>26.596299999999999</v>
      </c>
      <c r="F10">
        <v>0.23330000000000001</v>
      </c>
      <c r="G10">
        <v>12.450100000000001</v>
      </c>
      <c r="H10">
        <v>5.2125000000000004</v>
      </c>
      <c r="I10">
        <v>0.8256</v>
      </c>
      <c r="J10">
        <v>59.654000000000003</v>
      </c>
      <c r="K10">
        <v>1837.8286000000001</v>
      </c>
      <c r="L10">
        <v>36.499499999999998</v>
      </c>
      <c r="M10">
        <v>1033</v>
      </c>
      <c r="N10">
        <v>412</v>
      </c>
      <c r="O10">
        <v>302.05119999999999</v>
      </c>
      <c r="P10">
        <v>0.62460000000000004</v>
      </c>
      <c r="Q10">
        <v>57</v>
      </c>
      <c r="R10">
        <v>19.11</v>
      </c>
      <c r="S10">
        <v>95.838800000000006</v>
      </c>
      <c r="T10">
        <v>82.441500000000005</v>
      </c>
      <c r="U10">
        <v>449.95940000000002</v>
      </c>
      <c r="V10">
        <v>118.9924</v>
      </c>
      <c r="W10" s="3">
        <v>1.0000000000000001E-5</v>
      </c>
      <c r="X10" s="3">
        <v>1.0000000000000001E-5</v>
      </c>
      <c r="Y10" s="3">
        <v>1.0000000000000001E-5</v>
      </c>
      <c r="Z10" s="3">
        <v>1.0000000000000001E-5</v>
      </c>
      <c r="AA10" s="3">
        <v>1.0000000000000001E-5</v>
      </c>
      <c r="AB10" s="3">
        <v>1.0000000000000001E-5</v>
      </c>
      <c r="AC10" s="3">
        <v>1.0000000000000001E-5</v>
      </c>
      <c r="AD10" s="3">
        <v>1.0000000000000001E-5</v>
      </c>
      <c r="AE10" s="3">
        <v>1.0000000000000001E-5</v>
      </c>
    </row>
    <row r="20" spans="21:26" x14ac:dyDescent="0.25">
      <c r="U20" s="1"/>
      <c r="V20" s="1"/>
      <c r="W20" s="1"/>
      <c r="X20" s="1"/>
      <c r="Y20" s="1"/>
      <c r="Z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4E84-05F6-482F-94AF-2C8CE149BF8E}">
  <dimension ref="A1:AH2"/>
  <sheetViews>
    <sheetView workbookViewId="0">
      <selection activeCell="F1" sqref="F1"/>
    </sheetView>
  </sheetViews>
  <sheetFormatPr defaultRowHeight="15" x14ac:dyDescent="0.25"/>
  <sheetData>
    <row r="1" spans="1:34" x14ac:dyDescent="0.25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7</v>
      </c>
      <c r="K1" t="s">
        <v>41</v>
      </c>
      <c r="L1" t="s">
        <v>53</v>
      </c>
      <c r="M1" t="s">
        <v>13</v>
      </c>
      <c r="N1" t="s">
        <v>11</v>
      </c>
      <c r="O1" t="s">
        <v>3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8</v>
      </c>
      <c r="AA1" t="s">
        <v>19</v>
      </c>
      <c r="AB1" t="s">
        <v>15</v>
      </c>
      <c r="AC1" t="s">
        <v>20</v>
      </c>
      <c r="AD1" t="s">
        <v>21</v>
      </c>
      <c r="AE1" t="s">
        <v>16</v>
      </c>
      <c r="AF1" t="s">
        <v>54</v>
      </c>
      <c r="AG1" t="s">
        <v>58</v>
      </c>
      <c r="AH1" t="s">
        <v>55</v>
      </c>
    </row>
    <row r="2" spans="1:34" x14ac:dyDescent="0.25">
      <c r="A2" t="s">
        <v>56</v>
      </c>
      <c r="B2">
        <v>1.4E-2</v>
      </c>
      <c r="C2">
        <v>6.1999999999999998E-3</v>
      </c>
      <c r="D2">
        <v>0.126</v>
      </c>
      <c r="E2">
        <v>1.29E-2</v>
      </c>
      <c r="F2">
        <v>1.6799999999999999E-2</v>
      </c>
      <c r="G2">
        <v>2.0400000000000001E-2</v>
      </c>
      <c r="H2">
        <v>5.8799999999999998E-2</v>
      </c>
      <c r="I2">
        <v>5.4399999999999997E-2</v>
      </c>
      <c r="J2">
        <f>12*0.089</f>
        <v>1.0680000000000001</v>
      </c>
      <c r="K2">
        <f>14*0.0663</f>
        <v>0.92819999999999991</v>
      </c>
      <c r="L2">
        <f>31*0.028</f>
        <v>0.86799999999999999</v>
      </c>
      <c r="M2">
        <v>0.66969999999999996</v>
      </c>
      <c r="N2">
        <v>0.91539999999999999</v>
      </c>
      <c r="O2">
        <v>2.63E-2</v>
      </c>
      <c r="P2">
        <v>1.302</v>
      </c>
      <c r="Q2">
        <v>1.3613</v>
      </c>
      <c r="R2">
        <v>1.8127</v>
      </c>
      <c r="S2">
        <v>0.51459999999999995</v>
      </c>
      <c r="T2">
        <v>0.4017</v>
      </c>
      <c r="U2">
        <v>0.37490000000000001</v>
      </c>
      <c r="V2">
        <v>0.15959999999999999</v>
      </c>
      <c r="W2">
        <v>8.9599999999999999E-2</v>
      </c>
      <c r="X2">
        <v>0.50060000000000004</v>
      </c>
      <c r="Y2">
        <v>0.25800000000000001</v>
      </c>
      <c r="Z2">
        <v>12.9232</v>
      </c>
      <c r="AA2">
        <v>6.0999999999999999E-2</v>
      </c>
      <c r="AB2">
        <v>1.29E-2</v>
      </c>
      <c r="AC2">
        <v>1.26E-2</v>
      </c>
      <c r="AD2">
        <v>2.0000000000000001E-4</v>
      </c>
      <c r="AE2">
        <v>1E-4</v>
      </c>
      <c r="AF2">
        <v>8.9999999999999998E-4</v>
      </c>
      <c r="AG2">
        <v>1.61E-2</v>
      </c>
      <c r="AH2">
        <v>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EAAA-987D-43CA-A836-37D3B86B2368}">
  <dimension ref="A1:AQ2"/>
  <sheetViews>
    <sheetView workbookViewId="0">
      <selection activeCell="AA8" sqref="AA8"/>
    </sheetView>
  </sheetViews>
  <sheetFormatPr defaultRowHeight="15" x14ac:dyDescent="0.25"/>
  <sheetData>
    <row r="1" spans="1:43" x14ac:dyDescent="0.25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69</v>
      </c>
      <c r="J1" t="s">
        <v>40</v>
      </c>
      <c r="K1" t="s">
        <v>7</v>
      </c>
      <c r="L1" t="s">
        <v>41</v>
      </c>
      <c r="M1" t="s">
        <v>53</v>
      </c>
      <c r="N1" t="s">
        <v>3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8</v>
      </c>
      <c r="Z1" t="s">
        <v>13</v>
      </c>
      <c r="AA1" t="s">
        <v>12</v>
      </c>
      <c r="AB1" t="s">
        <v>11</v>
      </c>
      <c r="AC1" t="s">
        <v>15</v>
      </c>
      <c r="AD1" t="s">
        <v>16</v>
      </c>
      <c r="AE1" t="s">
        <v>21</v>
      </c>
      <c r="AF1" t="s">
        <v>63</v>
      </c>
      <c r="AG1" t="s">
        <v>58</v>
      </c>
      <c r="AH1" t="s">
        <v>64</v>
      </c>
      <c r="AI1" t="s">
        <v>54</v>
      </c>
      <c r="AJ1" t="s">
        <v>65</v>
      </c>
      <c r="AK1" t="s">
        <v>66</v>
      </c>
      <c r="AL1" t="s">
        <v>67</v>
      </c>
      <c r="AM1" t="s">
        <v>68</v>
      </c>
      <c r="AN1" t="s">
        <v>55</v>
      </c>
      <c r="AO1" t="s">
        <v>19</v>
      </c>
      <c r="AP1" t="s">
        <v>20</v>
      </c>
      <c r="AQ1" t="s">
        <v>70</v>
      </c>
    </row>
    <row r="2" spans="1:43" x14ac:dyDescent="0.25">
      <c r="A2" t="s">
        <v>56</v>
      </c>
      <c r="B2">
        <v>1.4E-2</v>
      </c>
      <c r="C2">
        <v>6.1999999999999998E-3</v>
      </c>
      <c r="D2">
        <v>0.126</v>
      </c>
      <c r="E2">
        <v>1.29E-2</v>
      </c>
      <c r="F2">
        <v>1.6799999999999999E-2</v>
      </c>
      <c r="G2">
        <v>2.0400000000000001E-2</v>
      </c>
      <c r="H2">
        <v>5.8799999999999998E-2</v>
      </c>
      <c r="I2">
        <v>2.8308999999999998E-7</v>
      </c>
      <c r="J2">
        <v>5.4399999999999997E-2</v>
      </c>
      <c r="K2">
        <f>0.089*12</f>
        <v>1.0680000000000001</v>
      </c>
      <c r="L2">
        <f>0.0663*14</f>
        <v>0.92819999999999991</v>
      </c>
      <c r="M2">
        <f>0.028*31</f>
        <v>0.86799999999999999</v>
      </c>
      <c r="N2">
        <v>2.63E-2</v>
      </c>
      <c r="O2">
        <v>1.302</v>
      </c>
      <c r="P2">
        <v>1.3613</v>
      </c>
      <c r="Q2">
        <v>1.8127</v>
      </c>
      <c r="R2">
        <v>0.51459999999999995</v>
      </c>
      <c r="S2">
        <v>0.4017</v>
      </c>
      <c r="T2">
        <v>0.37490000000000001</v>
      </c>
      <c r="U2">
        <v>0.15959999999999999</v>
      </c>
      <c r="V2">
        <v>8.9599999999999999E-2</v>
      </c>
      <c r="W2">
        <v>0.50060000000000004</v>
      </c>
      <c r="X2">
        <v>0.25800000000000001</v>
      </c>
      <c r="Y2">
        <v>12.9232</v>
      </c>
      <c r="Z2">
        <v>0.66969999999999996</v>
      </c>
      <c r="AA2">
        <v>0</v>
      </c>
      <c r="AB2">
        <v>0.91539999999999999</v>
      </c>
      <c r="AC2">
        <v>1.29E-2</v>
      </c>
      <c r="AD2">
        <v>1E-4</v>
      </c>
      <c r="AE2">
        <v>2.0000000000000001E-4</v>
      </c>
      <c r="AF2">
        <v>0</v>
      </c>
      <c r="AG2">
        <f>0.0161</f>
        <v>1.61E-2</v>
      </c>
      <c r="AH2">
        <v>0</v>
      </c>
      <c r="AI2">
        <v>8.9999999999999998E-4</v>
      </c>
      <c r="AJ2">
        <v>0</v>
      </c>
      <c r="AK2">
        <v>0</v>
      </c>
      <c r="AL2">
        <v>0</v>
      </c>
      <c r="AM2">
        <v>0</v>
      </c>
      <c r="AN2">
        <v>1E-3</v>
      </c>
      <c r="AO2">
        <v>6.0999999999999999E-2</v>
      </c>
      <c r="AP2">
        <v>1.26E-2</v>
      </c>
      <c r="AQ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6946B-17C1-41F5-A32B-CE0A064A22AA}">
  <dimension ref="A1:V4"/>
  <sheetViews>
    <sheetView workbookViewId="0">
      <selection activeCell="M3" sqref="M3"/>
    </sheetView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I1" t="s">
        <v>6</v>
      </c>
      <c r="J1" t="s">
        <v>7</v>
      </c>
      <c r="K1" t="s">
        <v>15</v>
      </c>
      <c r="L1" t="s">
        <v>16</v>
      </c>
      <c r="M1" t="s">
        <v>19</v>
      </c>
      <c r="N1" t="s">
        <v>20</v>
      </c>
      <c r="O1" t="s">
        <v>21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23</v>
      </c>
    </row>
    <row r="2" spans="1:22" x14ac:dyDescent="0.25">
      <c r="A2" t="s">
        <v>59</v>
      </c>
      <c r="B2">
        <v>1.0591999999999999</v>
      </c>
      <c r="C2">
        <v>0.311</v>
      </c>
      <c r="D2">
        <v>6.1999999999999998E-3</v>
      </c>
      <c r="E2">
        <v>26.596299999999999</v>
      </c>
      <c r="F2">
        <v>0.23330000000000001</v>
      </c>
      <c r="G2">
        <v>12.450100000000001</v>
      </c>
      <c r="H2">
        <v>5.2125000000000004</v>
      </c>
      <c r="I2">
        <v>0.8256</v>
      </c>
      <c r="J2">
        <v>59.654000000000003</v>
      </c>
      <c r="K2">
        <v>19.11</v>
      </c>
      <c r="L2">
        <v>95.838800000000006</v>
      </c>
      <c r="M2">
        <v>82.441500000000005</v>
      </c>
      <c r="N2">
        <v>449.95940000000002</v>
      </c>
      <c r="O2">
        <v>118.9924</v>
      </c>
    </row>
    <row r="3" spans="1:22" x14ac:dyDescent="0.25">
      <c r="A3" t="s">
        <v>60</v>
      </c>
      <c r="P3">
        <v>2232.6423</v>
      </c>
      <c r="Q3">
        <v>44.340600000000002</v>
      </c>
      <c r="R3">
        <v>2264.2719999999999</v>
      </c>
      <c r="S3">
        <v>1251.6964</v>
      </c>
      <c r="T3">
        <v>366.93970000000002</v>
      </c>
      <c r="U3">
        <v>0.75880000000000003</v>
      </c>
      <c r="V3">
        <v>140.10169999999999</v>
      </c>
    </row>
    <row r="4" spans="1:22" x14ac:dyDescent="0.25">
      <c r="A4" t="s">
        <v>61</v>
      </c>
      <c r="B4">
        <v>24.1754</v>
      </c>
      <c r="C4">
        <v>47.404299999999999</v>
      </c>
      <c r="D4">
        <v>148.3211</v>
      </c>
      <c r="E4">
        <v>1274.0642</v>
      </c>
      <c r="F4">
        <v>6139.3838999999998</v>
      </c>
      <c r="G4">
        <v>7167.9807000000001</v>
      </c>
      <c r="H4">
        <v>7846.7434000000003</v>
      </c>
      <c r="I4">
        <v>8427.3920999999991</v>
      </c>
      <c r="J4">
        <v>9072.0622999999996</v>
      </c>
      <c r="K4">
        <v>10102.4354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BAC6-0393-4FAA-A818-3D4621797738}">
  <dimension ref="B1:H13"/>
  <sheetViews>
    <sheetView workbookViewId="0">
      <selection activeCell="E27" sqref="E27"/>
    </sheetView>
  </sheetViews>
  <sheetFormatPr defaultRowHeight="15" x14ac:dyDescent="0.25"/>
  <sheetData>
    <row r="1" spans="2:8" x14ac:dyDescent="0.25">
      <c r="B1" t="s">
        <v>52</v>
      </c>
      <c r="C1" t="s">
        <v>57</v>
      </c>
      <c r="E1" t="s">
        <v>22</v>
      </c>
      <c r="F1" t="s">
        <v>14</v>
      </c>
      <c r="G1" t="s">
        <v>17</v>
      </c>
      <c r="H1" t="s">
        <v>18</v>
      </c>
    </row>
    <row r="2" spans="2:8" x14ac:dyDescent="0.25">
      <c r="B2">
        <v>1.641</v>
      </c>
      <c r="C2">
        <v>1.35E-2</v>
      </c>
      <c r="E2">
        <v>33.53</v>
      </c>
      <c r="F2">
        <v>374.7</v>
      </c>
      <c r="G2">
        <v>20940</v>
      </c>
      <c r="H2">
        <v>14.91</v>
      </c>
    </row>
    <row r="5" spans="2:8" x14ac:dyDescent="0.25">
      <c r="G5" t="s">
        <v>17</v>
      </c>
      <c r="H5" t="s">
        <v>18</v>
      </c>
    </row>
    <row r="6" spans="2:8" x14ac:dyDescent="0.25">
      <c r="G6">
        <v>21325.5088</v>
      </c>
      <c r="H6">
        <v>15.096</v>
      </c>
    </row>
    <row r="7" spans="2:8" x14ac:dyDescent="0.25">
      <c r="G7">
        <v>41771.508800000003</v>
      </c>
      <c r="H7">
        <v>15.096</v>
      </c>
    </row>
    <row r="8" spans="2:8" x14ac:dyDescent="0.25">
      <c r="G8">
        <v>41771.508800000003</v>
      </c>
      <c r="H8">
        <v>15.096</v>
      </c>
    </row>
    <row r="9" spans="2:8" x14ac:dyDescent="0.25">
      <c r="G9">
        <v>103109.5088</v>
      </c>
      <c r="H9">
        <v>15.096</v>
      </c>
    </row>
    <row r="10" spans="2:8" x14ac:dyDescent="0.25">
      <c r="G10">
        <v>103109.5088</v>
      </c>
      <c r="H10">
        <v>15.096</v>
      </c>
    </row>
    <row r="11" spans="2:8" x14ac:dyDescent="0.25">
      <c r="G11">
        <v>103109.5088</v>
      </c>
      <c r="H11">
        <v>15.096</v>
      </c>
    </row>
    <row r="12" spans="2:8" x14ac:dyDescent="0.25">
      <c r="G12">
        <v>103109.5088</v>
      </c>
      <c r="H12">
        <v>15.096</v>
      </c>
    </row>
    <row r="13" spans="2:8" x14ac:dyDescent="0.25">
      <c r="G13">
        <v>103109.5088</v>
      </c>
      <c r="H13">
        <v>15.096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asm</vt:lpstr>
      <vt:lpstr>asm2</vt:lpstr>
      <vt:lpstr>adm</vt:lpstr>
      <vt:lpstr>adm2</vt:lpstr>
      <vt:lpstr>settler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Joy</dc:creator>
  <cp:lastModifiedBy>Zhang, Joy</cp:lastModifiedBy>
  <dcterms:created xsi:type="dcterms:W3CDTF">2024-06-17T17:22:59Z</dcterms:created>
  <dcterms:modified xsi:type="dcterms:W3CDTF">2024-08-21T18:09:13Z</dcterms:modified>
</cp:coreProperties>
</file>