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sm2\data\"/>
    </mc:Choice>
  </mc:AlternateContent>
  <xr:revisionPtr revIDLastSave="0" documentId="13_ncr:1_{D6FC0743-44D1-4C6A-8AA4-34C5000438D2}" xr6:coauthVersionLast="47" xr6:coauthVersionMax="47" xr10:uidLastSave="{00000000-0000-0000-0000-000000000000}"/>
  <bookViews>
    <workbookView xWindow="8400" yWindow="3249" windowWidth="22637" windowHeight="14768" xr2:uid="{7E1F8DB5-6AC0-49A5-80ED-764D72A7C198}"/>
  </bookViews>
  <sheets>
    <sheet name="inf" sheetId="8" r:id="rId1"/>
    <sheet name="asm1" sheetId="4" r:id="rId2"/>
    <sheet name="settler" sheetId="5" r:id="rId3"/>
    <sheet name="primclar" sheetId="6" r:id="rId4"/>
    <sheet name="adm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N2" i="6"/>
  <c r="N6" i="4"/>
  <c r="N5" i="4"/>
  <c r="N4" i="4"/>
  <c r="N3" i="4"/>
  <c r="N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A1BA8-6E58-4145-A280-E236AAEB43AF}" keepAlive="1" name="Query - constinfluent_bsm2" description="Connection to the 'constinfluent_bsm2' query in the workbook." type="5" refreshedVersion="8" background="1" saveData="1">
    <dbPr connection="Provider=Microsoft.Mashup.OleDb.1;Data Source=$Workbook$;Location=constinfluent_bsm2;Extended Properties=&quot;&quot;" command="SELECT * FROM [constinfluent_bsm2]"/>
  </connection>
</connections>
</file>

<file path=xl/sharedStrings.xml><?xml version="1.0" encoding="utf-8"?>
<sst xmlns="http://schemas.openxmlformats.org/spreadsheetml/2006/main" count="93" uniqueCount="65">
  <si>
    <t>S_I</t>
  </si>
  <si>
    <t>S_S</t>
  </si>
  <si>
    <t>X_I</t>
  </si>
  <si>
    <t>X_S</t>
  </si>
  <si>
    <t>X_BH</t>
  </si>
  <si>
    <t>X_BA</t>
  </si>
  <si>
    <t>S_O</t>
  </si>
  <si>
    <t>S_NO</t>
  </si>
  <si>
    <t>S_NH</t>
  </si>
  <si>
    <t>X_P</t>
  </si>
  <si>
    <t>S_ND</t>
  </si>
  <si>
    <t>X_ND</t>
  </si>
  <si>
    <t>S_ALK</t>
  </si>
  <si>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</si>
  <si>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</si>
  <si>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</si>
  <si>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</si>
  <si>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</si>
  <si>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</si>
  <si>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</si>
  <si>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</si>
  <si>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</si>
  <si>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</si>
  <si>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</si>
  <si>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X_xc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</si>
  <si>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</si>
  <si>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</si>
  <si>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</si>
  <si>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</si>
  <si>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</si>
  <si>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</si>
  <si>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</si>
  <si>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</si>
  <si>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</si>
  <si>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</si>
  <si>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S_cat</t>
  </si>
  <si>
    <t>S_an</t>
  </si>
  <si>
    <t>S_hva</t>
  </si>
  <si>
    <t>S_hbu</t>
  </si>
  <si>
    <t>S_hpro</t>
  </si>
  <si>
    <t>S_hac</t>
  </si>
  <si>
    <t>S_hco3</t>
  </si>
  <si>
    <t>S_nh3</t>
  </si>
  <si>
    <t>S_gas_h2</t>
  </si>
  <si>
    <t>S_gas_ch4</t>
  </si>
  <si>
    <t>S_gas_co2</t>
  </si>
  <si>
    <t>AD1</t>
  </si>
  <si>
    <t>A1</t>
  </si>
  <si>
    <t>A2</t>
  </si>
  <si>
    <t>O1</t>
  </si>
  <si>
    <t>O2</t>
  </si>
  <si>
    <t>O3</t>
  </si>
  <si>
    <t>TSS1</t>
  </si>
  <si>
    <t>C2</t>
  </si>
  <si>
    <t>TSS2</t>
  </si>
  <si>
    <t>TSS3</t>
  </si>
  <si>
    <t>TSS4</t>
  </si>
  <si>
    <t>TSS5</t>
  </si>
  <si>
    <t>TSS6</t>
  </si>
  <si>
    <t>TSS7</t>
  </si>
  <si>
    <t>TSS8</t>
  </si>
  <si>
    <t>TSS9</t>
  </si>
  <si>
    <t>TSS10</t>
  </si>
  <si>
    <t>C1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</si>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</sst>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A942-887B-440B-9D0F-FA9DA4D9E682}">
  <dimension ref="A1:N2"/>
  <sheetViews>
    <sheetView tabSelected="1" workbookViewId="0">
      <selection activeCell="H10" sqref="H10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35">
      <c r="A2" t="s">
        <v>64</v>
      </c>
      <c r="B2">
        <v>27.226191</v>
      </c>
      <c r="C2">
        <v>58.176186000000001</v>
      </c>
      <c r="D2">
        <v>92.499001000000007</v>
      </c>
      <c r="E2">
        <v>363.94346999999999</v>
      </c>
      <c r="F2">
        <v>50.683287999999997</v>
      </c>
      <c r="G2">
        <v>0</v>
      </c>
      <c r="H2">
        <v>0</v>
      </c>
      <c r="I2">
        <v>0</v>
      </c>
      <c r="J2">
        <v>0</v>
      </c>
      <c r="K2">
        <v>23.859466000000001</v>
      </c>
      <c r="L2">
        <v>5.6516060000000001</v>
      </c>
      <c r="M2">
        <v>16.129816000000002</v>
      </c>
      <c r="N2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8A14-0C34-4382-90B2-681B4FD651C1}">
  <dimension ref="A1:N6"/>
  <sheetViews>
    <sheetView workbookViewId="0">
      <selection activeCell="C20" sqref="C20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35">
      <c r="A2" t="s">
        <v>47</v>
      </c>
      <c r="B2">
        <v>28.064299999999999</v>
      </c>
      <c r="C2">
        <v>3.0503</v>
      </c>
      <c r="D2">
        <v>1532.3</v>
      </c>
      <c r="E2">
        <v>63.043300000000002</v>
      </c>
      <c r="F2">
        <v>2245.1</v>
      </c>
      <c r="G2">
        <v>166.66990000000001</v>
      </c>
      <c r="H2">
        <v>964.89919999999995</v>
      </c>
      <c r="I2">
        <v>9.2999999999999992E-3</v>
      </c>
      <c r="J2">
        <v>3.9350000000000001</v>
      </c>
      <c r="K2">
        <v>6.8924000000000003</v>
      </c>
      <c r="L2">
        <v>0.95799999999999996</v>
      </c>
      <c r="M2">
        <v>3.8452999999999999</v>
      </c>
      <c r="N2">
        <f>5.4213*12</f>
        <v>65.055599999999998</v>
      </c>
    </row>
    <row r="3" spans="1:14" x14ac:dyDescent="0.35">
      <c r="A3" t="s">
        <v>48</v>
      </c>
      <c r="B3">
        <v>28.064299999999999</v>
      </c>
      <c r="C3">
        <v>1.3411999999999999</v>
      </c>
      <c r="D3">
        <v>1532.3</v>
      </c>
      <c r="E3">
        <v>58.857900000000001</v>
      </c>
      <c r="F3">
        <v>2245.4</v>
      </c>
      <c r="G3">
        <v>166.55119999999999</v>
      </c>
      <c r="H3">
        <v>965.68050000000005</v>
      </c>
      <c r="I3">
        <v>1.0907E-4</v>
      </c>
      <c r="J3">
        <v>2.2206999999999999</v>
      </c>
      <c r="K3">
        <v>7.2027999999999999</v>
      </c>
      <c r="L3">
        <v>0.68620000000000003</v>
      </c>
      <c r="M3">
        <v>3.7423999999999999</v>
      </c>
      <c r="N3">
        <f>5.5659*12</f>
        <v>66.790800000000004</v>
      </c>
    </row>
    <row r="4" spans="1:14" x14ac:dyDescent="0.35">
      <c r="A4" t="s">
        <v>49</v>
      </c>
      <c r="B4">
        <v>28.064299999999999</v>
      </c>
      <c r="C4">
        <v>0.95530000000000004</v>
      </c>
      <c r="D4">
        <v>1532.3</v>
      </c>
      <c r="E4">
        <v>46.298299999999998</v>
      </c>
      <c r="F4">
        <v>2246.8000000000002</v>
      </c>
      <c r="G4">
        <v>167.30770000000001</v>
      </c>
      <c r="H4">
        <v>967.24419999999998</v>
      </c>
      <c r="I4">
        <v>0.46629999999999999</v>
      </c>
      <c r="J4">
        <v>5.5141</v>
      </c>
      <c r="K4">
        <v>3.4247000000000001</v>
      </c>
      <c r="L4">
        <v>0.65129999999999999</v>
      </c>
      <c r="M4">
        <v>3.1404999999999998</v>
      </c>
      <c r="N4">
        <f>5.0608*12</f>
        <v>60.729600000000005</v>
      </c>
    </row>
    <row r="5" spans="1:14" x14ac:dyDescent="0.35">
      <c r="A5" t="s">
        <v>50</v>
      </c>
      <c r="B5">
        <v>28.064299999999999</v>
      </c>
      <c r="C5">
        <v>0.78059999999999996</v>
      </c>
      <c r="D5">
        <v>1532.3</v>
      </c>
      <c r="E5">
        <v>37.388100000000001</v>
      </c>
      <c r="F5">
        <v>2245.6</v>
      </c>
      <c r="G5">
        <v>167.8339</v>
      </c>
      <c r="H5">
        <v>968.80719999999997</v>
      </c>
      <c r="I5">
        <v>1.4283999999999999</v>
      </c>
      <c r="J5">
        <v>8.4065999999999992</v>
      </c>
      <c r="K5">
        <v>0.69220000000000004</v>
      </c>
      <c r="L5">
        <v>0.60940000000000005</v>
      </c>
      <c r="M5">
        <v>2.6815000000000002</v>
      </c>
      <c r="N5">
        <f>4.659*12</f>
        <v>55.908000000000001</v>
      </c>
    </row>
    <row r="6" spans="1:14" x14ac:dyDescent="0.35">
      <c r="A6" t="s">
        <v>51</v>
      </c>
      <c r="B6">
        <v>28.064299999999999</v>
      </c>
      <c r="C6">
        <v>0.6734</v>
      </c>
      <c r="D6">
        <v>1532.3</v>
      </c>
      <c r="E6">
        <v>31.914400000000001</v>
      </c>
      <c r="F6">
        <v>2242.1</v>
      </c>
      <c r="G6">
        <v>167.84819999999999</v>
      </c>
      <c r="H6">
        <v>970.36779999999999</v>
      </c>
      <c r="I6">
        <v>1.3748</v>
      </c>
      <c r="J6">
        <v>9.1948000000000008</v>
      </c>
      <c r="K6">
        <v>0.1585</v>
      </c>
      <c r="L6">
        <v>0.55940000000000001</v>
      </c>
      <c r="M6">
        <v>2.3925999999999998</v>
      </c>
      <c r="N6">
        <f>4.5646*12</f>
        <v>54.775200000000005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E1FB-54F4-4FEB-94F2-641E2983E2F6}">
  <dimension ref="A1:K2"/>
  <sheetViews>
    <sheetView workbookViewId="0">
      <selection activeCell="I25" sqref="I25"/>
    </sheetView>
  </sheetViews>
  <sheetFormatPr defaultRowHeight="14.5" x14ac:dyDescent="0.35"/>
  <sheetData>
    <row r="1" spans="1:11" x14ac:dyDescent="0.35"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35">
      <c r="A2" t="s">
        <v>53</v>
      </c>
      <c r="B2">
        <v>14.3255</v>
      </c>
      <c r="C2">
        <v>20.875599999999999</v>
      </c>
      <c r="D2">
        <v>34.294800000000002</v>
      </c>
      <c r="E2">
        <v>81.027600000000007</v>
      </c>
      <c r="F2">
        <v>423.20350000000002</v>
      </c>
      <c r="G2">
        <v>423.20350000000002</v>
      </c>
      <c r="H2">
        <v>423.20350000000002</v>
      </c>
      <c r="I2">
        <v>423.20350000000002</v>
      </c>
      <c r="J2" s="1">
        <v>3710.6</v>
      </c>
      <c r="K2" s="1">
        <v>7348.3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BDC0-B292-4449-9822-A138543BE825}">
  <dimension ref="A1:N2"/>
  <sheetViews>
    <sheetView workbookViewId="0">
      <selection activeCell="I19" sqref="I19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35">
      <c r="A2" t="s">
        <v>63</v>
      </c>
      <c r="B2">
        <v>28.067</v>
      </c>
      <c r="C2">
        <v>59.0473</v>
      </c>
      <c r="D2">
        <v>94.355699999999999</v>
      </c>
      <c r="E2">
        <v>356.84339999999997</v>
      </c>
      <c r="F2">
        <v>50.894599999999997</v>
      </c>
      <c r="G2">
        <v>9.4600000000000004E-2</v>
      </c>
      <c r="H2">
        <v>0.65310000000000001</v>
      </c>
      <c r="I2">
        <v>1.7500000000000002E-2</v>
      </c>
      <c r="J2">
        <v>0.1174</v>
      </c>
      <c r="K2">
        <v>34.921500000000002</v>
      </c>
      <c r="L2">
        <v>5.5457000000000001</v>
      </c>
      <c r="M2">
        <v>15.8132</v>
      </c>
      <c r="N2">
        <f>7.6965*12</f>
        <v>92.358000000000004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6578-5A8A-49EE-BFAF-034A4A7590DD}">
  <dimension ref="A1:AK2"/>
  <sheetViews>
    <sheetView zoomScale="115" zoomScaleNormal="115" workbookViewId="0">
      <selection activeCell="K7" sqref="K7"/>
    </sheetView>
  </sheetViews>
  <sheetFormatPr defaultRowHeight="14.5" x14ac:dyDescent="0.35"/>
  <sheetData>
    <row r="1" spans="1:3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0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2</v>
      </c>
      <c r="Z1" t="s">
        <v>35</v>
      </c>
      <c r="AA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</row>
    <row r="2" spans="1:37" x14ac:dyDescent="0.35">
      <c r="A2" t="s">
        <v>46</v>
      </c>
      <c r="B2">
        <f>0.0124*1000</f>
        <v>12.4</v>
      </c>
      <c r="C2">
        <f>0.0055*1000</f>
        <v>5.5</v>
      </c>
      <c r="D2">
        <f>0.1074*1000</f>
        <v>107.39999999999999</v>
      </c>
      <c r="E2">
        <f>0.0123*1000</f>
        <v>12.3</v>
      </c>
      <c r="F2">
        <f>0.014*1000</f>
        <v>14</v>
      </c>
      <c r="G2">
        <f>0.0176*1000</f>
        <v>17.600000000000001</v>
      </c>
      <c r="H2">
        <f>0.0893*1000</f>
        <v>89.300000000000011</v>
      </c>
      <c r="I2" s="1">
        <f>0.00000025055*1000</f>
        <v>2.5054999999999999E-4</v>
      </c>
      <c r="J2">
        <f>0.0555*1000</f>
        <v>55.5</v>
      </c>
      <c r="K2">
        <f>0.0951*1000*12</f>
        <v>1141.2</v>
      </c>
      <c r="L2">
        <f>0.0945*1000*14</f>
        <v>1323</v>
      </c>
      <c r="M2">
        <f>0.1309*1000</f>
        <v>130.89999999999998</v>
      </c>
      <c r="N2">
        <f>0.1079*1000</f>
        <v>107.89999999999999</v>
      </c>
      <c r="O2">
        <f>0.0205*1000</f>
        <v>20.5</v>
      </c>
      <c r="P2">
        <f>0.0842*1000</f>
        <v>84.2</v>
      </c>
      <c r="Q2">
        <f>0.0436*1000</f>
        <v>43.6</v>
      </c>
      <c r="R2">
        <f>0.3122*1000</f>
        <v>312.2</v>
      </c>
      <c r="S2">
        <f>0.9317*1000</f>
        <v>931.69999999999993</v>
      </c>
      <c r="T2">
        <f>0.3384*1000</f>
        <v>338.4</v>
      </c>
      <c r="U2">
        <f>0.3258*1000</f>
        <v>325.79999999999995</v>
      </c>
      <c r="V2">
        <f>0.1011*1000</f>
        <v>101.1</v>
      </c>
      <c r="W2">
        <f>0.6772*1000</f>
        <v>677.2</v>
      </c>
      <c r="X2">
        <f>0.2848*1000</f>
        <v>284.8</v>
      </c>
      <c r="Y2">
        <f>17.2162*1000</f>
        <v>17216.2</v>
      </c>
      <c r="Z2" s="1">
        <f>3.5659E-43*1000</f>
        <v>3.5659E-40</v>
      </c>
      <c r="AA2">
        <f>0.0052*1000</f>
        <v>5.2</v>
      </c>
      <c r="AC2">
        <v>1.23E-2</v>
      </c>
      <c r="AD2">
        <v>1.4E-2</v>
      </c>
      <c r="AE2">
        <v>1.7500000000000002E-2</v>
      </c>
      <c r="AF2">
        <v>8.8999999999999996E-2</v>
      </c>
      <c r="AG2">
        <v>8.5699999999999998E-2</v>
      </c>
      <c r="AH2">
        <v>1.9E-3</v>
      </c>
      <c r="AI2" s="1">
        <v>1.1032E-5</v>
      </c>
      <c r="AJ2">
        <v>1.6535</v>
      </c>
      <c r="AK2">
        <v>1.35E-2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A D 6 P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D 6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+ j 1 g / b 0 D J O w E A A I Q D A A A T A B w A R m 9 y b X V s Y X M v U 2 V j d G l v b j E u b S C i G A A o o B Q A A A A A A A A A A A A A A A A A A A A A A A A A A A B 1 k l 9 r w j A U x d 8 L / Q 4 h e 1 E I x c Q / 0 8 k e t N t A 2 F 5 m N x g E J K 1 R C + 3 N S N L h E L / 7 I q X g 2 G 5 e Q s 7 v X u 6 5 h z h d + N I A W b c 3 n 8 d R H L m D s n p L C g P O l 7 C r G g 1 + k 7 t a k H t S a R 9 H J J y 1 a W y h g 5 K 6 r + T B F E 0 d q n p P Z a W T 1 I A P D 9 e j 6 Z 1 8 c 9 o 6 + a G q E m R X 5 m R q t i X s 5 c s i e 1 4 s 5 X L 9 I j a v Y s B n u V x 1 A 7 f K K / n X Q + K P n v a Z G D J K 2 e P R W / W u A n X J a g / G a s b F W P R Z 6 / G G p g c F + 7 B L 9 v 2 p a T C b q T w Y z K w C t z O 2 T k 3 V 1 H C B r t c u x E 4 n 2 q q c M u I D I V 4 f / Z m R T h d B X 4 G f j J J L 3 x U Y d g 3 Q 1 L m 2 V 2 S E k j F K J i i 5 R c k U s z b D A B + g h K N E o A Y 4 n g H H Q + B j d B S e A s d j 4 F M c o U k I N A m B J i H Q v y C G v 8 m 5 H 0 c l / P s r 5 z 9 Q S w E C L Q A U A A I A C A A A P o 9 Y D t w T v 6 Q A A A D 2 A A A A E g A A A A A A A A A A A A A A A A A A A A A A Q 2 9 u Z m l n L 1 B h Y 2 t h Z 2 U u e G 1 s U E s B A i 0 A F A A C A A g A A D 6 P W A / K 6 a u k A A A A 6 Q A A A B M A A A A A A A A A A A A A A A A A 8 A A A A F t D b 2 5 0 Z W 5 0 X 1 R 5 c G V z X S 5 4 b W x Q S w E C L Q A U A A I A C A A A P o 9 Y P 2 9 A y T s B A A C E A w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F g A A A A A A A K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z d G l u Z m x 1 Z W 5 0 X 2 J z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J m N D V m Z T Z i L W R k N T k t N D R l N S 1 h N G R l L T h i Z j h h Z T g x N z F l N y I g L z 4 8 R W 5 0 c n k g V H l w Z T 0 i R m l s b E V y c m 9 y Q 2 9 k Z S I g V m F s d W U 9 I n N V b m t u b 3 d u I i A v P j x F b n R y e S B U e X B l P S J G a W x s Q 2 9 1 b n Q i I F Z h b H V l P S J s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M y 0 x M C 0 x N l Q x N z o y N z o 0 O C 4 w O T Y 1 M z I w W i I g L z 4 8 R W 5 0 c n k g V H l w Z T 0 i R m l s b E N v b H V t b l R 5 c G V z I i B W Y W x 1 Z T 0 i c 0 J n T U Z C U V V G Q l F N R E F 3 T U Z C U V V E Q l F V R k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a W 5 m b H V l b n R f Y n N t M i 9 B d X R v U m V t b 3 Z l Z E N v b H V t b n M x L n t D b 2 x 1 b W 4 x L D B 9 J n F 1 b 3 Q 7 L C Z x d W 9 0 O 1 N l Y 3 R p b 2 4 x L 2 N v b n N 0 a W 5 m b H V l b n R f Y n N t M i 9 B d X R v U m V t b 3 Z l Z E N v b H V t b n M x L n t D b 2 x 1 b W 4 y L D F 9 J n F 1 b 3 Q 7 L C Z x d W 9 0 O 1 N l Y 3 R p b 2 4 x L 2 N v b n N 0 a W 5 m b H V l b n R f Y n N t M i 9 B d X R v U m V t b 3 Z l Z E N v b H V t b n M x L n t D b 2 x 1 b W 4 z L D J 9 J n F 1 b 3 Q 7 L C Z x d W 9 0 O 1 N l Y 3 R p b 2 4 x L 2 N v b n N 0 a W 5 m b H V l b n R f Y n N t M i 9 B d X R v U m V t b 3 Z l Z E N v b H V t b n M x L n t D b 2 x 1 b W 4 0 L D N 9 J n F 1 b 3 Q 7 L C Z x d W 9 0 O 1 N l Y 3 R p b 2 4 x L 2 N v b n N 0 a W 5 m b H V l b n R f Y n N t M i 9 B d X R v U m V t b 3 Z l Z E N v b H V t b n M x L n t D b 2 x 1 b W 4 1 L D R 9 J n F 1 b 3 Q 7 L C Z x d W 9 0 O 1 N l Y 3 R p b 2 4 x L 2 N v b n N 0 a W 5 m b H V l b n R f Y n N t M i 9 B d X R v U m V t b 3 Z l Z E N v b H V t b n M x L n t D b 2 x 1 b W 4 2 L D V 9 J n F 1 b 3 Q 7 L C Z x d W 9 0 O 1 N l Y 3 R p b 2 4 x L 2 N v b n N 0 a W 5 m b H V l b n R f Y n N t M i 9 B d X R v U m V t b 3 Z l Z E N v b H V t b n M x L n t D b 2 x 1 b W 4 3 L D Z 9 J n F 1 b 3 Q 7 L C Z x d W 9 0 O 1 N l Y 3 R p b 2 4 x L 2 N v b n N 0 a W 5 m b H V l b n R f Y n N t M i 9 B d X R v U m V t b 3 Z l Z E N v b H V t b n M x L n t D b 2 x 1 b W 4 4 L D d 9 J n F 1 b 3 Q 7 L C Z x d W 9 0 O 1 N l Y 3 R p b 2 4 x L 2 N v b n N 0 a W 5 m b H V l b n R f Y n N t M i 9 B d X R v U m V t b 3 Z l Z E N v b H V t b n M x L n t D b 2 x 1 b W 4 5 L D h 9 J n F 1 b 3 Q 7 L C Z x d W 9 0 O 1 N l Y 3 R p b 2 4 x L 2 N v b n N 0 a W 5 m b H V l b n R f Y n N t M i 9 B d X R v U m V t b 3 Z l Z E N v b H V t b n M x L n t D b 2 x 1 b W 4 x M C w 5 f S Z x d W 9 0 O y w m c X V v d D t T Z W N 0 a W 9 u M S 9 j b 2 5 z d G l u Z m x 1 Z W 5 0 X 2 J z b T I v Q X V 0 b 1 J l b W 9 2 Z W R D b 2 x 1 b W 5 z M S 5 7 Q 2 9 s d W 1 u M T E s M T B 9 J n F 1 b 3 Q 7 L C Z x d W 9 0 O 1 N l Y 3 R p b 2 4 x L 2 N v b n N 0 a W 5 m b H V l b n R f Y n N t M i 9 B d X R v U m V t b 3 Z l Z E N v b H V t b n M x L n t D b 2 x 1 b W 4 x M i w x M X 0 m c X V v d D s s J n F 1 b 3 Q 7 U 2 V j d G l v b j E v Y 2 9 u c 3 R p b m Z s d W V u d F 9 i c 2 0 y L 0 F 1 d G 9 S Z W 1 v d m V k Q 2 9 s d W 1 u c z E u e 0 N v b H V t b j E z L D E y f S Z x d W 9 0 O y w m c X V v d D t T Z W N 0 a W 9 u M S 9 j b 2 5 z d G l u Z m x 1 Z W 5 0 X 2 J z b T I v Q X V 0 b 1 J l b W 9 2 Z W R D b 2 x 1 b W 5 z M S 5 7 Q 2 9 s d W 1 u M T Q s M T N 9 J n F 1 b 3 Q 7 L C Z x d W 9 0 O 1 N l Y 3 R p b 2 4 x L 2 N v b n N 0 a W 5 m b H V l b n R f Y n N t M i 9 B d X R v U m V t b 3 Z l Z E N v b H V t b n M x L n t D b 2 x 1 b W 4 x N S w x N H 0 m c X V v d D s s J n F 1 b 3 Q 7 U 2 V j d G l v b j E v Y 2 9 u c 3 R p b m Z s d W V u d F 9 i c 2 0 y L 0 F 1 d G 9 S Z W 1 v d m V k Q 2 9 s d W 1 u c z E u e 0 N v b H V t b j E 2 L D E 1 f S Z x d W 9 0 O y w m c X V v d D t T Z W N 0 a W 9 u M S 9 j b 2 5 z d G l u Z m x 1 Z W 5 0 X 2 J z b T I v Q X V 0 b 1 J l b W 9 2 Z W R D b 2 x 1 b W 5 z M S 5 7 Q 2 9 s d W 1 u M T c s M T Z 9 J n F 1 b 3 Q 7 L C Z x d W 9 0 O 1 N l Y 3 R p b 2 4 x L 2 N v b n N 0 a W 5 m b H V l b n R f Y n N t M i 9 B d X R v U m V t b 3 Z l Z E N v b H V t b n M x L n t D b 2 x 1 b W 4 x O C w x N 3 0 m c X V v d D s s J n F 1 b 3 Q 7 U 2 V j d G l v b j E v Y 2 9 u c 3 R p b m Z s d W V u d F 9 i c 2 0 y L 0 F 1 d G 9 S Z W 1 v d m V k Q 2 9 s d W 1 u c z E u e 0 N v b H V t b j E 5 L D E 4 f S Z x d W 9 0 O y w m c X V v d D t T Z W N 0 a W 9 u M S 9 j b 2 5 z d G l u Z m x 1 Z W 5 0 X 2 J z b T I v Q X V 0 b 1 J l b W 9 2 Z W R D b 2 x 1 b W 5 z M S 5 7 Q 2 9 s d W 1 u M j A s M T l 9 J n F 1 b 3 Q 7 L C Z x d W 9 0 O 1 N l Y 3 R p b 2 4 x L 2 N v b n N 0 a W 5 m b H V l b n R f Y n N t M i 9 B d X R v U m V t b 3 Z l Z E N v b H V t b n M x L n t D b 2 x 1 b W 4 y M S w y M H 0 m c X V v d D s s J n F 1 b 3 Q 7 U 2 V j d G l v b j E v Y 2 9 u c 3 R p b m Z s d W V u d F 9 i c 2 0 y L 0 F 1 d G 9 S Z W 1 v d m V k Q 2 9 s d W 1 u c z E u e 0 N v b H V t b j I y L D I x f S Z x d W 9 0 O y w m c X V v d D t T Z W N 0 a W 9 u M S 9 j b 2 5 z d G l u Z m x 1 Z W 5 0 X 2 J z b T I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2 5 z d G l u Z m x 1 Z W 5 0 X 2 J z b T I v Q X V 0 b 1 J l b W 9 2 Z W R D b 2 x 1 b W 5 z M S 5 7 Q 2 9 s d W 1 u M S w w f S Z x d W 9 0 O y w m c X V v d D t T Z W N 0 a W 9 u M S 9 j b 2 5 z d G l u Z m x 1 Z W 5 0 X 2 J z b T I v Q X V 0 b 1 J l b W 9 2 Z W R D b 2 x 1 b W 5 z M S 5 7 Q 2 9 s d W 1 u M i w x f S Z x d W 9 0 O y w m c X V v d D t T Z W N 0 a W 9 u M S 9 j b 2 5 z d G l u Z m x 1 Z W 5 0 X 2 J z b T I v Q X V 0 b 1 J l b W 9 2 Z W R D b 2 x 1 b W 5 z M S 5 7 Q 2 9 s d W 1 u M y w y f S Z x d W 9 0 O y w m c X V v d D t T Z W N 0 a W 9 u M S 9 j b 2 5 z d G l u Z m x 1 Z W 5 0 X 2 J z b T I v Q X V 0 b 1 J l b W 9 2 Z W R D b 2 x 1 b W 5 z M S 5 7 Q 2 9 s d W 1 u N C w z f S Z x d W 9 0 O y w m c X V v d D t T Z W N 0 a W 9 u M S 9 j b 2 5 z d G l u Z m x 1 Z W 5 0 X 2 J z b T I v Q X V 0 b 1 J l b W 9 2 Z W R D b 2 x 1 b W 5 z M S 5 7 Q 2 9 s d W 1 u N S w 0 f S Z x d W 9 0 O y w m c X V v d D t T Z W N 0 a W 9 u M S 9 j b 2 5 z d G l u Z m x 1 Z W 5 0 X 2 J z b T I v Q X V 0 b 1 J l b W 9 2 Z W R D b 2 x 1 b W 5 z M S 5 7 Q 2 9 s d W 1 u N i w 1 f S Z x d W 9 0 O y w m c X V v d D t T Z W N 0 a W 9 u M S 9 j b 2 5 z d G l u Z m x 1 Z W 5 0 X 2 J z b T I v Q X V 0 b 1 J l b W 9 2 Z W R D b 2 x 1 b W 5 z M S 5 7 Q 2 9 s d W 1 u N y w 2 f S Z x d W 9 0 O y w m c X V v d D t T Z W N 0 a W 9 u M S 9 j b 2 5 z d G l u Z m x 1 Z W 5 0 X 2 J z b T I v Q X V 0 b 1 J l b W 9 2 Z W R D b 2 x 1 b W 5 z M S 5 7 Q 2 9 s d W 1 u O C w 3 f S Z x d W 9 0 O y w m c X V v d D t T Z W N 0 a W 9 u M S 9 j b 2 5 z d G l u Z m x 1 Z W 5 0 X 2 J z b T I v Q X V 0 b 1 J l b W 9 2 Z W R D b 2 x 1 b W 5 z M S 5 7 Q 2 9 s d W 1 u O S w 4 f S Z x d W 9 0 O y w m c X V v d D t T Z W N 0 a W 9 u M S 9 j b 2 5 z d G l u Z m x 1 Z W 5 0 X 2 J z b T I v Q X V 0 b 1 J l b W 9 2 Z W R D b 2 x 1 b W 5 z M S 5 7 Q 2 9 s d W 1 u M T A s O X 0 m c X V v d D s s J n F 1 b 3 Q 7 U 2 V j d G l v b j E v Y 2 9 u c 3 R p b m Z s d W V u d F 9 i c 2 0 y L 0 F 1 d G 9 S Z W 1 v d m V k Q 2 9 s d W 1 u c z E u e 0 N v b H V t b j E x L D E w f S Z x d W 9 0 O y w m c X V v d D t T Z W N 0 a W 9 u M S 9 j b 2 5 z d G l u Z m x 1 Z W 5 0 X 2 J z b T I v Q X V 0 b 1 J l b W 9 2 Z W R D b 2 x 1 b W 5 z M S 5 7 Q 2 9 s d W 1 u M T I s M T F 9 J n F 1 b 3 Q 7 L C Z x d W 9 0 O 1 N l Y 3 R p b 2 4 x L 2 N v b n N 0 a W 5 m b H V l b n R f Y n N t M i 9 B d X R v U m V t b 3 Z l Z E N v b H V t b n M x L n t D b 2 x 1 b W 4 x M y w x M n 0 m c X V v d D s s J n F 1 b 3 Q 7 U 2 V j d G l v b j E v Y 2 9 u c 3 R p b m Z s d W V u d F 9 i c 2 0 y L 0 F 1 d G 9 S Z W 1 v d m V k Q 2 9 s d W 1 u c z E u e 0 N v b H V t b j E 0 L D E z f S Z x d W 9 0 O y w m c X V v d D t T Z W N 0 a W 9 u M S 9 j b 2 5 z d G l u Z m x 1 Z W 5 0 X 2 J z b T I v Q X V 0 b 1 J l b W 9 2 Z W R D b 2 x 1 b W 5 z M S 5 7 Q 2 9 s d W 1 u M T U s M T R 9 J n F 1 b 3 Q 7 L C Z x d W 9 0 O 1 N l Y 3 R p b 2 4 x L 2 N v b n N 0 a W 5 m b H V l b n R f Y n N t M i 9 B d X R v U m V t b 3 Z l Z E N v b H V t b n M x L n t D b 2 x 1 b W 4 x N i w x N X 0 m c X V v d D s s J n F 1 b 3 Q 7 U 2 V j d G l v b j E v Y 2 9 u c 3 R p b m Z s d W V u d F 9 i c 2 0 y L 0 F 1 d G 9 S Z W 1 v d m V k Q 2 9 s d W 1 u c z E u e 0 N v b H V t b j E 3 L D E 2 f S Z x d W 9 0 O y w m c X V v d D t T Z W N 0 a W 9 u M S 9 j b 2 5 z d G l u Z m x 1 Z W 5 0 X 2 J z b T I v Q X V 0 b 1 J l b W 9 2 Z W R D b 2 x 1 b W 5 z M S 5 7 Q 2 9 s d W 1 u M T g s M T d 9 J n F 1 b 3 Q 7 L C Z x d W 9 0 O 1 N l Y 3 R p b 2 4 x L 2 N v b n N 0 a W 5 m b H V l b n R f Y n N t M i 9 B d X R v U m V t b 3 Z l Z E N v b H V t b n M x L n t D b 2 x 1 b W 4 x O S w x O H 0 m c X V v d D s s J n F 1 b 3 Q 7 U 2 V j d G l v b j E v Y 2 9 u c 3 R p b m Z s d W V u d F 9 i c 2 0 y L 0 F 1 d G 9 S Z W 1 v d m V k Q 2 9 s d W 1 u c z E u e 0 N v b H V t b j I w L D E 5 f S Z x d W 9 0 O y w m c X V v d D t T Z W N 0 a W 9 u M S 9 j b 2 5 z d G l u Z m x 1 Z W 5 0 X 2 J z b T I v Q X V 0 b 1 J l b W 9 2 Z W R D b 2 x 1 b W 5 z M S 5 7 Q 2 9 s d W 1 u M j E s M j B 9 J n F 1 b 3 Q 7 L C Z x d W 9 0 O 1 N l Y 3 R p b 2 4 x L 2 N v b n N 0 a W 5 m b H V l b n R f Y n N t M i 9 B d X R v U m V t b 3 Z l Z E N v b H V t b n M x L n t D b 2 x 1 b W 4 y M i w y M X 0 m c X V v d D s s J n F 1 b 3 Q 7 U 2 V j d G l v b j E v Y 2 9 u c 3 R p b m Z s d W V u d F 9 i c 2 0 y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p b m Z s d W V u d F 9 i c 2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W 5 m b H V l b n R f Y n N t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K i T 6 0 d v r T 7 M m d n 2 l w g J U A A A A A A I A A A A A A B B m A A A A A Q A A I A A A A C 9 d H N u C F B l 8 j y d j + V K k I f h m J F 1 C Y n X 5 L Q n t b E W n L r M l A A A A A A 6 A A A A A A g A A I A A A A O 2 m g b z l 7 r m A 7 5 u h l I X i H j / Z C Y V 8 z H N R d X 5 o w i o R 0 i U K U A A A A H s Z N s 5 F R g 9 h w x t q W u T h F z F r w X b d c k 4 K d S 9 + r u A w E 9 v C C 4 m i P N j V / e g z Y b D T / o D J K 8 d n b o R J u N c A 6 n 4 Y P M 0 g p H v K t 4 p 6 m / j B q T c F J L g G k P B W Q A A A A G z m N N 0 + K h r 4 5 A q j J K 2 G P G r 1 S c t z E j F h D n L r 6 w z D U G J 0 0 8 6 s d A u z 8 Z c Q I N k e s 3 s D J b b Q h Z z b J 1 W l 9 n V i 5 q B D l t 4 = < / D a t a M a s h u p > 
</file>

<file path=customXml/itemProps1.xml><?xml version="1.0" encoding="utf-8"?>
<ds:datastoreItem xmlns:ds="http://schemas.openxmlformats.org/officeDocument/2006/customXml" ds:itemID="{05E0F8D4-3BF8-4D4D-B7A6-D3FDB7A57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</vt:lpstr>
      <vt:lpstr>asm1</vt:lpstr>
      <vt:lpstr>settler</vt:lpstr>
      <vt:lpstr>primclar</vt:lpstr>
      <vt:lpstr>adm1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2023-10-16T17:21:53Z</dcterms:created>
  <dcterms:modified xsi:type="dcterms:W3CDTF">2024-04-15T11:49:45Z</dcterms:modified>
</cp:coreProperties>
</file>