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ohm\Dropbox\Lohman-Guest_Shared\12_PhD_Paper3_Sanitation_Decision-Making\Python Code\GitHubDesktop\EXPOsan\exposan\reclaimer\data\"/>
    </mc:Choice>
  </mc:AlternateContent>
  <xr:revisionPtr revIDLastSave="0" documentId="13_ncr:1_{1E368BD4-C6F6-4FA5-ABD7-8D1BD05F640C}" xr6:coauthVersionLast="47" xr6:coauthVersionMax="47" xr10:uidLastSave="{00000000-0000-0000-0000-000000000000}"/>
  <bookViews>
    <workbookView xWindow="-90" yWindow="-90" windowWidth="19380" windowHeight="10380" xr2:uid="{BD97E243-0BB4-3F42-9EBC-00D49E7EE019}"/>
  </bookViews>
  <sheets>
    <sheet name="info" sheetId="2" r:id="rId1"/>
    <sheet name="GWP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D24" i="1"/>
  <c r="E23" i="1"/>
  <c r="D23" i="1"/>
  <c r="D22" i="1"/>
  <c r="E22" i="1"/>
  <c r="D21" i="1"/>
  <c r="E21" i="1"/>
  <c r="E20" i="1"/>
  <c r="D20" i="1"/>
  <c r="E19" i="1"/>
  <c r="D19" i="1"/>
  <c r="D18" i="1"/>
  <c r="E18" i="1"/>
  <c r="E17" i="1"/>
  <c r="D17" i="1"/>
  <c r="E16" i="1"/>
  <c r="D16" i="1"/>
  <c r="E14" i="1"/>
  <c r="D14" i="1"/>
  <c r="E10" i="1"/>
  <c r="D10" i="1"/>
  <c r="C10" i="1"/>
  <c r="A13" i="1"/>
  <c r="A3" i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<sst xmlns="http://schemas.openxmlformats.org/spreadsheetml/2006/main" count="134" uniqueCount="43">
  <si>
    <t>ecoinvent 3</t>
  </si>
  <si>
    <t>uniform</t>
  </si>
  <si>
    <t>Wood</t>
  </si>
  <si>
    <t>Cement</t>
  </si>
  <si>
    <t>Sand</t>
  </si>
  <si>
    <t>Gravel</t>
  </si>
  <si>
    <t>Plastic</t>
  </si>
  <si>
    <t>Excavation</t>
  </si>
  <si>
    <t>Steel</t>
  </si>
  <si>
    <t>references</t>
  </si>
  <si>
    <t>distribution</t>
  </si>
  <si>
    <t>high</t>
  </si>
  <si>
    <t>low</t>
  </si>
  <si>
    <t>expected</t>
  </si>
  <si>
    <t>functional_unit</t>
  </si>
  <si>
    <t>kg</t>
  </si>
  <si>
    <t>m3</t>
  </si>
  <si>
    <t>StainlessSteel</t>
  </si>
  <si>
    <t>StainlessSteelSheet</t>
  </si>
  <si>
    <t>ID</t>
  </si>
  <si>
    <t>Concrete</t>
  </si>
  <si>
    <t>unit</t>
  </si>
  <si>
    <t>kg CO2-eq</t>
  </si>
  <si>
    <t>Brick</t>
  </si>
  <si>
    <t>tonne*km</t>
  </si>
  <si>
    <t>SimaPro (median, min-max for different truck sizes)</t>
  </si>
  <si>
    <t>Trucking</t>
  </si>
  <si>
    <t>FRP</t>
  </si>
  <si>
    <t>ecoinvent 3.7</t>
  </si>
  <si>
    <t>Pump</t>
  </si>
  <si>
    <t>Solar</t>
  </si>
  <si>
    <t>ea</t>
  </si>
  <si>
    <t>m2</t>
  </si>
  <si>
    <t>Fan</t>
  </si>
  <si>
    <t>LCI database</t>
  </si>
  <si>
    <t>Battery</t>
  </si>
  <si>
    <t>ecoinvent 3.7 lithium battery production</t>
  </si>
  <si>
    <t>Ceramic</t>
  </si>
  <si>
    <t>NaCl</t>
  </si>
  <si>
    <t>Motor</t>
  </si>
  <si>
    <t>Metal</t>
  </si>
  <si>
    <t>Titanium</t>
  </si>
  <si>
    <t>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</si>
</sst>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7" fillId="0" borderId="0" xfId="0" applyFont="1"/>
    <xf numFmtId="0" fontId="0" fillId="0" borderId="0" xfId="0" applyNumberFormat="1" applyFill="1"/>
    <xf numFmtId="0" fontId="0" fillId="0" borderId="0" xfId="0" applyFill="1"/>
    <xf numFmtId="0" fontId="2" fillId="0" borderId="0" xfId="0" applyNumberFormat="1" applyFont="1" applyFill="1"/>
    <xf numFmtId="0" fontId="2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B24"/>
  <sheetViews>
    <sheetView tabSelected="1" topLeftCell="A7" workbookViewId="0">
      <selection activeCell="D17" sqref="D17"/>
    </sheetView>
  </sheetViews>
  <sheetFormatPr defaultColWidth="10.6640625" defaultRowHeight="16" x14ac:dyDescent="0.8"/>
  <cols>
    <col min="1" max="1" width="19" bestFit="1" customWidth="1"/>
    <col min="2" max="2" width="18.33203125" bestFit="1" customWidth="1"/>
  </cols>
  <sheetData>
    <row r="1" spans="1:2" x14ac:dyDescent="0.8">
      <c r="A1" s="2" t="s">
        <v>19</v>
      </c>
      <c r="B1" s="2" t="s">
        <v>14</v>
      </c>
    </row>
    <row r="2" spans="1:2" x14ac:dyDescent="0.8">
      <c r="A2" t="s">
        <v>7</v>
      </c>
      <c r="B2" t="s">
        <v>16</v>
      </c>
    </row>
    <row r="3" spans="1:2" x14ac:dyDescent="0.8">
      <c r="A3" t="s">
        <v>23</v>
      </c>
      <c r="B3" s="1" t="s">
        <v>15</v>
      </c>
    </row>
    <row r="4" spans="1:2" x14ac:dyDescent="0.8">
      <c r="A4" t="s">
        <v>3</v>
      </c>
      <c r="B4" s="1" t="s">
        <v>15</v>
      </c>
    </row>
    <row r="5" spans="1:2" x14ac:dyDescent="0.8">
      <c r="A5" t="s">
        <v>20</v>
      </c>
      <c r="B5" t="s">
        <v>16</v>
      </c>
    </row>
    <row r="6" spans="1:2" x14ac:dyDescent="0.8">
      <c r="A6" t="s">
        <v>5</v>
      </c>
      <c r="B6" t="s">
        <v>15</v>
      </c>
    </row>
    <row r="7" spans="1:2" x14ac:dyDescent="0.8">
      <c r="A7" t="s">
        <v>6</v>
      </c>
      <c r="B7" t="s">
        <v>15</v>
      </c>
    </row>
    <row r="8" spans="1:2" x14ac:dyDescent="0.8">
      <c r="A8" t="s">
        <v>4</v>
      </c>
      <c r="B8" t="s">
        <v>15</v>
      </c>
    </row>
    <row r="9" spans="1:2" x14ac:dyDescent="0.8">
      <c r="A9" t="s">
        <v>17</v>
      </c>
      <c r="B9" t="s">
        <v>15</v>
      </c>
    </row>
    <row r="10" spans="1:2" x14ac:dyDescent="0.8">
      <c r="A10" t="s">
        <v>18</v>
      </c>
      <c r="B10" t="s">
        <v>15</v>
      </c>
    </row>
    <row r="11" spans="1:2" x14ac:dyDescent="0.8">
      <c r="A11" t="s">
        <v>8</v>
      </c>
      <c r="B11" t="s">
        <v>15</v>
      </c>
    </row>
    <row r="12" spans="1:2" x14ac:dyDescent="0.8">
      <c r="A12" t="s">
        <v>2</v>
      </c>
      <c r="B12" t="s">
        <v>16</v>
      </c>
    </row>
    <row r="13" spans="1:2" x14ac:dyDescent="0.8">
      <c r="A13" t="s">
        <v>26</v>
      </c>
      <c r="B13" t="s">
        <v>24</v>
      </c>
    </row>
    <row r="14" spans="1:2" x14ac:dyDescent="0.8">
      <c r="A14" t="s">
        <v>40</v>
      </c>
      <c r="B14" t="s">
        <v>15</v>
      </c>
    </row>
    <row r="15" spans="1:2" x14ac:dyDescent="0.8">
      <c r="A15" t="s">
        <v>29</v>
      </c>
      <c r="B15" t="s">
        <v>31</v>
      </c>
    </row>
    <row r="16" spans="1:2" x14ac:dyDescent="0.8">
      <c r="A16" t="s">
        <v>30</v>
      </c>
      <c r="B16" t="s">
        <v>32</v>
      </c>
    </row>
    <row r="17" spans="1:2" x14ac:dyDescent="0.8">
      <c r="A17" t="s">
        <v>33</v>
      </c>
      <c r="B17" t="s">
        <v>15</v>
      </c>
    </row>
    <row r="18" spans="1:2" x14ac:dyDescent="0.8">
      <c r="A18" t="s">
        <v>35</v>
      </c>
      <c r="B18" t="s">
        <v>15</v>
      </c>
    </row>
    <row r="19" spans="1:2" x14ac:dyDescent="0.8">
      <c r="A19" t="s">
        <v>37</v>
      </c>
      <c r="B19" t="s">
        <v>15</v>
      </c>
    </row>
    <row r="20" spans="1:2" x14ac:dyDescent="0.8">
      <c r="A20" t="s">
        <v>27</v>
      </c>
      <c r="B20" t="s">
        <v>15</v>
      </c>
    </row>
    <row r="21" spans="1:2" x14ac:dyDescent="0.8">
      <c r="A21" t="s">
        <v>38</v>
      </c>
      <c r="B21" t="s">
        <v>15</v>
      </c>
    </row>
    <row r="22" spans="1:2" x14ac:dyDescent="0.8">
      <c r="A22" t="s">
        <v>39</v>
      </c>
      <c r="B22" t="s">
        <v>15</v>
      </c>
    </row>
    <row r="23" spans="1:2" x14ac:dyDescent="0.8">
      <c r="A23" t="s">
        <v>41</v>
      </c>
      <c r="B23" t="s">
        <v>15</v>
      </c>
    </row>
    <row r="24" spans="1:2" x14ac:dyDescent="0.8">
      <c r="A24" t="s">
        <v>42</v>
      </c>
      <c r="B2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7DAA-889C-6942-A3B5-3C8A993554C1}">
  <dimension ref="A1:G24"/>
  <sheetViews>
    <sheetView topLeftCell="A10" workbookViewId="0">
      <selection activeCell="A15" sqref="A15"/>
    </sheetView>
  </sheetViews>
  <sheetFormatPr defaultColWidth="10.6640625" defaultRowHeight="16" x14ac:dyDescent="0.8"/>
  <cols>
    <col min="1" max="1" width="26.6640625" bestFit="1" customWidth="1"/>
    <col min="2" max="2" width="9.5" bestFit="1" customWidth="1"/>
  </cols>
  <sheetData>
    <row r="1" spans="1:7" x14ac:dyDescent="0.8">
      <c r="A1" s="2" t="s">
        <v>19</v>
      </c>
      <c r="B1" s="2" t="s">
        <v>21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</row>
    <row r="2" spans="1:7" x14ac:dyDescent="0.8">
      <c r="A2" t="str">
        <f>info!A2</f>
        <v>Excavation</v>
      </c>
      <c r="B2" t="s">
        <v>22</v>
      </c>
      <c r="C2" s="4">
        <v>0.53</v>
      </c>
      <c r="D2" s="4">
        <v>0.51</v>
      </c>
      <c r="E2" s="4">
        <v>0.55000000000000004</v>
      </c>
      <c r="F2" s="5" t="s">
        <v>1</v>
      </c>
      <c r="G2" t="s">
        <v>0</v>
      </c>
    </row>
    <row r="3" spans="1:7" x14ac:dyDescent="0.8">
      <c r="A3" t="str">
        <f>info!A3</f>
        <v>Brick</v>
      </c>
      <c r="B3" t="s">
        <v>22</v>
      </c>
      <c r="C3" s="6">
        <v>0.28000000000000003</v>
      </c>
      <c r="D3" s="6">
        <v>0.25</v>
      </c>
      <c r="E3" s="6">
        <v>0.31</v>
      </c>
      <c r="F3" s="7" t="s">
        <v>1</v>
      </c>
      <c r="G3" s="1" t="s">
        <v>0</v>
      </c>
    </row>
    <row r="4" spans="1:7" x14ac:dyDescent="0.8">
      <c r="A4" t="str">
        <f>info!A4</f>
        <v>Cement</v>
      </c>
      <c r="B4" t="s">
        <v>22</v>
      </c>
      <c r="C4" s="6">
        <v>1.08</v>
      </c>
      <c r="D4" s="6">
        <v>0.97</v>
      </c>
      <c r="E4" s="6">
        <v>1.19</v>
      </c>
      <c r="F4" s="7" t="s">
        <v>1</v>
      </c>
      <c r="G4" s="1" t="s">
        <v>0</v>
      </c>
    </row>
    <row r="5" spans="1:7" x14ac:dyDescent="0.8">
      <c r="A5" t="str">
        <f>info!A5</f>
        <v>Concrete</v>
      </c>
      <c r="B5" t="s">
        <v>22</v>
      </c>
      <c r="C5" s="5">
        <v>300</v>
      </c>
      <c r="D5" s="5">
        <v>218</v>
      </c>
      <c r="E5" s="5">
        <v>385</v>
      </c>
      <c r="F5" s="5" t="s">
        <v>1</v>
      </c>
      <c r="G5" t="s">
        <v>0</v>
      </c>
    </row>
    <row r="6" spans="1:7" x14ac:dyDescent="0.8">
      <c r="A6" t="str">
        <f>info!A6</f>
        <v>Gravel</v>
      </c>
      <c r="B6" t="s">
        <v>22</v>
      </c>
      <c r="C6" s="4">
        <v>1.4999999999999999E-2</v>
      </c>
      <c r="D6" s="4">
        <v>1.2E-2</v>
      </c>
      <c r="E6" s="4">
        <v>1.7999999999999999E-2</v>
      </c>
      <c r="F6" s="5" t="s">
        <v>1</v>
      </c>
      <c r="G6" t="s">
        <v>0</v>
      </c>
    </row>
    <row r="7" spans="1:7" x14ac:dyDescent="0.8">
      <c r="A7" t="str">
        <f>info!A7</f>
        <v>Plastic</v>
      </c>
      <c r="B7" t="s">
        <v>22</v>
      </c>
      <c r="C7" s="4">
        <v>1.97</v>
      </c>
      <c r="D7" s="4">
        <v>1.93</v>
      </c>
      <c r="E7" s="4">
        <v>2.0099999999999998</v>
      </c>
      <c r="F7" s="5" t="s">
        <v>1</v>
      </c>
      <c r="G7" t="s">
        <v>0</v>
      </c>
    </row>
    <row r="8" spans="1:7" x14ac:dyDescent="0.8">
      <c r="A8" t="str">
        <f>info!A8</f>
        <v>Sand</v>
      </c>
      <c r="B8" t="s">
        <v>22</v>
      </c>
      <c r="C8" s="4">
        <v>1.2E-2</v>
      </c>
      <c r="D8" s="4">
        <v>1.0999999999999999E-2</v>
      </c>
      <c r="E8" s="4">
        <v>1.2999999999999999E-2</v>
      </c>
      <c r="F8" s="5" t="s">
        <v>1</v>
      </c>
      <c r="G8" t="s">
        <v>0</v>
      </c>
    </row>
    <row r="9" spans="1:7" x14ac:dyDescent="0.8">
      <c r="A9" t="str">
        <f>info!A9</f>
        <v>StainlessSteel</v>
      </c>
      <c r="B9" t="s">
        <v>22</v>
      </c>
      <c r="C9" s="4">
        <v>4.33</v>
      </c>
      <c r="D9" s="4">
        <v>3.07</v>
      </c>
      <c r="E9" s="4">
        <v>5.5</v>
      </c>
      <c r="F9" s="5" t="s">
        <v>1</v>
      </c>
      <c r="G9" t="s">
        <v>0</v>
      </c>
    </row>
    <row r="10" spans="1:7" x14ac:dyDescent="0.8">
      <c r="A10" t="str">
        <f>info!A10</f>
        <v>StainlessSteelSheet</v>
      </c>
      <c r="B10" t="s">
        <v>22</v>
      </c>
      <c r="C10" s="4">
        <f>4.33+0.65</f>
        <v>4.9800000000000004</v>
      </c>
      <c r="D10" s="4">
        <f>D9+0.58</f>
        <v>3.65</v>
      </c>
      <c r="E10" s="4">
        <f>E9+0.71</f>
        <v>6.21</v>
      </c>
      <c r="F10" s="5" t="s">
        <v>1</v>
      </c>
      <c r="G10" t="s">
        <v>0</v>
      </c>
    </row>
    <row r="11" spans="1:7" x14ac:dyDescent="0.8">
      <c r="A11" t="str">
        <f>info!A11</f>
        <v>Steel</v>
      </c>
      <c r="B11" t="s">
        <v>22</v>
      </c>
      <c r="C11" s="4">
        <v>2.5499999999999998</v>
      </c>
      <c r="D11" s="4">
        <v>2.13</v>
      </c>
      <c r="E11" s="4">
        <v>3.15</v>
      </c>
      <c r="F11" s="5" t="s">
        <v>1</v>
      </c>
      <c r="G11" t="s">
        <v>0</v>
      </c>
    </row>
    <row r="12" spans="1:7" x14ac:dyDescent="0.8">
      <c r="A12" t="str">
        <f>info!A12</f>
        <v>Wood</v>
      </c>
      <c r="B12" t="s">
        <v>22</v>
      </c>
      <c r="C12" s="4">
        <v>197</v>
      </c>
      <c r="D12" s="4">
        <v>186</v>
      </c>
      <c r="E12" s="4">
        <v>208</v>
      </c>
      <c r="F12" s="7" t="s">
        <v>1</v>
      </c>
      <c r="G12" s="1" t="s">
        <v>0</v>
      </c>
    </row>
    <row r="13" spans="1:7" x14ac:dyDescent="0.8">
      <c r="A13" t="str">
        <f>info!A13</f>
        <v>Trucking</v>
      </c>
      <c r="B13" t="s">
        <v>22</v>
      </c>
      <c r="C13" s="5">
        <v>0.19400000000000001</v>
      </c>
      <c r="D13" s="5">
        <v>5.7599999999999998E-2</v>
      </c>
      <c r="E13" s="5">
        <v>0.52600000000000002</v>
      </c>
      <c r="F13" s="5" t="s">
        <v>1</v>
      </c>
      <c r="G13" t="s">
        <v>25</v>
      </c>
    </row>
    <row r="14" spans="1:7" x14ac:dyDescent="0.8">
      <c r="A14" t="s">
        <v>40</v>
      </c>
      <c r="B14" t="s">
        <v>22</v>
      </c>
      <c r="C14" s="5">
        <v>7.3543247433570356</v>
      </c>
      <c r="D14" s="5">
        <f>C14-(C14*0.25)</f>
        <v>5.5157435575177765</v>
      </c>
      <c r="E14" s="5">
        <f>C14+(C14*0.25)</f>
        <v>9.1929059291962947</v>
      </c>
      <c r="F14" s="5" t="s">
        <v>1</v>
      </c>
      <c r="G14" t="s">
        <v>28</v>
      </c>
    </row>
    <row r="15" spans="1:7" x14ac:dyDescent="0.8">
      <c r="A15" t="s">
        <v>29</v>
      </c>
      <c r="B15" t="s">
        <v>22</v>
      </c>
      <c r="C15" s="5">
        <v>8.5937041260028693</v>
      </c>
      <c r="D15" s="5">
        <v>7.7343337134025827</v>
      </c>
      <c r="E15" s="5">
        <v>9.4530745386031576</v>
      </c>
      <c r="F15" s="5" t="s">
        <v>1</v>
      </c>
      <c r="G15" t="s">
        <v>0</v>
      </c>
    </row>
    <row r="16" spans="1:7" x14ac:dyDescent="0.8">
      <c r="A16" t="s">
        <v>30</v>
      </c>
      <c r="B16" t="s">
        <v>22</v>
      </c>
      <c r="C16" s="8">
        <v>268.396240539242</v>
      </c>
      <c r="D16" s="5">
        <f>C16-(C16*0.25)</f>
        <v>201.29718040443151</v>
      </c>
      <c r="E16" s="5">
        <f>C16+(C16*0.25)</f>
        <v>335.49530067405249</v>
      </c>
      <c r="F16" s="5" t="s">
        <v>1</v>
      </c>
      <c r="G16" t="s">
        <v>34</v>
      </c>
    </row>
    <row r="17" spans="1:7" x14ac:dyDescent="0.8">
      <c r="A17" t="s">
        <v>33</v>
      </c>
      <c r="B17" t="s">
        <v>22</v>
      </c>
      <c r="C17" s="8">
        <v>13.937562</v>
      </c>
      <c r="D17" s="5">
        <f>C17-(C17*0.25)</f>
        <v>10.4531715</v>
      </c>
      <c r="E17" s="5">
        <f>C17+(C17*0.25)</f>
        <v>17.4219525</v>
      </c>
      <c r="F17" s="5" t="s">
        <v>1</v>
      </c>
      <c r="G17" t="s">
        <v>34</v>
      </c>
    </row>
    <row r="18" spans="1:7" x14ac:dyDescent="0.8">
      <c r="A18" t="s">
        <v>35</v>
      </c>
      <c r="B18" t="s">
        <v>22</v>
      </c>
      <c r="C18" s="9">
        <v>6.5440120000000004</v>
      </c>
      <c r="D18" s="5">
        <f>C18-(C18*0.25)</f>
        <v>4.9080089999999998</v>
      </c>
      <c r="E18" s="5">
        <f>C18+(C18*0.25)</f>
        <v>8.1800150000000009</v>
      </c>
      <c r="F18" s="5" t="s">
        <v>1</v>
      </c>
      <c r="G18" t="s">
        <v>36</v>
      </c>
    </row>
    <row r="19" spans="1:7" x14ac:dyDescent="0.8">
      <c r="A19" t="s">
        <v>37</v>
      </c>
      <c r="B19" t="s">
        <v>22</v>
      </c>
      <c r="C19" s="5">
        <v>1.844173711</v>
      </c>
      <c r="D19" s="5">
        <f>C19*0.9</f>
        <v>1.6597563399000002</v>
      </c>
      <c r="E19" s="5">
        <f>C19*1.1</f>
        <v>2.0285910821000002</v>
      </c>
      <c r="F19" s="5" t="s">
        <v>1</v>
      </c>
      <c r="G19" t="s">
        <v>0</v>
      </c>
    </row>
    <row r="20" spans="1:7" x14ac:dyDescent="0.8">
      <c r="A20" t="s">
        <v>27</v>
      </c>
      <c r="B20" t="s">
        <v>22</v>
      </c>
      <c r="C20" s="10">
        <v>8.779946528</v>
      </c>
      <c r="D20" s="5">
        <f>C20*0.9</f>
        <v>7.9019518752</v>
      </c>
      <c r="E20" s="5">
        <f>C20*1.1</f>
        <v>9.6579411808</v>
      </c>
      <c r="F20" s="5" t="s">
        <v>1</v>
      </c>
      <c r="G20" t="s">
        <v>34</v>
      </c>
    </row>
    <row r="21" spans="1:7" ht="18.5" x14ac:dyDescent="0.9">
      <c r="A21" s="3" t="s">
        <v>38</v>
      </c>
      <c r="B21" t="s">
        <v>22</v>
      </c>
      <c r="C21" s="5">
        <v>0.26669555337978518</v>
      </c>
      <c r="D21" s="5">
        <f>C21*0.9</f>
        <v>0.24002599804180666</v>
      </c>
      <c r="E21" s="5">
        <f>C21*1.1</f>
        <v>0.29336510871776372</v>
      </c>
      <c r="F21" s="5" t="s">
        <v>1</v>
      </c>
      <c r="G21" t="s">
        <v>28</v>
      </c>
    </row>
    <row r="22" spans="1:7" x14ac:dyDescent="0.8">
      <c r="A22" t="s">
        <v>39</v>
      </c>
      <c r="B22" t="s">
        <v>22</v>
      </c>
      <c r="C22" s="8">
        <v>9.9703471211247301</v>
      </c>
      <c r="D22" s="5">
        <f>C22*0.9</f>
        <v>8.9733124090122569</v>
      </c>
      <c r="E22" s="5">
        <f>C22*1.1</f>
        <v>10.967381833237203</v>
      </c>
      <c r="F22" s="5" t="s">
        <v>1</v>
      </c>
    </row>
    <row r="23" spans="1:7" x14ac:dyDescent="0.8">
      <c r="A23" t="s">
        <v>41</v>
      </c>
      <c r="B23" t="s">
        <v>22</v>
      </c>
      <c r="C23" s="10">
        <v>6.0350950799999996</v>
      </c>
      <c r="D23" s="4">
        <f>C23-(C23*0.1)</f>
        <v>5.4315855719999995</v>
      </c>
      <c r="E23" s="4">
        <f>C23+(C23*0.1)</f>
        <v>6.6386045879999998</v>
      </c>
      <c r="F23" s="5" t="s">
        <v>1</v>
      </c>
      <c r="G23" t="s">
        <v>0</v>
      </c>
    </row>
    <row r="24" spans="1:7" x14ac:dyDescent="0.8">
      <c r="A24" t="s">
        <v>42</v>
      </c>
      <c r="B24" t="s">
        <v>22</v>
      </c>
      <c r="C24" s="10">
        <v>2.0673798630000002</v>
      </c>
      <c r="D24" s="4">
        <f>C24-(C24*0.1)</f>
        <v>1.8606418767000001</v>
      </c>
      <c r="E24" s="4">
        <f>C24+(C24*0.1)</f>
        <v>2.2741178493</v>
      </c>
      <c r="F24" s="5" t="s">
        <v>1</v>
      </c>
      <c r="G24" t="s">
        <v>0</v>
      </c>
    </row>
  </sheetData>
  <sortState xmlns:xlrd2="http://schemas.microsoft.com/office/spreadsheetml/2017/richdata2" ref="A3:G12">
    <sortCondition ref="A3:A12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Hannah Lohman</cp:lastModifiedBy>
  <dcterms:created xsi:type="dcterms:W3CDTF">2020-11-13T14:42:01Z</dcterms:created>
  <dcterms:modified xsi:type="dcterms:W3CDTF">2022-04-25T18:53:08Z</dcterms:modified>
</cp:coreProperties>
</file>