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drewthomas/Desktop/"/>
    </mc:Choice>
  </mc:AlternateContent>
  <xr:revisionPtr revIDLastSave="0" documentId="13_ncr:1_{C24447C9-1808-7D45-B432-DA5DF1F2FEB2}" xr6:coauthVersionLast="46" xr6:coauthVersionMax="46" xr10:uidLastSave="{00000000-0000-0000-0000-000000000000}"/>
  <bookViews>
    <workbookView xWindow="0" yWindow="0" windowWidth="28800" windowHeight="18000" tabRatio="863" activeTab="1" xr2:uid="{00000000-000D-0000-FFFF-FFFF00000000}"/>
  </bookViews>
  <sheets>
    <sheet name="Master" sheetId="2" r:id="rId1"/>
    <sheet name="AndrewThomas" sheetId="83" r:id="rId2"/>
  </sheets>
  <definedNames>
    <definedName name="_xlnm.Print_Area" localSheetId="1">AndrewThomas!$A$1:$AB$36</definedName>
    <definedName name="_xlnm.Print_Area" localSheetId="0">Master!$A$1:$AB$36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" i="83" l="1"/>
  <c r="AA34" i="83"/>
  <c r="AA33" i="83"/>
  <c r="AA32" i="83"/>
  <c r="AA31" i="83"/>
  <c r="AA30" i="83"/>
  <c r="AA29" i="83"/>
  <c r="AA28" i="83"/>
  <c r="AA27" i="83"/>
  <c r="AA26" i="83"/>
  <c r="AA25" i="83"/>
  <c r="AA24" i="83"/>
  <c r="AA23" i="83"/>
  <c r="AA22" i="83"/>
  <c r="AA21" i="83"/>
  <c r="AA20" i="83"/>
  <c r="AA17" i="83"/>
  <c r="AA16" i="83"/>
  <c r="AA15" i="83"/>
  <c r="AA14" i="83"/>
  <c r="AA13" i="83"/>
  <c r="AA12" i="83"/>
  <c r="AA11" i="83"/>
  <c r="AA10" i="83"/>
  <c r="AA9" i="83"/>
  <c r="AA8" i="83"/>
  <c r="AA7" i="83"/>
  <c r="AA6" i="83"/>
  <c r="AA5" i="83"/>
  <c r="AA4" i="83"/>
  <c r="AA3" i="83"/>
  <c r="AA2" i="83"/>
  <c r="C35" i="83"/>
  <c r="C34" i="83"/>
  <c r="C33" i="83"/>
  <c r="C32" i="83"/>
  <c r="C31" i="83"/>
  <c r="C30" i="83"/>
  <c r="C29" i="83"/>
  <c r="C28" i="83"/>
  <c r="C27" i="83"/>
  <c r="C26" i="83"/>
  <c r="C25" i="83"/>
  <c r="C24" i="83"/>
  <c r="C23" i="83"/>
  <c r="C22" i="83"/>
  <c r="C21" i="83"/>
  <c r="C20" i="83"/>
  <c r="C3" i="83"/>
  <c r="C4" i="83"/>
  <c r="C5" i="83"/>
  <c r="C6" i="83"/>
  <c r="C7" i="83"/>
  <c r="C8" i="83"/>
  <c r="C9" i="83"/>
  <c r="C10" i="83"/>
  <c r="C11" i="83"/>
  <c r="C12" i="83"/>
  <c r="C13" i="83"/>
  <c r="C14" i="83"/>
  <c r="C15" i="83"/>
  <c r="C16" i="83"/>
  <c r="C17" i="83"/>
  <c r="C2" i="83"/>
  <c r="AB166" i="83" l="1"/>
  <c r="AA166" i="83"/>
  <c r="D166" i="83"/>
  <c r="C166" i="83"/>
  <c r="AB165" i="83"/>
  <c r="AA165" i="83"/>
  <c r="D165" i="83"/>
  <c r="C165" i="83"/>
  <c r="AB164" i="83"/>
  <c r="AA164" i="83"/>
  <c r="D164" i="83"/>
  <c r="C164" i="83"/>
  <c r="AB163" i="83"/>
  <c r="AA163" i="83"/>
  <c r="D163" i="83"/>
  <c r="C163" i="83"/>
  <c r="AB162" i="83"/>
  <c r="AA162" i="83"/>
  <c r="D162" i="83"/>
  <c r="C162" i="83"/>
  <c r="AB161" i="83"/>
  <c r="AA161" i="83"/>
  <c r="D161" i="83"/>
  <c r="C161" i="83"/>
  <c r="AB160" i="83"/>
  <c r="AA160" i="83"/>
  <c r="D160" i="83"/>
  <c r="C160" i="83"/>
  <c r="AB159" i="83"/>
  <c r="AA159" i="83"/>
  <c r="D159" i="83"/>
  <c r="C159" i="83"/>
  <c r="AB158" i="83"/>
  <c r="AA158" i="83"/>
  <c r="D158" i="83"/>
  <c r="C158" i="83"/>
  <c r="AB157" i="83"/>
  <c r="AA157" i="83"/>
  <c r="D157" i="83"/>
  <c r="C157" i="83"/>
  <c r="AB156" i="83"/>
  <c r="AA156" i="83"/>
  <c r="D156" i="83"/>
  <c r="C156" i="83"/>
  <c r="AB155" i="83"/>
  <c r="AA155" i="83"/>
  <c r="D155" i="83"/>
  <c r="C155" i="83"/>
  <c r="AB154" i="83"/>
  <c r="AA154" i="83"/>
  <c r="D154" i="83"/>
  <c r="C154" i="83"/>
  <c r="AB153" i="83"/>
  <c r="AA153" i="83"/>
  <c r="D153" i="83"/>
  <c r="C153" i="83"/>
  <c r="AB152" i="83"/>
  <c r="AA152" i="83"/>
  <c r="D152" i="83"/>
  <c r="C152" i="83"/>
  <c r="AB151" i="83"/>
  <c r="AA151" i="83"/>
  <c r="D151" i="83"/>
  <c r="C151" i="83"/>
  <c r="D34" i="83" s="1"/>
  <c r="D131" i="83" s="1"/>
  <c r="AB148" i="83"/>
  <c r="AA148" i="83"/>
  <c r="D148" i="83"/>
  <c r="C148" i="83"/>
  <c r="AB147" i="83"/>
  <c r="AA147" i="83"/>
  <c r="D147" i="83"/>
  <c r="C147" i="83"/>
  <c r="AB146" i="83"/>
  <c r="AA146" i="83"/>
  <c r="D146" i="83"/>
  <c r="C146" i="83"/>
  <c r="AB145" i="83"/>
  <c r="AA145" i="83"/>
  <c r="D145" i="83"/>
  <c r="C145" i="83"/>
  <c r="AB144" i="83"/>
  <c r="AA144" i="83"/>
  <c r="D144" i="83"/>
  <c r="C144" i="83"/>
  <c r="AB143" i="83"/>
  <c r="AA143" i="83"/>
  <c r="D143" i="83"/>
  <c r="C143" i="83"/>
  <c r="AB142" i="83"/>
  <c r="AA142" i="83"/>
  <c r="D142" i="83"/>
  <c r="C142" i="83"/>
  <c r="AB141" i="83"/>
  <c r="AA141" i="83"/>
  <c r="D141" i="83"/>
  <c r="C141" i="83"/>
  <c r="AB140" i="83"/>
  <c r="AA140" i="83"/>
  <c r="D140" i="83"/>
  <c r="C140" i="83"/>
  <c r="AB139" i="83"/>
  <c r="AA139" i="83"/>
  <c r="D139" i="83"/>
  <c r="C139" i="83"/>
  <c r="AB138" i="83"/>
  <c r="AA138" i="83"/>
  <c r="D138" i="83"/>
  <c r="C138" i="83"/>
  <c r="AB137" i="83"/>
  <c r="AA137" i="83"/>
  <c r="D137" i="83"/>
  <c r="C137" i="83"/>
  <c r="AB136" i="83"/>
  <c r="AA136" i="83"/>
  <c r="D136" i="83"/>
  <c r="C136" i="83"/>
  <c r="AB135" i="83"/>
  <c r="AA135" i="83"/>
  <c r="D135" i="83"/>
  <c r="C135" i="83"/>
  <c r="D16" i="83" s="1"/>
  <c r="D122" i="83" s="1"/>
  <c r="AB134" i="83"/>
  <c r="AA134" i="83"/>
  <c r="S134" i="83"/>
  <c r="O134" i="83"/>
  <c r="K134" i="83"/>
  <c r="D134" i="83"/>
  <c r="C134" i="83"/>
  <c r="AB133" i="83"/>
  <c r="AA133" i="83"/>
  <c r="S133" i="83"/>
  <c r="O133" i="83"/>
  <c r="K133" i="83"/>
  <c r="D133" i="83"/>
  <c r="C133" i="83"/>
  <c r="Y131" i="83"/>
  <c r="E131" i="83"/>
  <c r="Y130" i="83"/>
  <c r="E130" i="83"/>
  <c r="Y129" i="83"/>
  <c r="E129" i="83"/>
  <c r="Y128" i="83"/>
  <c r="E128" i="83"/>
  <c r="Y127" i="83"/>
  <c r="W125" i="83" s="1"/>
  <c r="E127" i="83"/>
  <c r="Y126" i="83"/>
  <c r="E126" i="83"/>
  <c r="Y125" i="83"/>
  <c r="E125" i="83"/>
  <c r="Y124" i="83"/>
  <c r="E124" i="83"/>
  <c r="Y122" i="83"/>
  <c r="E122" i="83"/>
  <c r="Y121" i="83"/>
  <c r="E121" i="83"/>
  <c r="Y120" i="83"/>
  <c r="E120" i="83"/>
  <c r="Y119" i="83"/>
  <c r="E119" i="83"/>
  <c r="Y118" i="83"/>
  <c r="E118" i="83"/>
  <c r="Y117" i="83"/>
  <c r="E117" i="83"/>
  <c r="Y116" i="83"/>
  <c r="E116" i="83"/>
  <c r="Y115" i="83"/>
  <c r="W115" i="83" s="1"/>
  <c r="E115" i="83"/>
  <c r="X39" i="83"/>
  <c r="V39" i="83"/>
  <c r="T39" i="83"/>
  <c r="R39" i="83"/>
  <c r="P39" i="83"/>
  <c r="N39" i="83"/>
  <c r="L39" i="83"/>
  <c r="J39" i="83"/>
  <c r="H39" i="83"/>
  <c r="F39" i="83"/>
  <c r="D39" i="83"/>
  <c r="A39" i="83"/>
  <c r="X38" i="83"/>
  <c r="V38" i="83"/>
  <c r="T38" i="83"/>
  <c r="R38" i="83"/>
  <c r="P38" i="83"/>
  <c r="N38" i="83"/>
  <c r="L38" i="83"/>
  <c r="J38" i="83"/>
  <c r="H38" i="83"/>
  <c r="F38" i="83"/>
  <c r="D38" i="83"/>
  <c r="A38" i="83"/>
  <c r="Z37" i="83"/>
  <c r="X37" i="83"/>
  <c r="V37" i="83"/>
  <c r="T37" i="83"/>
  <c r="R37" i="83"/>
  <c r="P37" i="83"/>
  <c r="N37" i="83"/>
  <c r="L37" i="83"/>
  <c r="J37" i="83"/>
  <c r="H37" i="83"/>
  <c r="F37" i="83"/>
  <c r="D37" i="83"/>
  <c r="C37" i="83"/>
  <c r="A37" i="83"/>
  <c r="X34" i="83"/>
  <c r="X131" i="83" s="1"/>
  <c r="X32" i="83"/>
  <c r="X130" i="83" s="1"/>
  <c r="D32" i="83"/>
  <c r="D130" i="83" s="1"/>
  <c r="X30" i="83"/>
  <c r="X129" i="83" s="1"/>
  <c r="X28" i="83"/>
  <c r="X128" i="83" s="1"/>
  <c r="D28" i="83"/>
  <c r="D128" i="83" s="1"/>
  <c r="X26" i="83"/>
  <c r="X127" i="83" s="1"/>
  <c r="X24" i="83"/>
  <c r="X126" i="83" s="1"/>
  <c r="D24" i="83"/>
  <c r="D126" i="83" s="1"/>
  <c r="X22" i="83"/>
  <c r="X125" i="83" s="1"/>
  <c r="X20" i="83"/>
  <c r="X124" i="83" s="1"/>
  <c r="D20" i="83"/>
  <c r="D124" i="83" s="1"/>
  <c r="X16" i="83"/>
  <c r="X122" i="83" s="1"/>
  <c r="X14" i="83"/>
  <c r="X121" i="83" s="1"/>
  <c r="D14" i="83"/>
  <c r="D121" i="83" s="1"/>
  <c r="X12" i="83"/>
  <c r="X120" i="83" s="1"/>
  <c r="X10" i="83"/>
  <c r="X119" i="83" s="1"/>
  <c r="D10" i="83"/>
  <c r="E66" i="83" s="1"/>
  <c r="X8" i="83"/>
  <c r="X6" i="83"/>
  <c r="D6" i="83"/>
  <c r="E64" i="83" s="1"/>
  <c r="X4" i="83"/>
  <c r="X2" i="83"/>
  <c r="D2" i="83"/>
  <c r="G117" i="83" l="1"/>
  <c r="G124" i="83"/>
  <c r="D4" i="83"/>
  <c r="E63" i="83" s="1"/>
  <c r="D8" i="83"/>
  <c r="E65" i="83" s="1"/>
  <c r="D12" i="83"/>
  <c r="D120" i="83" s="1"/>
  <c r="D22" i="83"/>
  <c r="D125" i="83" s="1"/>
  <c r="D26" i="83"/>
  <c r="D127" i="83" s="1"/>
  <c r="D30" i="83"/>
  <c r="D129" i="83" s="1"/>
  <c r="G116" i="83"/>
  <c r="W117" i="83"/>
  <c r="W124" i="83"/>
  <c r="U124" i="83" s="1"/>
  <c r="W126" i="83"/>
  <c r="U125" i="83" s="1"/>
  <c r="W127" i="83"/>
  <c r="W118" i="83"/>
  <c r="W116" i="83"/>
  <c r="U115" i="83" s="1"/>
  <c r="G127" i="83"/>
  <c r="G126" i="83"/>
  <c r="G125" i="83"/>
  <c r="G118" i="83"/>
  <c r="G115" i="83"/>
  <c r="V3" i="83"/>
  <c r="V7" i="83"/>
  <c r="V11" i="83"/>
  <c r="V15" i="83"/>
  <c r="F21" i="83"/>
  <c r="F25" i="83"/>
  <c r="F29" i="83"/>
  <c r="V33" i="83"/>
  <c r="E62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D115" i="83"/>
  <c r="X115" i="83"/>
  <c r="X116" i="83"/>
  <c r="D117" i="83"/>
  <c r="X117" i="83"/>
  <c r="X118" i="83"/>
  <c r="D119" i="83"/>
  <c r="F3" i="83"/>
  <c r="F11" i="83"/>
  <c r="F15" i="83"/>
  <c r="V21" i="83"/>
  <c r="V25" i="83"/>
  <c r="V29" i="83"/>
  <c r="F33" i="83"/>
  <c r="E68" i="83"/>
  <c r="E69" i="83"/>
  <c r="E70" i="83"/>
  <c r="E72" i="83"/>
  <c r="E74" i="83"/>
  <c r="E76" i="83"/>
  <c r="E77" i="83"/>
  <c r="I116" i="83" l="1"/>
  <c r="I115" i="83"/>
  <c r="I124" i="83"/>
  <c r="E73" i="83"/>
  <c r="E75" i="83"/>
  <c r="E71" i="83"/>
  <c r="E67" i="83"/>
  <c r="D116" i="83"/>
  <c r="F115" i="83" s="1"/>
  <c r="U116" i="83"/>
  <c r="F7" i="83"/>
  <c r="F116" i="83" s="1"/>
  <c r="D118" i="83"/>
  <c r="S124" i="83"/>
  <c r="S123" i="83"/>
  <c r="I125" i="83"/>
  <c r="K124" i="83" s="1"/>
  <c r="V126" i="83"/>
  <c r="W68" i="83"/>
  <c r="T30" i="83"/>
  <c r="V124" i="83"/>
  <c r="W66" i="83"/>
  <c r="T22" i="83"/>
  <c r="F117" i="83"/>
  <c r="G64" i="83"/>
  <c r="H12" i="83"/>
  <c r="G62" i="83"/>
  <c r="H4" i="83"/>
  <c r="F126" i="83"/>
  <c r="H30" i="83"/>
  <c r="G68" i="83"/>
  <c r="F124" i="83"/>
  <c r="H22" i="83"/>
  <c r="G66" i="83"/>
  <c r="W64" i="83"/>
  <c r="T12" i="83"/>
  <c r="V117" i="83"/>
  <c r="W83" i="83"/>
  <c r="W45" i="83"/>
  <c r="W62" i="83"/>
  <c r="T4" i="83"/>
  <c r="V115" i="83"/>
  <c r="Y60" i="83"/>
  <c r="F127" i="83"/>
  <c r="G69" i="83"/>
  <c r="V125" i="83"/>
  <c r="W67" i="83"/>
  <c r="F118" i="83"/>
  <c r="G65" i="83"/>
  <c r="V127" i="83"/>
  <c r="W69" i="83"/>
  <c r="F125" i="83"/>
  <c r="G67" i="83"/>
  <c r="W65" i="83"/>
  <c r="V118" i="83"/>
  <c r="W63" i="83"/>
  <c r="V116" i="83"/>
  <c r="K123" i="83" l="1"/>
  <c r="O123" i="83" s="1"/>
  <c r="E60" i="83"/>
  <c r="G63" i="83"/>
  <c r="G60" i="83" s="1"/>
  <c r="O124" i="83"/>
  <c r="T116" i="83"/>
  <c r="U63" i="83"/>
  <c r="H125" i="83"/>
  <c r="I65" i="83"/>
  <c r="H115" i="83"/>
  <c r="I62" i="83"/>
  <c r="J7" i="83"/>
  <c r="T124" i="83"/>
  <c r="U64" i="83"/>
  <c r="R25" i="83"/>
  <c r="W60" i="83"/>
  <c r="R7" i="83"/>
  <c r="T115" i="83"/>
  <c r="U62" i="83"/>
  <c r="H124" i="83"/>
  <c r="I64" i="83"/>
  <c r="J25" i="83"/>
  <c r="I63" i="83"/>
  <c r="H116" i="83"/>
  <c r="T125" i="83"/>
  <c r="U65" i="83"/>
  <c r="O119" i="83" l="1"/>
  <c r="R123" i="83"/>
  <c r="S62" i="83"/>
  <c r="T133" i="83"/>
  <c r="J123" i="83"/>
  <c r="K62" i="83"/>
  <c r="L12" i="83"/>
  <c r="L133" i="83"/>
  <c r="U60" i="83"/>
  <c r="J124" i="83"/>
  <c r="L134" i="83"/>
  <c r="K63" i="83"/>
  <c r="R124" i="83"/>
  <c r="S63" i="83"/>
  <c r="T134" i="83"/>
  <c r="I60" i="83"/>
  <c r="P12" i="83" l="1"/>
  <c r="Q43" i="83" s="1"/>
  <c r="Q41" i="83" s="1"/>
  <c r="N123" i="83"/>
  <c r="M43" i="83"/>
  <c r="M41" i="83" s="1"/>
  <c r="P133" i="83"/>
  <c r="M62" i="83"/>
  <c r="M60" i="83" s="1"/>
  <c r="S60" i="83"/>
  <c r="K60" i="83"/>
  <c r="N124" i="83" l="1"/>
  <c r="Q62" i="83"/>
  <c r="Q60" i="83" s="1"/>
  <c r="P134" i="83"/>
  <c r="N16" i="83" s="1"/>
  <c r="O43" i="83" s="1"/>
  <c r="O41" i="83" s="1"/>
  <c r="O62" i="83" l="1"/>
  <c r="O60" i="83" s="1"/>
  <c r="O32" i="83" s="1"/>
  <c r="AC60" i="83" l="1"/>
  <c r="O72" i="2" l="1"/>
  <c r="O73" i="2"/>
  <c r="K69" i="2"/>
  <c r="O69" i="2"/>
  <c r="S69" i="2"/>
  <c r="S79" i="2" s="1"/>
  <c r="K70" i="2"/>
  <c r="O70" i="2"/>
  <c r="Q79" i="2" s="1"/>
  <c r="S70" i="2"/>
  <c r="K72" i="2"/>
  <c r="S72" i="2"/>
  <c r="K73" i="2"/>
  <c r="S73" i="2"/>
  <c r="M79" i="2" l="1"/>
  <c r="E61" i="2" l="1"/>
  <c r="G61" i="2"/>
  <c r="I61" i="2"/>
  <c r="K79" i="2" s="1"/>
  <c r="U61" i="2"/>
  <c r="W61" i="2"/>
  <c r="Y61" i="2"/>
  <c r="E62" i="2"/>
  <c r="G62" i="2"/>
  <c r="I62" i="2"/>
  <c r="U62" i="2"/>
  <c r="W62" i="2"/>
  <c r="Y62" i="2"/>
  <c r="E63" i="2"/>
  <c r="G63" i="2"/>
  <c r="W63" i="2"/>
  <c r="Y63" i="2"/>
  <c r="E64" i="2"/>
  <c r="G64" i="2"/>
  <c r="W64" i="2"/>
  <c r="Y64" i="2"/>
  <c r="E65" i="2"/>
  <c r="Y65" i="2"/>
  <c r="E66" i="2"/>
  <c r="Y66" i="2"/>
  <c r="E67" i="2"/>
  <c r="Y67" i="2"/>
  <c r="E68" i="2"/>
  <c r="Y68" i="2"/>
  <c r="E70" i="2"/>
  <c r="G70" i="2"/>
  <c r="I70" i="2"/>
  <c r="U70" i="2"/>
  <c r="S97" i="2" s="1"/>
  <c r="W70" i="2"/>
  <c r="Y70" i="2"/>
  <c r="E71" i="2"/>
  <c r="G71" i="2"/>
  <c r="I71" i="2"/>
  <c r="U71" i="2"/>
  <c r="W71" i="2"/>
  <c r="Y71" i="2"/>
  <c r="E72" i="2"/>
  <c r="G72" i="2"/>
  <c r="W72" i="2"/>
  <c r="Y72" i="2"/>
  <c r="E73" i="2"/>
  <c r="G73" i="2"/>
  <c r="W73" i="2"/>
  <c r="Y73" i="2"/>
  <c r="E74" i="2"/>
  <c r="Y74" i="2"/>
  <c r="E75" i="2"/>
  <c r="Y75" i="2"/>
  <c r="E76" i="2"/>
  <c r="Y76" i="2"/>
  <c r="E77" i="2"/>
  <c r="Y77" i="2"/>
  <c r="C79" i="2"/>
  <c r="D79" i="2"/>
  <c r="AA79" i="2"/>
  <c r="AB79" i="2"/>
  <c r="C80" i="2"/>
  <c r="D80" i="2"/>
  <c r="AA80" i="2"/>
  <c r="AB80" i="2"/>
  <c r="C81" i="2"/>
  <c r="D81" i="2"/>
  <c r="AA81" i="2"/>
  <c r="AB81" i="2"/>
  <c r="C82" i="2"/>
  <c r="D82" i="2"/>
  <c r="AA82" i="2"/>
  <c r="AB82" i="2"/>
  <c r="C83" i="2"/>
  <c r="D83" i="2"/>
  <c r="AA83" i="2"/>
  <c r="AB83" i="2"/>
  <c r="C84" i="2"/>
  <c r="D84" i="2"/>
  <c r="AA84" i="2"/>
  <c r="AB84" i="2"/>
  <c r="C85" i="2"/>
  <c r="D85" i="2"/>
  <c r="AA85" i="2"/>
  <c r="AB85" i="2"/>
  <c r="C86" i="2"/>
  <c r="D86" i="2"/>
  <c r="AA86" i="2"/>
  <c r="AB86" i="2"/>
  <c r="C87" i="2"/>
  <c r="D87" i="2"/>
  <c r="AA87" i="2"/>
  <c r="AB87" i="2"/>
  <c r="C88" i="2"/>
  <c r="D88" i="2"/>
  <c r="AA88" i="2"/>
  <c r="AB88" i="2"/>
  <c r="C89" i="2"/>
  <c r="D89" i="2"/>
  <c r="AA89" i="2"/>
  <c r="AB89" i="2"/>
  <c r="C90" i="2"/>
  <c r="D90" i="2"/>
  <c r="AA90" i="2"/>
  <c r="AB90" i="2"/>
  <c r="C91" i="2"/>
  <c r="D91" i="2"/>
  <c r="AA91" i="2"/>
  <c r="AB91" i="2"/>
  <c r="C92" i="2"/>
  <c r="D92" i="2"/>
  <c r="AA92" i="2"/>
  <c r="AB92" i="2"/>
  <c r="C93" i="2"/>
  <c r="D93" i="2"/>
  <c r="AA93" i="2"/>
  <c r="AB93" i="2"/>
  <c r="C94" i="2"/>
  <c r="D94" i="2"/>
  <c r="AA94" i="2"/>
  <c r="AB94" i="2"/>
  <c r="C97" i="2"/>
  <c r="D97" i="2"/>
  <c r="AA97" i="2"/>
  <c r="AB97" i="2"/>
  <c r="C98" i="2"/>
  <c r="D98" i="2"/>
  <c r="AA98" i="2"/>
  <c r="AB98" i="2"/>
  <c r="C99" i="2"/>
  <c r="D99" i="2"/>
  <c r="AA99" i="2"/>
  <c r="AB99" i="2"/>
  <c r="C100" i="2"/>
  <c r="D100" i="2"/>
  <c r="AA100" i="2"/>
  <c r="AB100" i="2"/>
  <c r="C101" i="2"/>
  <c r="D101" i="2"/>
  <c r="AA101" i="2"/>
  <c r="AB101" i="2"/>
  <c r="C102" i="2"/>
  <c r="D102" i="2"/>
  <c r="AA102" i="2"/>
  <c r="AB102" i="2"/>
  <c r="C103" i="2"/>
  <c r="D103" i="2"/>
  <c r="AA103" i="2"/>
  <c r="AB103" i="2"/>
  <c r="C104" i="2"/>
  <c r="D104" i="2"/>
  <c r="AA104" i="2"/>
  <c r="AB104" i="2"/>
  <c r="C105" i="2"/>
  <c r="D105" i="2"/>
  <c r="AA105" i="2"/>
  <c r="AB105" i="2"/>
  <c r="C106" i="2"/>
  <c r="D106" i="2"/>
  <c r="AA106" i="2"/>
  <c r="AB106" i="2"/>
  <c r="C107" i="2"/>
  <c r="D107" i="2"/>
  <c r="AA107" i="2"/>
  <c r="AB107" i="2"/>
  <c r="C108" i="2"/>
  <c r="D108" i="2"/>
  <c r="AA108" i="2"/>
  <c r="AB108" i="2"/>
  <c r="C109" i="2"/>
  <c r="D109" i="2"/>
  <c r="AA109" i="2"/>
  <c r="AB109" i="2"/>
  <c r="C110" i="2"/>
  <c r="D110" i="2"/>
  <c r="AA110" i="2"/>
  <c r="AB110" i="2"/>
  <c r="C111" i="2"/>
  <c r="D111" i="2"/>
  <c r="AA111" i="2"/>
  <c r="AB111" i="2"/>
  <c r="C112" i="2"/>
  <c r="D112" i="2"/>
  <c r="AA112" i="2"/>
  <c r="AB112" i="2"/>
  <c r="I79" i="2" l="1"/>
  <c r="G79" i="2"/>
  <c r="W100" i="2"/>
  <c r="W99" i="2"/>
  <c r="W98" i="2"/>
  <c r="I98" i="2"/>
  <c r="W97" i="2"/>
  <c r="G97" i="2"/>
  <c r="G82" i="2"/>
  <c r="G81" i="2"/>
  <c r="U80" i="2"/>
  <c r="G80" i="2"/>
  <c r="U79" i="2"/>
  <c r="K97" i="2"/>
  <c r="I97" i="2"/>
  <c r="G100" i="2"/>
  <c r="G99" i="2"/>
  <c r="U98" i="2"/>
  <c r="G98" i="2"/>
  <c r="U97" i="2"/>
  <c r="W82" i="2"/>
  <c r="W81" i="2"/>
  <c r="W80" i="2"/>
  <c r="I80" i="2"/>
  <c r="W79" i="2"/>
  <c r="E79" i="2"/>
  <c r="X34" i="2"/>
  <c r="X30" i="2"/>
  <c r="X26" i="2"/>
  <c r="X22" i="2"/>
  <c r="X32" i="2"/>
  <c r="X28" i="2"/>
  <c r="X24" i="2"/>
  <c r="X20" i="2"/>
  <c r="X16" i="2"/>
  <c r="X12" i="2"/>
  <c r="X8" i="2"/>
  <c r="X4" i="2"/>
  <c r="X14" i="2"/>
  <c r="X10" i="2"/>
  <c r="X6" i="2"/>
  <c r="X2" i="2"/>
  <c r="E104" i="2"/>
  <c r="E103" i="2"/>
  <c r="E102" i="2"/>
  <c r="E101" i="2"/>
  <c r="E100" i="2"/>
  <c r="E99" i="2"/>
  <c r="E98" i="2"/>
  <c r="E86" i="2"/>
  <c r="E85" i="2"/>
  <c r="E84" i="2"/>
  <c r="E83" i="2"/>
  <c r="E82" i="2"/>
  <c r="E81" i="2"/>
  <c r="E80" i="2"/>
  <c r="V7" i="2"/>
  <c r="V15" i="2"/>
  <c r="V25" i="2"/>
  <c r="V33" i="2"/>
  <c r="Y104" i="2"/>
  <c r="Y103" i="2"/>
  <c r="Y102" i="2"/>
  <c r="Y101" i="2"/>
  <c r="Y100" i="2"/>
  <c r="Y99" i="2"/>
  <c r="Y98" i="2"/>
  <c r="Y97" i="2"/>
  <c r="E97" i="2"/>
  <c r="Y86" i="2"/>
  <c r="Y85" i="2"/>
  <c r="Y84" i="2"/>
  <c r="Y83" i="2"/>
  <c r="Y82" i="2"/>
  <c r="Y81" i="2"/>
  <c r="Y80" i="2"/>
  <c r="Y79" i="2"/>
  <c r="D2" i="2"/>
  <c r="D14" i="2"/>
  <c r="D10" i="2"/>
  <c r="D6" i="2"/>
  <c r="D16" i="2"/>
  <c r="D12" i="2"/>
  <c r="D8" i="2"/>
  <c r="D4" i="2"/>
  <c r="D20" i="2"/>
  <c r="D26" i="2"/>
  <c r="D30" i="2"/>
  <c r="D34" i="2"/>
  <c r="D22" i="2"/>
  <c r="D24" i="2"/>
  <c r="D28" i="2"/>
  <c r="D32" i="2"/>
  <c r="F15" i="2"/>
  <c r="F11" i="2"/>
  <c r="F3" i="2"/>
  <c r="T4" i="2"/>
  <c r="T30" i="2"/>
  <c r="T12" i="2"/>
  <c r="T22" i="2"/>
  <c r="H12" i="2"/>
  <c r="G43" i="83" l="1"/>
  <c r="G81" i="83"/>
  <c r="E93" i="83"/>
  <c r="E55" i="83"/>
  <c r="E56" i="83"/>
  <c r="E94" i="83"/>
  <c r="E84" i="83"/>
  <c r="E46" i="83"/>
  <c r="Y85" i="83"/>
  <c r="Y47" i="83"/>
  <c r="Y55" i="83"/>
  <c r="Y93" i="83"/>
  <c r="Y56" i="83"/>
  <c r="Y94" i="83"/>
  <c r="E87" i="83"/>
  <c r="E49" i="83"/>
  <c r="W48" i="83"/>
  <c r="W86" i="83"/>
  <c r="Y49" i="83"/>
  <c r="Y87" i="83"/>
  <c r="Y50" i="83"/>
  <c r="Y88" i="83"/>
  <c r="G84" i="83"/>
  <c r="G46" i="83"/>
  <c r="E90" i="83"/>
  <c r="E52" i="83"/>
  <c r="E89" i="83"/>
  <c r="E51" i="83"/>
  <c r="E50" i="83"/>
  <c r="E88" i="83"/>
  <c r="E81" i="83"/>
  <c r="E43" i="83"/>
  <c r="W46" i="83"/>
  <c r="W84" i="83"/>
  <c r="Y44" i="83"/>
  <c r="Y82" i="83"/>
  <c r="E95" i="83"/>
  <c r="E57" i="83"/>
  <c r="E96" i="83"/>
  <c r="E58" i="83"/>
  <c r="E82" i="83"/>
  <c r="E44" i="83"/>
  <c r="W82" i="83"/>
  <c r="W44" i="83"/>
  <c r="Y83" i="83"/>
  <c r="Y45" i="83"/>
  <c r="Y84" i="83"/>
  <c r="Y46" i="83"/>
  <c r="Y91" i="83"/>
  <c r="Y53" i="83"/>
  <c r="Y92" i="83"/>
  <c r="Y54" i="83"/>
  <c r="U44" i="83"/>
  <c r="U82" i="83"/>
  <c r="Y86" i="83"/>
  <c r="Y48" i="83"/>
  <c r="E45" i="83"/>
  <c r="E83" i="83"/>
  <c r="U43" i="83"/>
  <c r="U81" i="83"/>
  <c r="Y43" i="83"/>
  <c r="Y81" i="83"/>
  <c r="Y52" i="83"/>
  <c r="Y90" i="83"/>
  <c r="E85" i="83"/>
  <c r="E47" i="83"/>
  <c r="E53" i="83"/>
  <c r="E91" i="83"/>
  <c r="E86" i="83"/>
  <c r="E48" i="83"/>
  <c r="G83" i="83"/>
  <c r="G45" i="83"/>
  <c r="I82" i="83"/>
  <c r="I44" i="83"/>
  <c r="Y57" i="83"/>
  <c r="Y95" i="83"/>
  <c r="W88" i="83"/>
  <c r="W50" i="83"/>
  <c r="Y96" i="83"/>
  <c r="Y58" i="83"/>
  <c r="U46" i="83"/>
  <c r="U84" i="83"/>
  <c r="U45" i="83"/>
  <c r="U83" i="83"/>
  <c r="Y51" i="83"/>
  <c r="Y89" i="83"/>
  <c r="E92" i="83"/>
  <c r="E54" i="83"/>
  <c r="V11" i="2"/>
  <c r="V29" i="2"/>
  <c r="V3" i="2"/>
  <c r="V21" i="2"/>
  <c r="U46" i="2"/>
  <c r="W48" i="2"/>
  <c r="W44" i="2"/>
  <c r="W50" i="2"/>
  <c r="W46" i="2"/>
  <c r="F21" i="2"/>
  <c r="Y45" i="2"/>
  <c r="Y49" i="2"/>
  <c r="Y46" i="2"/>
  <c r="Y50" i="2"/>
  <c r="Y53" i="2"/>
  <c r="Y57" i="2"/>
  <c r="Y54" i="2"/>
  <c r="Y58" i="2"/>
  <c r="Y43" i="2"/>
  <c r="Y47" i="2"/>
  <c r="Y44" i="2"/>
  <c r="Y48" i="2"/>
  <c r="Y51" i="2"/>
  <c r="Y55" i="2"/>
  <c r="Y52" i="2"/>
  <c r="Y56" i="2"/>
  <c r="F7" i="2"/>
  <c r="E43" i="2"/>
  <c r="G43" i="2"/>
  <c r="H4" i="2"/>
  <c r="G46" i="2"/>
  <c r="E55" i="2"/>
  <c r="E57" i="2"/>
  <c r="E53" i="2"/>
  <c r="E58" i="2"/>
  <c r="E54" i="2"/>
  <c r="E46" i="2"/>
  <c r="E50" i="2"/>
  <c r="E47" i="2"/>
  <c r="G45" i="2"/>
  <c r="E52" i="2"/>
  <c r="E56" i="2"/>
  <c r="E51" i="2"/>
  <c r="E44" i="2"/>
  <c r="E48" i="2"/>
  <c r="E45" i="2"/>
  <c r="E49" i="2"/>
  <c r="F25" i="2"/>
  <c r="F33" i="2"/>
  <c r="F29" i="2"/>
  <c r="U44" i="2"/>
  <c r="I44" i="2"/>
  <c r="U45" i="2"/>
  <c r="R25" i="2"/>
  <c r="U43" i="2"/>
  <c r="R7" i="2"/>
  <c r="J7" i="2"/>
  <c r="E41" i="83" l="1"/>
  <c r="E79" i="83"/>
  <c r="G49" i="83"/>
  <c r="G87" i="83"/>
  <c r="G88" i="83"/>
  <c r="G50" i="83"/>
  <c r="G85" i="83"/>
  <c r="G47" i="83"/>
  <c r="W87" i="83"/>
  <c r="W49" i="83"/>
  <c r="G82" i="83"/>
  <c r="G44" i="83"/>
  <c r="I43" i="83"/>
  <c r="I81" i="83"/>
  <c r="S81" i="83"/>
  <c r="S43" i="83"/>
  <c r="W43" i="83"/>
  <c r="W81" i="83"/>
  <c r="K81" i="83"/>
  <c r="K43" i="83"/>
  <c r="U79" i="83"/>
  <c r="U41" i="83"/>
  <c r="Y79" i="83"/>
  <c r="Y41" i="83"/>
  <c r="S44" i="83"/>
  <c r="S82" i="83"/>
  <c r="W85" i="83"/>
  <c r="W47" i="83"/>
  <c r="G86" i="83"/>
  <c r="G48" i="83"/>
  <c r="W47" i="2"/>
  <c r="T79" i="2"/>
  <c r="W43" i="2"/>
  <c r="G47" i="2"/>
  <c r="W49" i="2"/>
  <c r="W45" i="2"/>
  <c r="T80" i="2"/>
  <c r="I43" i="2"/>
  <c r="G44" i="2"/>
  <c r="L72" i="2"/>
  <c r="H22" i="2"/>
  <c r="G50" i="2"/>
  <c r="G48" i="2"/>
  <c r="H30" i="2"/>
  <c r="G49" i="2"/>
  <c r="S44" i="2"/>
  <c r="S43" i="2"/>
  <c r="P12" i="2"/>
  <c r="K43" i="2"/>
  <c r="Y41" i="2"/>
  <c r="W79" i="83" l="1"/>
  <c r="G41" i="83"/>
  <c r="S41" i="83"/>
  <c r="W41" i="83"/>
  <c r="S79" i="83"/>
  <c r="I46" i="83"/>
  <c r="I84" i="83"/>
  <c r="G79" i="83"/>
  <c r="Q81" i="83"/>
  <c r="Q79" i="83" s="1"/>
  <c r="I45" i="83"/>
  <c r="I83" i="83"/>
  <c r="P73" i="2"/>
  <c r="J25" i="2"/>
  <c r="I45" i="2"/>
  <c r="I46" i="2"/>
  <c r="Q43" i="2"/>
  <c r="G41" i="2"/>
  <c r="W41" i="2"/>
  <c r="U41" i="2"/>
  <c r="E41" i="2"/>
  <c r="I79" i="83" l="1"/>
  <c r="I41" i="83"/>
  <c r="K82" i="83"/>
  <c r="K79" i="83" s="1"/>
  <c r="K44" i="83"/>
  <c r="K41" i="83" s="1"/>
  <c r="I41" i="2"/>
  <c r="K44" i="2"/>
  <c r="K41" i="2" s="1"/>
  <c r="L73" i="2"/>
  <c r="L12" i="2"/>
  <c r="S41" i="2"/>
  <c r="AC41" i="83" l="1"/>
  <c r="M81" i="83"/>
  <c r="M79" i="83" s="1"/>
  <c r="P72" i="2"/>
  <c r="M43" i="2"/>
  <c r="M41" i="2" s="1"/>
  <c r="Q41" i="2"/>
  <c r="N16" i="2" l="1"/>
  <c r="O81" i="83" l="1"/>
  <c r="O79" i="83" s="1"/>
  <c r="AC79" i="83" s="1"/>
  <c r="O43" i="2"/>
  <c r="O41" i="2" s="1"/>
  <c r="AC41" i="2" l="1"/>
</calcChain>
</file>

<file path=xl/sharedStrings.xml><?xml version="1.0" encoding="utf-8"?>
<sst xmlns="http://schemas.openxmlformats.org/spreadsheetml/2006/main" count="78" uniqueCount="70">
  <si>
    <t>Round</t>
  </si>
  <si>
    <t>Point Multiplier</t>
  </si>
  <si>
    <t>Max Points Possible</t>
  </si>
  <si>
    <t>Standard Scoring</t>
  </si>
  <si>
    <t>Villanova</t>
  </si>
  <si>
    <t>Kansas</t>
  </si>
  <si>
    <t>VPI</t>
  </si>
  <si>
    <t>Florida</t>
  </si>
  <si>
    <t>Purdue</t>
  </si>
  <si>
    <t>Creighton</t>
  </si>
  <si>
    <t>Gonzaga</t>
  </si>
  <si>
    <t>Iona</t>
  </si>
  <si>
    <t>Michigan</t>
  </si>
  <si>
    <t>Arkansas</t>
  </si>
  <si>
    <t>Winners</t>
  </si>
  <si>
    <t>UVA</t>
  </si>
  <si>
    <t>Tennessee</t>
  </si>
  <si>
    <t>Texas</t>
  </si>
  <si>
    <t>Missouri</t>
  </si>
  <si>
    <t>Houston</t>
  </si>
  <si>
    <t>San Diego St.</t>
  </si>
  <si>
    <t>Alabama</t>
  </si>
  <si>
    <t>Texas Tech</t>
  </si>
  <si>
    <t>Clemson</t>
  </si>
  <si>
    <t>Oklahoma</t>
  </si>
  <si>
    <t>First Name/Last Name</t>
  </si>
  <si>
    <t>Norfolk St/App St.</t>
  </si>
  <si>
    <t>UCSB</t>
  </si>
  <si>
    <t>Ohio</t>
  </si>
  <si>
    <t>USC</t>
  </si>
  <si>
    <t>Wichita St./Drake</t>
  </si>
  <si>
    <t>Eastern Wash.</t>
  </si>
  <si>
    <t>Oregon</t>
  </si>
  <si>
    <t>VCU</t>
  </si>
  <si>
    <t>Iowa</t>
  </si>
  <si>
    <t>Grand Canyon</t>
  </si>
  <si>
    <t>Mt. St. Mary/Texas So.</t>
  </si>
  <si>
    <t>LSU</t>
  </si>
  <si>
    <t>St. Bonaventure</t>
  </si>
  <si>
    <t>Colorado</t>
  </si>
  <si>
    <t>Georgetown</t>
  </si>
  <si>
    <t>Florida State</t>
  </si>
  <si>
    <t>UNC Greensboro</t>
  </si>
  <si>
    <t>BYU</t>
  </si>
  <si>
    <t>Abilene Christian</t>
  </si>
  <si>
    <t>Uconn</t>
  </si>
  <si>
    <t>Maryland</t>
  </si>
  <si>
    <t>Baylor</t>
  </si>
  <si>
    <t>Hartford</t>
  </si>
  <si>
    <t>North Carolina</t>
  </si>
  <si>
    <t>Wisconsin</t>
  </si>
  <si>
    <t>Winthrop</t>
  </si>
  <si>
    <t>North Texas</t>
  </si>
  <si>
    <t>Utah St.</t>
  </si>
  <si>
    <t>Colgate</t>
  </si>
  <si>
    <t>Ohio State</t>
  </si>
  <si>
    <t>Oral Roberts</t>
  </si>
  <si>
    <t>Illinois</t>
  </si>
  <si>
    <t>Drexel</t>
  </si>
  <si>
    <t>Loyola Chicago</t>
  </si>
  <si>
    <t>GEORGIA TECH</t>
  </si>
  <si>
    <t>Oregon St.</t>
  </si>
  <si>
    <t>Oklahoma St.</t>
  </si>
  <si>
    <t>Liberty</t>
  </si>
  <si>
    <t>Syracuse</t>
  </si>
  <si>
    <t>West Virginia</t>
  </si>
  <si>
    <t>Morehead St.</t>
  </si>
  <si>
    <t>Rutgers</t>
  </si>
  <si>
    <t>Cleveland St.</t>
  </si>
  <si>
    <t>Michigan St./UCLA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</si>
</sst>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9EC9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8" borderId="0" xfId="0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5" borderId="0" xfId="0" applyFont="1" applyFill="1" applyProtection="1"/>
    <xf numFmtId="0" fontId="0" fillId="5" borderId="0" xfId="0" applyFill="1" applyProtection="1"/>
    <xf numFmtId="0" fontId="0" fillId="0" borderId="0" xfId="0" applyProtection="1"/>
    <xf numFmtId="0" fontId="2" fillId="3" borderId="15" xfId="0" applyFont="1" applyFill="1" applyBorder="1" applyProtection="1"/>
    <xf numFmtId="0" fontId="2" fillId="7" borderId="3" xfId="0" applyFont="1" applyFill="1" applyBorder="1" applyProtection="1"/>
    <xf numFmtId="0" fontId="2" fillId="3" borderId="3" xfId="0" applyFont="1" applyFill="1" applyBorder="1" applyProtection="1"/>
    <xf numFmtId="0" fontId="2" fillId="7" borderId="5" xfId="0" applyFont="1" applyFill="1" applyBorder="1" applyProtection="1"/>
    <xf numFmtId="0" fontId="1" fillId="0" borderId="0" xfId="0" applyFont="1" applyProtection="1"/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1" fillId="0" borderId="0" xfId="0" applyFont="1" applyBorder="1" applyProtection="1"/>
    <xf numFmtId="0" fontId="0" fillId="0" borderId="0" xfId="0" applyFill="1" applyBorder="1" applyAlignment="1" applyProtection="1">
      <alignment vertical="center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Fill="1" applyBorder="1" applyProtection="1"/>
    <xf numFmtId="0" fontId="0" fillId="5" borderId="0" xfId="0" applyFill="1" applyAlignment="1">
      <alignment vertical="center"/>
    </xf>
    <xf numFmtId="0" fontId="2" fillId="3" borderId="16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 applyProtection="1"/>
    <xf numFmtId="0" fontId="1" fillId="0" borderId="0" xfId="0" applyFont="1" applyBorder="1" applyAlignment="1" applyProtection="1">
      <alignment vertical="center"/>
    </xf>
    <xf numFmtId="0" fontId="0" fillId="0" borderId="21" xfId="0" applyBorder="1" applyProtection="1"/>
    <xf numFmtId="0" fontId="1" fillId="0" borderId="22" xfId="0" applyFont="1" applyBorder="1" applyAlignment="1" applyProtection="1">
      <alignment vertical="center"/>
    </xf>
    <xf numFmtId="0" fontId="0" fillId="0" borderId="22" xfId="0" applyBorder="1" applyProtection="1"/>
    <xf numFmtId="0" fontId="1" fillId="0" borderId="22" xfId="0" applyFont="1" applyBorder="1" applyProtection="1"/>
    <xf numFmtId="0" fontId="0" fillId="0" borderId="23" xfId="0" applyBorder="1" applyProtection="1"/>
    <xf numFmtId="0" fontId="0" fillId="0" borderId="20" xfId="0" applyBorder="1" applyProtection="1"/>
    <xf numFmtId="0" fontId="0" fillId="0" borderId="19" xfId="0" applyBorder="1" applyProtection="1"/>
    <xf numFmtId="0" fontId="0" fillId="0" borderId="24" xfId="0" applyBorder="1" applyProtection="1"/>
    <xf numFmtId="0" fontId="1" fillId="0" borderId="25" xfId="0" applyFont="1" applyBorder="1" applyAlignment="1" applyProtection="1">
      <alignment vertical="center"/>
    </xf>
    <xf numFmtId="0" fontId="0" fillId="0" borderId="25" xfId="0" applyBorder="1" applyProtection="1"/>
    <xf numFmtId="0" fontId="1" fillId="0" borderId="25" xfId="0" applyFont="1" applyBorder="1" applyProtection="1"/>
    <xf numFmtId="0" fontId="0" fillId="0" borderId="26" xfId="0" applyBorder="1" applyProtection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15" xfId="0" applyFont="1" applyFill="1" applyBorder="1" applyAlignment="1" applyProtection="1">
      <alignment vertical="center"/>
    </xf>
    <xf numFmtId="0" fontId="2" fillId="7" borderId="3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0" fillId="0" borderId="0" xfId="0" applyAlignment="1">
      <alignment horizontal="right"/>
    </xf>
    <xf numFmtId="0" fontId="0" fillId="0" borderId="0" xfId="0" applyAlignment="1" applyProtection="1"/>
    <xf numFmtId="0" fontId="1" fillId="4" borderId="10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1" fillId="6" borderId="14" xfId="0" applyFont="1" applyFill="1" applyBorder="1" applyAlignment="1" applyProtection="1">
      <alignment horizontal="center" vertical="center"/>
    </xf>
    <xf numFmtId="0" fontId="1" fillId="6" borderId="12" xfId="0" applyFont="1" applyFill="1" applyBorder="1" applyAlignment="1" applyProtection="1">
      <alignment horizontal="center" vertical="center"/>
    </xf>
    <xf numFmtId="0" fontId="1" fillId="6" borderId="17" xfId="0" applyFont="1" applyFill="1" applyBorder="1" applyAlignment="1" applyProtection="1">
      <alignment horizontal="center" vertical="center"/>
    </xf>
    <xf numFmtId="0" fontId="1" fillId="6" borderId="18" xfId="0" applyFont="1" applyFill="1" applyBorder="1" applyAlignment="1" applyProtection="1">
      <alignment horizontal="center" vertical="center"/>
    </xf>
    <xf numFmtId="0" fontId="1" fillId="4" borderId="11" xfId="0" applyFont="1" applyFill="1" applyBorder="1" applyAlignment="1" applyProtection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</xf>
    <xf numFmtId="0" fontId="1" fillId="6" borderId="6" xfId="0" applyFont="1" applyFill="1" applyBorder="1" applyAlignment="1" applyProtection="1">
      <alignment horizontal="center" vertical="center"/>
    </xf>
    <xf numFmtId="0" fontId="1" fillId="6" borderId="16" xfId="0" applyFont="1" applyFill="1" applyBorder="1" applyAlignment="1" applyProtection="1">
      <alignment horizontal="center" vertical="center"/>
    </xf>
    <xf numFmtId="0" fontId="1" fillId="6" borderId="4" xfId="0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 applyProtection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" fillId="6" borderId="14" xfId="0" applyFont="1" applyFill="1" applyBorder="1" applyAlignment="1" applyProtection="1">
      <alignment horizontal="center" vertical="center"/>
      <protection locked="0"/>
    </xf>
    <xf numFmtId="0" fontId="1" fillId="6" borderId="12" xfId="0" applyFont="1" applyFill="1" applyBorder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1" fillId="6" borderId="17" xfId="0" applyFont="1" applyFill="1" applyBorder="1" applyAlignment="1" applyProtection="1">
      <alignment horizontal="center" vertical="center"/>
      <protection locked="0"/>
    </xf>
    <xf numFmtId="0" fontId="1" fillId="6" borderId="18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>
      <alignment horizontal="center" vertical="center"/>
    </xf>
    <xf numFmtId="0" fontId="1" fillId="6" borderId="2" xfId="0" applyFont="1" applyFill="1" applyBorder="1" applyAlignment="1" applyProtection="1">
      <alignment horizontal="center" vertical="center"/>
      <protection locked="0"/>
    </xf>
    <xf numFmtId="0" fontId="1" fillId="6" borderId="13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112"/>
  <sheetViews>
    <sheetView zoomScale="70" zoomScaleNormal="70" workbookViewId="0">
      <selection activeCell="AA35" sqref="AA35"/>
    </sheetView>
  </sheetViews>
  <sheetFormatPr baseColWidth="10" defaultColWidth="9.1640625" defaultRowHeight="15" x14ac:dyDescent="0.2"/>
  <cols>
    <col min="1" max="2" width="5.6640625" style="17" customWidth="1"/>
    <col min="3" max="3" width="20.5" style="12" bestFit="1" customWidth="1"/>
    <col min="4" max="4" width="5.6640625" style="19" customWidth="1"/>
    <col min="5" max="5" width="15.5" style="12" bestFit="1" customWidth="1"/>
    <col min="6" max="6" width="5.6640625" style="17" customWidth="1"/>
    <col min="7" max="7" width="15.5" style="12" bestFit="1" customWidth="1"/>
    <col min="8" max="8" width="5.6640625" style="17" customWidth="1"/>
    <col min="9" max="9" width="12.5" style="12" bestFit="1" customWidth="1"/>
    <col min="10" max="10" width="5.6640625" style="17" customWidth="1"/>
    <col min="11" max="11" width="10.33203125" style="12" bestFit="1" customWidth="1"/>
    <col min="12" max="12" width="5.6640625" style="17" customWidth="1"/>
    <col min="13" max="13" width="8.83203125" style="12" customWidth="1"/>
    <col min="14" max="14" width="5.6640625" style="17" customWidth="1"/>
    <col min="15" max="15" width="10.33203125" style="12" bestFit="1" customWidth="1"/>
    <col min="16" max="16" width="5.6640625" style="17" customWidth="1"/>
    <col min="17" max="17" width="10.33203125" style="12" bestFit="1" customWidth="1"/>
    <col min="18" max="18" width="5.6640625" style="17" customWidth="1"/>
    <col min="19" max="19" width="10.33203125" style="12" bestFit="1" customWidth="1"/>
    <col min="20" max="20" width="5.6640625" style="17" customWidth="1"/>
    <col min="21" max="21" width="14.5" style="12" bestFit="1" customWidth="1"/>
    <col min="22" max="22" width="5.6640625" style="17" customWidth="1"/>
    <col min="23" max="23" width="14.5" style="12" bestFit="1" customWidth="1"/>
    <col min="24" max="24" width="5.6640625" style="17" customWidth="1"/>
    <col min="25" max="25" width="14.5" style="12" customWidth="1"/>
    <col min="26" max="26" width="5.6640625" style="17" customWidth="1"/>
    <col min="27" max="27" width="19.5" style="12" bestFit="1" customWidth="1"/>
    <col min="28" max="28" width="5.6640625" style="17" customWidth="1"/>
    <col min="29" max="29" width="6" style="12" bestFit="1" customWidth="1"/>
    <col min="30" max="16384" width="9.1640625" style="12"/>
  </cols>
  <sheetData>
    <row r="1" spans="1:28" ht="16" thickBot="1" x14ac:dyDescent="0.25">
      <c r="A1" s="10"/>
      <c r="B1" s="10"/>
      <c r="C1" s="11"/>
      <c r="D1" s="10"/>
      <c r="E1" s="11"/>
      <c r="F1" s="10"/>
      <c r="G1" s="11"/>
      <c r="H1" s="10"/>
      <c r="I1" s="11"/>
      <c r="J1" s="10"/>
      <c r="K1" s="11"/>
      <c r="L1" s="10"/>
      <c r="M1" s="11"/>
      <c r="N1" s="10"/>
      <c r="O1" s="11"/>
      <c r="P1" s="10"/>
      <c r="Q1" s="11"/>
      <c r="R1" s="10"/>
      <c r="S1" s="11"/>
      <c r="T1" s="10"/>
      <c r="U1" s="11"/>
      <c r="V1" s="10"/>
      <c r="W1" s="11"/>
      <c r="X1" s="10"/>
      <c r="Y1" s="11"/>
      <c r="Z1" s="10"/>
      <c r="AA1" s="11"/>
      <c r="AB1" s="10"/>
    </row>
    <row r="2" spans="1:28" ht="16" thickBot="1" x14ac:dyDescent="0.25">
      <c r="A2" s="10"/>
      <c r="B2" s="13">
        <v>1</v>
      </c>
      <c r="C2" s="27" t="s">
        <v>10</v>
      </c>
      <c r="D2" s="61" t="str">
        <f>IF(E2="","",IF(VLOOKUP(E2,$C$79:$D$94,2,FALSE)=B2,VLOOKUP(E2,$C$79:$D$94,2,FALSE),IF(VLOOKUP(E2,$C$79:$D$94,2,FALSE)=B3,VLOOKUP(E2,$C$79:$D$94,2,FALSE),"ERROR")))</f>
        <v/>
      </c>
      <c r="E2" s="69"/>
      <c r="F2" s="10"/>
      <c r="G2" s="11"/>
      <c r="H2" s="10"/>
      <c r="I2" s="11"/>
      <c r="J2" s="10"/>
      <c r="K2" s="11"/>
      <c r="L2" s="10"/>
      <c r="M2" s="11"/>
      <c r="N2" s="10"/>
      <c r="O2" s="11"/>
      <c r="P2" s="10"/>
      <c r="Q2" s="11"/>
      <c r="R2" s="10"/>
      <c r="S2" s="11"/>
      <c r="T2" s="10"/>
      <c r="U2" s="11"/>
      <c r="V2" s="10"/>
      <c r="W2" s="11"/>
      <c r="X2" s="61" t="str">
        <f>IF(Y2="","",IF(VLOOKUP(Y2,$AA$79:$AB$94,2,FALSE)=Z2,VLOOKUP(Y2,$AA$79:$AB$94,2,FALSE),IF(VLOOKUP(Y2,$AA$79:$AB$94,2,FALSE)=Z3,VLOOKUP(Y2,$AA$79:$AB$94,2,FALSE),"ERROR")))</f>
        <v/>
      </c>
      <c r="Y2" s="63"/>
      <c r="Z2" s="13">
        <v>1</v>
      </c>
      <c r="AA2" s="29" t="s">
        <v>47</v>
      </c>
      <c r="AB2" s="10"/>
    </row>
    <row r="3" spans="1:28" ht="16" thickBot="1" x14ac:dyDescent="0.25">
      <c r="A3" s="10"/>
      <c r="B3" s="14">
        <v>16</v>
      </c>
      <c r="C3" s="30" t="s">
        <v>26</v>
      </c>
      <c r="D3" s="62"/>
      <c r="E3" s="70"/>
      <c r="F3" s="61" t="str">
        <f>IF(G3="","",IF(VLOOKUP(G3,$C$79:$D$94,2,FALSE)=D2,VLOOKUP(G3,$C$79:$D$94,2,FALSE),IF(VLOOKUP(G3,$C$79:$D$94,2,FALSE)=D4,VLOOKUP(G3,$C$79:$D$94,2,FALSE),"ERROR")))</f>
        <v/>
      </c>
      <c r="G3" s="69"/>
      <c r="H3" s="10"/>
      <c r="I3" s="11"/>
      <c r="J3" s="10"/>
      <c r="K3" s="11"/>
      <c r="L3" s="10"/>
      <c r="M3" s="11"/>
      <c r="N3" s="10"/>
      <c r="O3" s="11"/>
      <c r="P3" s="10"/>
      <c r="Q3" s="11"/>
      <c r="R3" s="10"/>
      <c r="S3" s="11"/>
      <c r="T3" s="10"/>
      <c r="U3" s="11"/>
      <c r="V3" s="61" t="str">
        <f>IF(W3="","",IF(VLOOKUP(W3,$AA$79:$AB$94,2,FALSE)=X2,VLOOKUP(W3,$AA$79:$AB$94,2,FALSE),IF(VLOOKUP(W3,$AA$79:$AB$94,2,FALSE)=X4,VLOOKUP(W3,$AA$79:$AB$94,2,FALSE),"ERROR")))</f>
        <v/>
      </c>
      <c r="W3" s="65"/>
      <c r="X3" s="62"/>
      <c r="Y3" s="64"/>
      <c r="Z3" s="14">
        <v>16</v>
      </c>
      <c r="AA3" s="31" t="s">
        <v>48</v>
      </c>
      <c r="AB3" s="10"/>
    </row>
    <row r="4" spans="1:28" ht="16" thickBot="1" x14ac:dyDescent="0.25">
      <c r="A4" s="10"/>
      <c r="B4" s="15">
        <v>8</v>
      </c>
      <c r="C4" s="32" t="s">
        <v>24</v>
      </c>
      <c r="D4" s="61" t="str">
        <f>IF(E4="","",IF(VLOOKUP(E4,$C$79:$D$94,2,FALSE)=B4,VLOOKUP(E4,$C$79:$D$94,2,FALSE),IF(VLOOKUP(E4,$C$79:$D$94,2,FALSE)=B5,VLOOKUP(E4,$C$79:$D$94,2,FALSE),"ERROR")))</f>
        <v/>
      </c>
      <c r="E4" s="71"/>
      <c r="F4" s="62"/>
      <c r="G4" s="72"/>
      <c r="H4" s="61" t="str">
        <f>IF(I4="","",IF(VLOOKUP(I4,$C$79:$D$94,2,FALSE)=F3,VLOOKUP(I4,$C$79:$D$94,2,FALSE),IF(VLOOKUP(I4,$C$79:$D$94,2,FALSE)=F7,VLOOKUP(I4,$C$79:$D$94,2,FALSE),"ERROR")))</f>
        <v/>
      </c>
      <c r="I4" s="69"/>
      <c r="J4" s="10"/>
      <c r="K4" s="11"/>
      <c r="L4" s="10"/>
      <c r="M4" s="11"/>
      <c r="N4" s="10"/>
      <c r="O4" s="11"/>
      <c r="P4" s="10"/>
      <c r="Q4" s="11"/>
      <c r="R4" s="10"/>
      <c r="S4" s="11"/>
      <c r="T4" s="61" t="str">
        <f>IF(U4="","",IF(VLOOKUP(U4,AA79:AB94,2,FALSE)=V3,VLOOKUP(U4,AA79:AB94,2,FALSE),IF(VLOOKUP(U4,AA79:AB94,2,FALSE)=V7,VLOOKUP(U4,AA79:AB94,2,FALSE),"ERROR")))</f>
        <v/>
      </c>
      <c r="U4" s="63"/>
      <c r="V4" s="62"/>
      <c r="W4" s="66"/>
      <c r="X4" s="61" t="str">
        <f>IF(Y4="","",IF(VLOOKUP(Y4,$AA$79:$AB$94,2,FALSE)=Z4,VLOOKUP(Y4,$AA$79:$AB$94,2,FALSE),IF(VLOOKUP(Y4,$AA$79:$AB$94,2,FALSE)=Z5,VLOOKUP(Y4,$AA$79:$AB$94,2,FALSE),"ERROR")))</f>
        <v/>
      </c>
      <c r="Y4" s="63"/>
      <c r="Z4" s="15">
        <v>8</v>
      </c>
      <c r="AA4" s="33" t="s">
        <v>49</v>
      </c>
      <c r="AB4" s="10"/>
    </row>
    <row r="5" spans="1:28" ht="16" thickBot="1" x14ac:dyDescent="0.25">
      <c r="A5" s="10"/>
      <c r="B5" s="14">
        <v>9</v>
      </c>
      <c r="C5" s="30" t="s">
        <v>18</v>
      </c>
      <c r="D5" s="62"/>
      <c r="E5" s="72"/>
      <c r="F5" s="10"/>
      <c r="G5" s="11"/>
      <c r="H5" s="67"/>
      <c r="I5" s="73"/>
      <c r="J5" s="10"/>
      <c r="K5" s="11"/>
      <c r="L5" s="10"/>
      <c r="M5" s="11"/>
      <c r="N5" s="10"/>
      <c r="O5" s="11"/>
      <c r="P5" s="10"/>
      <c r="Q5" s="11"/>
      <c r="R5" s="10"/>
      <c r="S5" s="11"/>
      <c r="T5" s="67"/>
      <c r="U5" s="68"/>
      <c r="V5" s="10"/>
      <c r="W5" s="11"/>
      <c r="X5" s="62"/>
      <c r="Y5" s="64"/>
      <c r="Z5" s="14">
        <v>9</v>
      </c>
      <c r="AA5" s="31" t="s">
        <v>50</v>
      </c>
      <c r="AB5" s="10"/>
    </row>
    <row r="6" spans="1:28" ht="16" thickBot="1" x14ac:dyDescent="0.25">
      <c r="A6" s="10"/>
      <c r="B6" s="15">
        <v>5</v>
      </c>
      <c r="C6" s="32" t="s">
        <v>9</v>
      </c>
      <c r="D6" s="61" t="str">
        <f>IF(E6="","",IF(VLOOKUP(E6,$C$79:$D$94,2,FALSE)=B6,VLOOKUP(E6,$C$79:$D$94,2,FALSE),IF(VLOOKUP(E6,$C$79:$D$94,2,FALSE)=B7,VLOOKUP(E6,$C$79:$D$94,2,FALSE),"ERROR")))</f>
        <v/>
      </c>
      <c r="E6" s="69"/>
      <c r="F6" s="10"/>
      <c r="G6" s="11"/>
      <c r="H6" s="67"/>
      <c r="I6" s="73"/>
      <c r="J6" s="10"/>
      <c r="K6" s="11"/>
      <c r="L6" s="10"/>
      <c r="M6" s="11"/>
      <c r="N6" s="10"/>
      <c r="O6" s="11"/>
      <c r="P6" s="10"/>
      <c r="Q6" s="11"/>
      <c r="R6" s="10"/>
      <c r="S6" s="11"/>
      <c r="T6" s="67"/>
      <c r="U6" s="68"/>
      <c r="V6" s="10"/>
      <c r="W6" s="11"/>
      <c r="X6" s="61" t="str">
        <f>IF(Y6="","",IF(VLOOKUP(Y6,$AA$79:$AB$94,2,FALSE)=Z6,VLOOKUP(Y6,$AA$79:$AB$94,2,FALSE),IF(VLOOKUP(Y6,$AA$79:$AB$94,2,FALSE)=Z7,VLOOKUP(Y6,$AA$79:$AB$94,2,FALSE),"ERROR")))</f>
        <v/>
      </c>
      <c r="Y6" s="63"/>
      <c r="Z6" s="15">
        <v>5</v>
      </c>
      <c r="AA6" s="33" t="s">
        <v>4</v>
      </c>
      <c r="AB6" s="10"/>
    </row>
    <row r="7" spans="1:28" ht="16" thickBot="1" x14ac:dyDescent="0.25">
      <c r="A7" s="10"/>
      <c r="B7" s="14">
        <v>12</v>
      </c>
      <c r="C7" s="30" t="s">
        <v>27</v>
      </c>
      <c r="D7" s="62"/>
      <c r="E7" s="70"/>
      <c r="F7" s="61" t="str">
        <f>IF(G7="","",IF(VLOOKUP(G7,$C$79:$D$94,2,FALSE)=D6,VLOOKUP(G7,$C$79:$D$94,2,FALSE),IF(VLOOKUP(G7,$C$79:$D$94,2,FALSE)=D8,VLOOKUP(G7,$C$79:$D$94,2,FALSE),"ERROR")))</f>
        <v/>
      </c>
      <c r="G7" s="69"/>
      <c r="H7" s="62"/>
      <c r="I7" s="72"/>
      <c r="J7" s="61" t="str">
        <f>IF(K7="","",IF(VLOOKUP(K7,$C$79:$D$94,2,FALSE)=H4,VLOOKUP(K7,$C$79:$D$94,2,FALSE),IF(VLOOKUP(K7,$C$79:$D$94,2,FALSE)=H12,VLOOKUP(K7,$C$79:$D$94,2,FALSE),"ERROR")))</f>
        <v/>
      </c>
      <c r="K7" s="69"/>
      <c r="L7" s="10"/>
      <c r="M7" s="11"/>
      <c r="N7" s="10"/>
      <c r="O7" s="11"/>
      <c r="P7" s="10"/>
      <c r="Q7" s="11"/>
      <c r="R7" s="61" t="str">
        <f>IF(S7="","",IF(VLOOKUP(S7,AA79:AB94,2,FALSE)=T4,VLOOKUP(S7,AA79:AB94,2,FALSE),IF(VLOOKUP(S7,AA79:AB94,2,FALSE)=T12,VLOOKUP(S7,AA79:AB94,2,FALSE),"ERROR")))</f>
        <v/>
      </c>
      <c r="S7" s="63"/>
      <c r="T7" s="62"/>
      <c r="U7" s="64"/>
      <c r="V7" s="61" t="str">
        <f>IF(W7="","",IF(VLOOKUP(W7,$AA$79:$AB$94,2,FALSE)=X6,VLOOKUP(W7,$AA$79:$AB$94,2,FALSE),IF(VLOOKUP(W7,$AA$79:$AB$94,2,FALSE)=X8,VLOOKUP(W7,$AA$79:$AB$94,2,FALSE),"ERROR")))</f>
        <v/>
      </c>
      <c r="W7" s="65"/>
      <c r="X7" s="62"/>
      <c r="Y7" s="64"/>
      <c r="Z7" s="14">
        <v>12</v>
      </c>
      <c r="AA7" s="31" t="s">
        <v>51</v>
      </c>
      <c r="AB7" s="10"/>
    </row>
    <row r="8" spans="1:28" ht="16" thickBot="1" x14ac:dyDescent="0.25">
      <c r="A8" s="10"/>
      <c r="B8" s="15">
        <v>4</v>
      </c>
      <c r="C8" s="32" t="s">
        <v>15</v>
      </c>
      <c r="D8" s="61" t="str">
        <f>IF(E8="","",IF(VLOOKUP(E8,$C$79:$D$94,2,FALSE)=B8,VLOOKUP(E8,$C$79:$D$94,2,FALSE),IF(VLOOKUP(E8,$C$79:$D$94,2,FALSE)=B9,VLOOKUP(E8,$C$79:$D$94,2,FALSE),"ERROR")))</f>
        <v/>
      </c>
      <c r="E8" s="71"/>
      <c r="F8" s="62"/>
      <c r="G8" s="72"/>
      <c r="H8" s="10"/>
      <c r="I8" s="11"/>
      <c r="J8" s="67"/>
      <c r="K8" s="73"/>
      <c r="L8" s="10"/>
      <c r="M8" s="11"/>
      <c r="N8" s="10"/>
      <c r="O8" s="11"/>
      <c r="P8" s="10"/>
      <c r="Q8" s="11"/>
      <c r="R8" s="67"/>
      <c r="S8" s="68"/>
      <c r="T8" s="10"/>
      <c r="U8" s="11"/>
      <c r="V8" s="62"/>
      <c r="W8" s="66"/>
      <c r="X8" s="61" t="str">
        <f>IF(Y8="","",IF(VLOOKUP(Y8,$AA$79:$AB$94,2,FALSE)=Z8,VLOOKUP(Y8,$AA$79:$AB$94,2,FALSE),IF(VLOOKUP(Y8,$AA$79:$AB$94,2,FALSE)=Z9,VLOOKUP(Y8,$AA$79:$AB$94,2,FALSE),"ERROR")))</f>
        <v/>
      </c>
      <c r="Y8" s="63"/>
      <c r="Z8" s="15">
        <v>4</v>
      </c>
      <c r="AA8" s="33" t="s">
        <v>8</v>
      </c>
      <c r="AB8" s="10"/>
    </row>
    <row r="9" spans="1:28" ht="16" thickBot="1" x14ac:dyDescent="0.25">
      <c r="A9" s="10"/>
      <c r="B9" s="14">
        <v>13</v>
      </c>
      <c r="C9" s="30" t="s">
        <v>28</v>
      </c>
      <c r="D9" s="62"/>
      <c r="E9" s="72"/>
      <c r="F9" s="10"/>
      <c r="G9" s="11"/>
      <c r="H9" s="10"/>
      <c r="I9" s="11"/>
      <c r="J9" s="67"/>
      <c r="K9" s="73"/>
      <c r="L9" s="10"/>
      <c r="M9" s="11"/>
      <c r="N9" s="10"/>
      <c r="O9" s="11"/>
      <c r="P9" s="10"/>
      <c r="Q9" s="11"/>
      <c r="R9" s="67"/>
      <c r="S9" s="68"/>
      <c r="T9" s="10"/>
      <c r="U9" s="11"/>
      <c r="V9" s="10"/>
      <c r="W9" s="11"/>
      <c r="X9" s="62"/>
      <c r="Y9" s="64"/>
      <c r="Z9" s="14">
        <v>13</v>
      </c>
      <c r="AA9" s="31" t="s">
        <v>52</v>
      </c>
      <c r="AB9" s="10"/>
    </row>
    <row r="10" spans="1:28" ht="16" thickBot="1" x14ac:dyDescent="0.25">
      <c r="A10" s="10"/>
      <c r="B10" s="15">
        <v>6</v>
      </c>
      <c r="C10" s="32" t="s">
        <v>29</v>
      </c>
      <c r="D10" s="61" t="str">
        <f>IF(E10="","",IF(VLOOKUP(E10,$C$79:$D$94,2,FALSE)=B10,VLOOKUP(E10,$C$79:$D$94,2,FALSE),IF(VLOOKUP(E10,$C$79:$D$94,2,FALSE)=B11,VLOOKUP(E10,$C$79:$D$94,2,FALSE),"ERROR")))</f>
        <v/>
      </c>
      <c r="E10" s="69"/>
      <c r="F10" s="10"/>
      <c r="G10" s="11"/>
      <c r="H10" s="10"/>
      <c r="I10" s="11"/>
      <c r="J10" s="67"/>
      <c r="K10" s="73"/>
      <c r="L10" s="10"/>
      <c r="M10" s="11"/>
      <c r="N10" s="10"/>
      <c r="O10" s="11"/>
      <c r="P10" s="10"/>
      <c r="Q10" s="11"/>
      <c r="R10" s="67"/>
      <c r="S10" s="68"/>
      <c r="T10" s="10"/>
      <c r="U10" s="11"/>
      <c r="V10" s="10"/>
      <c r="W10" s="11"/>
      <c r="X10" s="61" t="str">
        <f>IF(Y10="","",IF(VLOOKUP(Y10,$AA$79:$AB$94,2,FALSE)=Z10,VLOOKUP(Y10,$AA$79:$AB$94,2,FALSE),IF(VLOOKUP(Y10,$AA$79:$AB$94,2,FALSE)=Z11,VLOOKUP(Y10,$AA$79:$AB$94,2,FALSE),"ERROR")))</f>
        <v/>
      </c>
      <c r="Y10" s="63"/>
      <c r="Z10" s="15">
        <v>6</v>
      </c>
      <c r="AA10" s="33" t="s">
        <v>22</v>
      </c>
      <c r="AB10" s="10"/>
    </row>
    <row r="11" spans="1:28" ht="16" thickBot="1" x14ac:dyDescent="0.25">
      <c r="A11" s="10"/>
      <c r="B11" s="14">
        <v>11</v>
      </c>
      <c r="C11" s="30" t="s">
        <v>30</v>
      </c>
      <c r="D11" s="62"/>
      <c r="E11" s="70"/>
      <c r="F11" s="61" t="str">
        <f>IF(G11="","",IF(VLOOKUP(G11,$C$79:$D$94,2,FALSE)=D10,VLOOKUP(G11,$C$79:$D$94,2,FALSE),IF(VLOOKUP(G11,$C$79:$D$94,2,FALSE)=D12,VLOOKUP(G11,$C$79:$D$94,2,FALSE),"ERROR")))</f>
        <v/>
      </c>
      <c r="G11" s="69"/>
      <c r="H11" s="10"/>
      <c r="I11" s="11"/>
      <c r="J11" s="67"/>
      <c r="K11" s="73"/>
      <c r="L11" s="10"/>
      <c r="M11" s="11"/>
      <c r="N11" s="10"/>
      <c r="O11" s="11"/>
      <c r="P11" s="10"/>
      <c r="Q11" s="11"/>
      <c r="R11" s="67"/>
      <c r="S11" s="68"/>
      <c r="T11" s="10"/>
      <c r="U11" s="11"/>
      <c r="V11" s="61" t="str">
        <f>IF(W11="","",IF(VLOOKUP(W11,$AA$79:$AB$94,2,FALSE)=X10,VLOOKUP(W11,$AA$79:$AB$94,2,FALSE),IF(VLOOKUP(W11,$AA$79:$AB$94,2,FALSE)=X12,VLOOKUP(W11,$AA$79:$AB$94,2,FALSE),"ERROR")))</f>
        <v/>
      </c>
      <c r="W11" s="65"/>
      <c r="X11" s="62"/>
      <c r="Y11" s="64"/>
      <c r="Z11" s="14">
        <v>11</v>
      </c>
      <c r="AA11" s="31" t="s">
        <v>53</v>
      </c>
      <c r="AB11" s="10"/>
    </row>
    <row r="12" spans="1:28" ht="16" thickBot="1" x14ac:dyDescent="0.25">
      <c r="A12" s="10"/>
      <c r="B12" s="15">
        <v>3</v>
      </c>
      <c r="C12" s="32" t="s">
        <v>5</v>
      </c>
      <c r="D12" s="61" t="str">
        <f>IF(E12="","",IF(VLOOKUP(E12,$C$79:$D$94,2,FALSE)=B12,VLOOKUP(E12,$C$79:$D$94,2,FALSE),IF(VLOOKUP(E12,$C$79:$D$94,2,FALSE)=B13,VLOOKUP(E12,$C$79:$D$94,2,FALSE),"ERROR")))</f>
        <v/>
      </c>
      <c r="E12" s="71"/>
      <c r="F12" s="62"/>
      <c r="G12" s="72"/>
      <c r="H12" s="61" t="str">
        <f>IF(I12="","",IF(VLOOKUP(I12,$C$79:$D$94,2,FALSE)=F11,VLOOKUP(I12,$C$79:$D$94,2,FALSE),IF(VLOOKUP(I12,$C$79:$D$94,2,FALSE)=F15,VLOOKUP(I12,$C$79:$D$94,2,FALSE),"ERROR")))</f>
        <v/>
      </c>
      <c r="I12" s="63"/>
      <c r="J12" s="62"/>
      <c r="K12" s="72"/>
      <c r="L12" s="61" t="str">
        <f>IF(M12="","",IF(VLOOKUP(M12,C79:D112,2,FALSE)=J7,VLOOKUP(M12,C79:D112,2,FALSE),IF(VLOOKUP(M12,C79:D112,2,FALSE)=J25,VLOOKUP(M12,C79:D112,2,FALSE),"ERROR")))</f>
        <v/>
      </c>
      <c r="M12" s="63"/>
      <c r="N12" s="10"/>
      <c r="O12" s="11"/>
      <c r="P12" s="61" t="str">
        <f>IF(Q12="","",IF(VLOOKUP(Q12,AA79:AB112,2,FALSE)=R7,VLOOKUP(Q12,AA79:AB112,2,FALSE),IF(VLOOKUP(Q12,AA79:AB112,2,FALSE)=R25,VLOOKUP(Q12,AA79:AB112,2,FALSE),"ERROR")))</f>
        <v/>
      </c>
      <c r="Q12" s="63"/>
      <c r="R12" s="62"/>
      <c r="S12" s="64"/>
      <c r="T12" s="61" t="str">
        <f>IF(U12="","",IF(VLOOKUP(U12,AA87:AB102,2,FALSE)=V11,VLOOKUP(U12,AA87:AB102,2,FALSE),IF(VLOOKUP(U12,AA87:AB102,2,FALSE)=V15,VLOOKUP(U12,AA87:AB102,2,FALSE),"ERROR")))</f>
        <v/>
      </c>
      <c r="U12" s="63"/>
      <c r="V12" s="62"/>
      <c r="W12" s="66"/>
      <c r="X12" s="61" t="str">
        <f>IF(Y12="","",IF(VLOOKUP(Y12,$AA$79:$AB$94,2,FALSE)=Z12,VLOOKUP(Y12,$AA$79:$AB$94,2,FALSE),IF(VLOOKUP(Y12,$AA$79:$AB$94,2,FALSE)=Z13,VLOOKUP(Y12,$AA$79:$AB$94,2,FALSE),"ERROR")))</f>
        <v/>
      </c>
      <c r="Y12" s="63"/>
      <c r="Z12" s="15">
        <v>3</v>
      </c>
      <c r="AA12" s="33" t="s">
        <v>13</v>
      </c>
      <c r="AB12" s="10"/>
    </row>
    <row r="13" spans="1:28" ht="16" thickBot="1" x14ac:dyDescent="0.25">
      <c r="A13" s="10"/>
      <c r="B13" s="14">
        <v>14</v>
      </c>
      <c r="C13" s="30" t="s">
        <v>31</v>
      </c>
      <c r="D13" s="62"/>
      <c r="E13" s="72"/>
      <c r="F13" s="10"/>
      <c r="G13" s="11"/>
      <c r="H13" s="67"/>
      <c r="I13" s="68"/>
      <c r="J13" s="10"/>
      <c r="K13" s="11"/>
      <c r="L13" s="67"/>
      <c r="M13" s="68"/>
      <c r="N13" s="10"/>
      <c r="O13" s="11"/>
      <c r="P13" s="67"/>
      <c r="Q13" s="68"/>
      <c r="R13" s="10"/>
      <c r="S13" s="11"/>
      <c r="T13" s="67"/>
      <c r="U13" s="68"/>
      <c r="V13" s="10"/>
      <c r="W13" s="11"/>
      <c r="X13" s="62"/>
      <c r="Y13" s="64"/>
      <c r="Z13" s="14">
        <v>14</v>
      </c>
      <c r="AA13" s="31" t="s">
        <v>54</v>
      </c>
      <c r="AB13" s="10"/>
    </row>
    <row r="14" spans="1:28" ht="16" thickBot="1" x14ac:dyDescent="0.25">
      <c r="A14" s="10"/>
      <c r="B14" s="15">
        <v>7</v>
      </c>
      <c r="C14" s="32" t="s">
        <v>32</v>
      </c>
      <c r="D14" s="61" t="str">
        <f>IF(E14="","",IF(VLOOKUP(E14,$C$79:$D$94,2,FALSE)=B14,VLOOKUP(E14,$C$79:$D$94,2,FALSE),IF(VLOOKUP(E14,$C$79:$D$94,2,FALSE)=B15,VLOOKUP(E14,$C$79:$D$94,2,FALSE),"ERROR")))</f>
        <v/>
      </c>
      <c r="E14" s="69"/>
      <c r="F14" s="10"/>
      <c r="G14" s="11"/>
      <c r="H14" s="67"/>
      <c r="I14" s="68"/>
      <c r="J14" s="10"/>
      <c r="K14" s="11"/>
      <c r="L14" s="67"/>
      <c r="M14" s="68"/>
      <c r="N14" s="10"/>
      <c r="O14" s="11"/>
      <c r="P14" s="67"/>
      <c r="Q14" s="68"/>
      <c r="R14" s="10"/>
      <c r="S14" s="11"/>
      <c r="T14" s="67"/>
      <c r="U14" s="68"/>
      <c r="V14" s="10"/>
      <c r="W14" s="11"/>
      <c r="X14" s="61" t="str">
        <f>IF(Y14="","",IF(VLOOKUP(Y14,$AA$79:$AB$94,2,FALSE)=Z14,VLOOKUP(Y14,$AA$79:$AB$94,2,FALSE),IF(VLOOKUP(Y14,$AA$79:$AB$94,2,FALSE)=Z15,VLOOKUP(Y14,$AA$79:$AB$94,2,FALSE),"ERROR")))</f>
        <v/>
      </c>
      <c r="Y14" s="63"/>
      <c r="Z14" s="15">
        <v>7</v>
      </c>
      <c r="AA14" s="33" t="s">
        <v>7</v>
      </c>
      <c r="AB14" s="10"/>
    </row>
    <row r="15" spans="1:28" ht="16" thickBot="1" x14ac:dyDescent="0.25">
      <c r="A15" s="10"/>
      <c r="B15" s="14">
        <v>10</v>
      </c>
      <c r="C15" s="30" t="s">
        <v>33</v>
      </c>
      <c r="D15" s="62"/>
      <c r="E15" s="70"/>
      <c r="F15" s="61" t="str">
        <f>IF(G15="","",IF(VLOOKUP(G15,$C$79:$D$94,2,FALSE)=D14,VLOOKUP(G15,$C$79:$D$94,2,FALSE),IF(VLOOKUP(G15,$C$79:$D$94,2,FALSE)=D16,VLOOKUP(G15,$C$79:$D$94,2,FALSE),"ERROR")))</f>
        <v/>
      </c>
      <c r="G15" s="69"/>
      <c r="H15" s="62"/>
      <c r="I15" s="64"/>
      <c r="J15" s="10"/>
      <c r="K15" s="11"/>
      <c r="L15" s="67"/>
      <c r="M15" s="68"/>
      <c r="N15" s="10"/>
      <c r="O15" s="11"/>
      <c r="P15" s="67"/>
      <c r="Q15" s="68"/>
      <c r="R15" s="10"/>
      <c r="S15" s="11"/>
      <c r="T15" s="62"/>
      <c r="U15" s="64"/>
      <c r="V15" s="61" t="str">
        <f>IF(W15="","",IF(VLOOKUP(W15,$AA$79:$AB$94,2,FALSE)=X14,VLOOKUP(W15,$AA$79:$AB$94,2,FALSE),IF(VLOOKUP(W15,$AA$79:$AB$94,2,FALSE)=X16,VLOOKUP(W15,$AA$79:$AB$94,2,FALSE),"ERROR")))</f>
        <v/>
      </c>
      <c r="W15" s="65"/>
      <c r="X15" s="62"/>
      <c r="Y15" s="64"/>
      <c r="Z15" s="14">
        <v>10</v>
      </c>
      <c r="AA15" s="31" t="s">
        <v>6</v>
      </c>
      <c r="AB15" s="10"/>
    </row>
    <row r="16" spans="1:28" ht="16" thickBot="1" x14ac:dyDescent="0.25">
      <c r="A16" s="10"/>
      <c r="B16" s="15">
        <v>2</v>
      </c>
      <c r="C16" s="32" t="s">
        <v>34</v>
      </c>
      <c r="D16" s="61" t="str">
        <f>IF(E16="","",IF(VLOOKUP(E16,$C$79:$D$94,2,FALSE)=B16,VLOOKUP(E16,$C$79:$D$94,2,FALSE),IF(VLOOKUP(E16,$C$79:$D$94,2,FALSE)=B17,VLOOKUP(E16,$C$79:$D$94,2,FALSE),"ERROR")))</f>
        <v/>
      </c>
      <c r="E16" s="71"/>
      <c r="F16" s="62"/>
      <c r="G16" s="72"/>
      <c r="H16" s="10"/>
      <c r="I16" s="11"/>
      <c r="J16" s="10"/>
      <c r="K16" s="11"/>
      <c r="L16" s="67"/>
      <c r="M16" s="68"/>
      <c r="N16" s="61" t="str">
        <f>IF(O16="","",IF(VLOOKUP(O16,O72:P73,2,FALSE)=L12,VLOOKUP(O16,O72:P73,2,FALSE),IF(VLOOKUP(O16,O72:P73,2,FALSE)=P12,VLOOKUP(O16,O72:P73,2,FALSE),"ERROR")))</f>
        <v/>
      </c>
      <c r="O16" s="63"/>
      <c r="P16" s="67"/>
      <c r="Q16" s="68"/>
      <c r="R16" s="10"/>
      <c r="S16" s="11"/>
      <c r="T16" s="10"/>
      <c r="U16" s="11"/>
      <c r="V16" s="62"/>
      <c r="W16" s="66"/>
      <c r="X16" s="61" t="str">
        <f>IF(Y16="","",IF(VLOOKUP(Y16,$AA$79:$AB$94,2,FALSE)=Z16,VLOOKUP(Y16,$AA$79:$AB$94,2,FALSE),IF(VLOOKUP(Y16,$AA$79:$AB$94,2,FALSE)=Z17,VLOOKUP(Y16,$AA$79:$AB$94,2,FALSE),"ERROR")))</f>
        <v/>
      </c>
      <c r="Y16" s="63"/>
      <c r="Z16" s="15">
        <v>2</v>
      </c>
      <c r="AA16" s="33" t="s">
        <v>55</v>
      </c>
      <c r="AB16" s="10"/>
    </row>
    <row r="17" spans="1:28" ht="16" thickBot="1" x14ac:dyDescent="0.25">
      <c r="A17" s="10"/>
      <c r="B17" s="16">
        <v>15</v>
      </c>
      <c r="C17" s="34" t="s">
        <v>35</v>
      </c>
      <c r="D17" s="62"/>
      <c r="E17" s="72"/>
      <c r="F17" s="10"/>
      <c r="G17" s="11"/>
      <c r="H17" s="10"/>
      <c r="I17" s="11"/>
      <c r="J17" s="10"/>
      <c r="K17" s="11"/>
      <c r="L17" s="67"/>
      <c r="M17" s="68"/>
      <c r="N17" s="67"/>
      <c r="O17" s="68"/>
      <c r="P17" s="67"/>
      <c r="Q17" s="68"/>
      <c r="R17" s="10"/>
      <c r="S17" s="11"/>
      <c r="T17" s="10"/>
      <c r="U17" s="11"/>
      <c r="V17" s="10"/>
      <c r="W17" s="11"/>
      <c r="X17" s="62"/>
      <c r="Y17" s="64"/>
      <c r="Z17" s="16">
        <v>15</v>
      </c>
      <c r="AA17" s="35" t="s">
        <v>56</v>
      </c>
      <c r="AB17" s="10"/>
    </row>
    <row r="18" spans="1:28" x14ac:dyDescent="0.2">
      <c r="A18" s="10"/>
      <c r="B18" s="10"/>
      <c r="C18" s="26"/>
      <c r="D18" s="10"/>
      <c r="E18" s="11"/>
      <c r="F18" s="10"/>
      <c r="G18" s="11"/>
      <c r="H18" s="10"/>
      <c r="I18" s="11"/>
      <c r="J18" s="10"/>
      <c r="K18" s="11"/>
      <c r="L18" s="67"/>
      <c r="M18" s="68"/>
      <c r="N18" s="67"/>
      <c r="O18" s="68"/>
      <c r="P18" s="67"/>
      <c r="Q18" s="68"/>
      <c r="R18" s="10"/>
      <c r="S18" s="11"/>
      <c r="T18" s="10"/>
      <c r="U18" s="11"/>
      <c r="V18" s="10"/>
      <c r="W18" s="11"/>
      <c r="X18" s="10"/>
      <c r="Y18" s="11"/>
      <c r="Z18" s="10"/>
      <c r="AA18" s="26"/>
      <c r="AB18" s="10"/>
    </row>
    <row r="19" spans="1:28" ht="16" thickBot="1" x14ac:dyDescent="0.25">
      <c r="A19" s="10"/>
      <c r="B19" s="10"/>
      <c r="C19" s="26"/>
      <c r="D19" s="10"/>
      <c r="E19" s="11"/>
      <c r="F19" s="10"/>
      <c r="G19" s="11"/>
      <c r="H19" s="10"/>
      <c r="I19" s="11"/>
      <c r="J19" s="10"/>
      <c r="K19" s="11"/>
      <c r="L19" s="67"/>
      <c r="M19" s="68"/>
      <c r="N19" s="67"/>
      <c r="O19" s="68"/>
      <c r="P19" s="67"/>
      <c r="Q19" s="68"/>
      <c r="R19" s="10"/>
      <c r="S19" s="11"/>
      <c r="T19" s="10"/>
      <c r="U19" s="11"/>
      <c r="V19" s="10"/>
      <c r="W19" s="11"/>
      <c r="X19" s="10"/>
      <c r="Y19" s="11"/>
      <c r="Z19" s="10"/>
      <c r="AA19" s="26"/>
      <c r="AB19" s="10"/>
    </row>
    <row r="20" spans="1:28" ht="16" thickBot="1" x14ac:dyDescent="0.25">
      <c r="A20" s="10"/>
      <c r="B20" s="13">
        <v>1</v>
      </c>
      <c r="C20" s="27" t="s">
        <v>12</v>
      </c>
      <c r="D20" s="61" t="str">
        <f>IF(E20="","",IF(VLOOKUP(E20,$C$97:$D$112,2,FALSE)=B20,VLOOKUP(E20,$C$97:$D$112,2,FALSE),IF(VLOOKUP(E20,$C$97:$D$112,2,FALSE)=B21,VLOOKUP(E20,$C$97:$D$112,2,FALSE),"ERROR")))</f>
        <v/>
      </c>
      <c r="E20" s="69"/>
      <c r="F20" s="10"/>
      <c r="G20" s="11"/>
      <c r="H20" s="10"/>
      <c r="I20" s="11"/>
      <c r="J20" s="10"/>
      <c r="K20" s="11"/>
      <c r="L20" s="67"/>
      <c r="M20" s="68"/>
      <c r="N20" s="67"/>
      <c r="O20" s="68"/>
      <c r="P20" s="67"/>
      <c r="Q20" s="68"/>
      <c r="R20" s="10"/>
      <c r="S20" s="11"/>
      <c r="T20" s="10"/>
      <c r="U20" s="11"/>
      <c r="V20" s="10"/>
      <c r="W20" s="11"/>
      <c r="X20" s="61" t="str">
        <f>IF(Y20="","",IF(VLOOKUP(Y20,$AA$97:$AB$112,2,FALSE)=Z20,VLOOKUP(Y20,$AA$97:$AB$112,2,FALSE),IF(VLOOKUP(Y20,$AA$97:$AB$112,2,FALSE)=Z21,VLOOKUP(Y20,$AA$97:$AB$112,2,FALSE),"ERROR")))</f>
        <v/>
      </c>
      <c r="Y20" s="63"/>
      <c r="Z20" s="13">
        <v>1</v>
      </c>
      <c r="AA20" s="29" t="s">
        <v>57</v>
      </c>
      <c r="AB20" s="10"/>
    </row>
    <row r="21" spans="1:28" ht="16" thickBot="1" x14ac:dyDescent="0.25">
      <c r="A21" s="10"/>
      <c r="B21" s="14">
        <v>16</v>
      </c>
      <c r="C21" s="30" t="s">
        <v>36</v>
      </c>
      <c r="D21" s="62"/>
      <c r="E21" s="70"/>
      <c r="F21" s="61" t="str">
        <f>IF(G21="","",IF(VLOOKUP(G21,$C$97:$D$112,2,FALSE)=D20,VLOOKUP(G21,$C$97:$D$112,2,FALSE),IF(VLOOKUP(G21,$C$97:$D$112,2,FALSE)=D22,VLOOKUP(G21,$C$97:$D$112,2,FALSE),"ERROR")))</f>
        <v/>
      </c>
      <c r="G21" s="69"/>
      <c r="H21" s="10"/>
      <c r="I21" s="11"/>
      <c r="J21" s="10"/>
      <c r="K21" s="11"/>
      <c r="L21" s="67"/>
      <c r="M21" s="68"/>
      <c r="N21" s="62"/>
      <c r="O21" s="64"/>
      <c r="P21" s="67"/>
      <c r="Q21" s="68"/>
      <c r="R21" s="10"/>
      <c r="S21" s="11"/>
      <c r="T21" s="10"/>
      <c r="U21" s="11"/>
      <c r="V21" s="61" t="str">
        <f>IF(W21="","",IF(VLOOKUP(W21,$AA$97:$AB$112,2,FALSE)=X20,VLOOKUP(W21,$AA$97:$AB$112,2,FALSE),IF(VLOOKUP(W21,$AA$97:$AB$112,2,FALSE)=X22,VLOOKUP(W21,$AA$97:$AB$112,2,FALSE),"ERROR")))</f>
        <v/>
      </c>
      <c r="W21" s="65"/>
      <c r="X21" s="62"/>
      <c r="Y21" s="64"/>
      <c r="Z21" s="14">
        <v>16</v>
      </c>
      <c r="AA21" s="31" t="s">
        <v>58</v>
      </c>
      <c r="AB21" s="10"/>
    </row>
    <row r="22" spans="1:28" ht="16" thickBot="1" x14ac:dyDescent="0.25">
      <c r="A22" s="10"/>
      <c r="B22" s="15">
        <v>8</v>
      </c>
      <c r="C22" s="32" t="s">
        <v>37</v>
      </c>
      <c r="D22" s="61" t="str">
        <f>IF(E22="","",IF(VLOOKUP(E22,$C$97:$D$112,2,FALSE)=B22,VLOOKUP(E22,$C$97:$D$112,2,FALSE),IF(VLOOKUP(E22,$C$97:$D$112,2,FALSE)=B23,VLOOKUP(E22,$C$97:$D$112,2,FALSE),"ERROR")))</f>
        <v/>
      </c>
      <c r="E22" s="71"/>
      <c r="F22" s="62"/>
      <c r="G22" s="72"/>
      <c r="H22" s="61" t="str">
        <f>IF(I22="","",IF(VLOOKUP(I22,$C$97:$D$112,2,FALSE)=F21,VLOOKUP(I22,$C$97:$D$112,2,FALSE),IF(VLOOKUP(I22,$C$97:$D$112,2,FALSE)=F25,VLOOKUP(I22,$C$97:$D$112,2,FALSE),"ERROR")))</f>
        <v/>
      </c>
      <c r="I22" s="63"/>
      <c r="J22" s="10"/>
      <c r="K22" s="11"/>
      <c r="L22" s="67"/>
      <c r="M22" s="68"/>
      <c r="N22" s="10"/>
      <c r="O22" s="11"/>
      <c r="P22" s="67"/>
      <c r="Q22" s="68"/>
      <c r="R22" s="10"/>
      <c r="S22" s="11"/>
      <c r="T22" s="61" t="str">
        <f>IF(U22="","",IF(VLOOKUP(U22,$AA$97:$AB$112,2,FALSE)=V21,VLOOKUP(U22,$AA$97:$AB$112,2,FALSE),IF(VLOOKUP(U22,$AA$97:$AB$112,2,FALSE)=V25,VLOOKUP(U22,$AA$97:$AB$112,2,FALSE),"ERROR")))</f>
        <v/>
      </c>
      <c r="U22" s="63"/>
      <c r="V22" s="62"/>
      <c r="W22" s="66"/>
      <c r="X22" s="61" t="str">
        <f>IF(Y22="","",IF(VLOOKUP(Y22,$AA$97:$AB$112,2,FALSE)=Z22,VLOOKUP(Y22,$AA$97:$AB$112,2,FALSE),IF(VLOOKUP(Y22,$AA$97:$AB$112,2,FALSE)=Z23,VLOOKUP(Y22,$AA$97:$AB$112,2,FALSE),"ERROR")))</f>
        <v/>
      </c>
      <c r="Y22" s="63"/>
      <c r="Z22" s="15">
        <v>8</v>
      </c>
      <c r="AA22" s="33" t="s">
        <v>59</v>
      </c>
      <c r="AB22" s="10"/>
    </row>
    <row r="23" spans="1:28" ht="16" thickBot="1" x14ac:dyDescent="0.25">
      <c r="A23" s="10"/>
      <c r="B23" s="14">
        <v>9</v>
      </c>
      <c r="C23" s="30" t="s">
        <v>38</v>
      </c>
      <c r="D23" s="62"/>
      <c r="E23" s="72"/>
      <c r="F23" s="10"/>
      <c r="G23" s="11"/>
      <c r="H23" s="67"/>
      <c r="I23" s="68"/>
      <c r="J23" s="10"/>
      <c r="K23" s="11"/>
      <c r="L23" s="67"/>
      <c r="M23" s="68"/>
      <c r="N23" s="10"/>
      <c r="O23" s="11"/>
      <c r="P23" s="67"/>
      <c r="Q23" s="68"/>
      <c r="R23" s="10"/>
      <c r="S23" s="11"/>
      <c r="T23" s="67"/>
      <c r="U23" s="68"/>
      <c r="V23" s="10"/>
      <c r="W23" s="11"/>
      <c r="X23" s="62"/>
      <c r="Y23" s="64"/>
      <c r="Z23" s="14">
        <v>9</v>
      </c>
      <c r="AA23" s="31" t="s">
        <v>60</v>
      </c>
      <c r="AB23" s="10"/>
    </row>
    <row r="24" spans="1:28" ht="16" thickBot="1" x14ac:dyDescent="0.25">
      <c r="A24" s="10"/>
      <c r="B24" s="15">
        <v>5</v>
      </c>
      <c r="C24" s="32" t="s">
        <v>39</v>
      </c>
      <c r="D24" s="61" t="str">
        <f>IF(E24="","",IF(VLOOKUP(E24,$C$97:$D$112,2,FALSE)=B24,VLOOKUP(E24,$C$97:$D$112,2,FALSE),IF(VLOOKUP(E24,$C$97:$D$112,2,FALSE)=B25,VLOOKUP(E24,$C$97:$D$112,2,FALSE),"ERROR")))</f>
        <v/>
      </c>
      <c r="E24" s="69"/>
      <c r="F24" s="10"/>
      <c r="G24" s="11"/>
      <c r="H24" s="67"/>
      <c r="I24" s="68"/>
      <c r="J24" s="10"/>
      <c r="K24" s="11"/>
      <c r="L24" s="67"/>
      <c r="M24" s="68"/>
      <c r="N24" s="10"/>
      <c r="O24" s="11"/>
      <c r="P24" s="67"/>
      <c r="Q24" s="68"/>
      <c r="R24" s="10"/>
      <c r="S24" s="11"/>
      <c r="T24" s="67"/>
      <c r="U24" s="68"/>
      <c r="V24" s="10"/>
      <c r="W24" s="11"/>
      <c r="X24" s="61" t="str">
        <f>IF(Y24="","",IF(VLOOKUP(Y24,$AA$97:$AB$112,2,FALSE)=Z24,VLOOKUP(Y24,$AA$97:$AB$112,2,FALSE),IF(VLOOKUP(Y24,$AA$97:$AB$112,2,FALSE)=Z25,VLOOKUP(Y24,$AA$97:$AB$112,2,FALSE),"ERROR")))</f>
        <v/>
      </c>
      <c r="Y24" s="63"/>
      <c r="Z24" s="15">
        <v>5</v>
      </c>
      <c r="AA24" s="33" t="s">
        <v>16</v>
      </c>
      <c r="AB24" s="10"/>
    </row>
    <row r="25" spans="1:28" ht="16" thickBot="1" x14ac:dyDescent="0.25">
      <c r="A25" s="10"/>
      <c r="B25" s="14">
        <v>12</v>
      </c>
      <c r="C25" s="30" t="s">
        <v>40</v>
      </c>
      <c r="D25" s="62"/>
      <c r="E25" s="70"/>
      <c r="F25" s="61" t="str">
        <f>IF(G25="","",IF(VLOOKUP(G25,$C$97:$D$112,2,FALSE)=D24,VLOOKUP(G25,$C$97:$D$112,2,FALSE),IF(VLOOKUP(G25,$C$97:$D$112,2,FALSE)=D26,VLOOKUP(G25,$C$97:$D$112,2,FALSE),"ERROR")))</f>
        <v/>
      </c>
      <c r="G25" s="69"/>
      <c r="H25" s="62"/>
      <c r="I25" s="64"/>
      <c r="J25" s="61" t="str">
        <f>IF(K25="","",IF(VLOOKUP(K25,$C$97:$D$112,2,FALSE)=H22,VLOOKUP(K25,$C$97:$D$112,2,FALSE),IF(VLOOKUP(K25,$C$97:$D$112,2,FALSE)=H30,VLOOKUP(K25,$C$97:$D$112,2,FALSE),"ERROR")))</f>
        <v/>
      </c>
      <c r="K25" s="63"/>
      <c r="L25" s="62"/>
      <c r="M25" s="64"/>
      <c r="N25" s="10"/>
      <c r="O25" s="11"/>
      <c r="P25" s="62"/>
      <c r="Q25" s="64"/>
      <c r="R25" s="61" t="str">
        <f>IF(S25=0,"",IF(VLOOKUP(S25,$AA$97:$AB$112,2,FALSE)=T22,VLOOKUP(S25,$AA$97:$AB$112,2,FALSE),IF(VLOOKUP(S25,$AA$97:$AB$112,2,FALSE)=T30,VLOOKUP(S25,$AA$97:$AB$112,2,FALSE),"ERROR")))</f>
        <v/>
      </c>
      <c r="S25" s="63"/>
      <c r="T25" s="62"/>
      <c r="U25" s="64"/>
      <c r="V25" s="61" t="str">
        <f>IF(W25="","",IF(VLOOKUP(W25,$AA$97:$AB$112,2,FALSE)=X24,VLOOKUP(W25,$AA$97:$AB$112,2,FALSE),IF(VLOOKUP(W25,$AA$97:$AB$112,2,FALSE)=X26,VLOOKUP(W25,$AA$97:$AB$112,2,FALSE),"ERROR")))</f>
        <v/>
      </c>
      <c r="W25" s="65"/>
      <c r="X25" s="62"/>
      <c r="Y25" s="64"/>
      <c r="Z25" s="14">
        <v>12</v>
      </c>
      <c r="AA25" s="31" t="s">
        <v>61</v>
      </c>
      <c r="AB25" s="10"/>
    </row>
    <row r="26" spans="1:28" ht="16" thickBot="1" x14ac:dyDescent="0.25">
      <c r="A26" s="10"/>
      <c r="B26" s="15">
        <v>4</v>
      </c>
      <c r="C26" s="32" t="s">
        <v>41</v>
      </c>
      <c r="D26" s="61" t="str">
        <f>IF(E26="","",IF(VLOOKUP(E26,$C$97:$D$112,2,FALSE)=B26,VLOOKUP(E26,$C$97:$D$112,2,FALSE),IF(VLOOKUP(E26,$C$97:$D$112,2,FALSE)=B27,VLOOKUP(E26,$C$97:$D$112,2,FALSE),"ERROR")))</f>
        <v/>
      </c>
      <c r="E26" s="71"/>
      <c r="F26" s="62"/>
      <c r="G26" s="72"/>
      <c r="H26" s="10"/>
      <c r="I26" s="11"/>
      <c r="J26" s="67"/>
      <c r="K26" s="68"/>
      <c r="L26" s="10"/>
      <c r="M26" s="11"/>
      <c r="N26" s="10"/>
      <c r="O26" s="11"/>
      <c r="P26" s="10"/>
      <c r="Q26" s="11"/>
      <c r="R26" s="67"/>
      <c r="S26" s="68"/>
      <c r="T26" s="10"/>
      <c r="U26" s="11"/>
      <c r="V26" s="62"/>
      <c r="W26" s="66"/>
      <c r="X26" s="61" t="str">
        <f>IF(Y26="","",IF(VLOOKUP(Y26,$AA$97:$AB$112,2,FALSE)=Z26,VLOOKUP(Y26,$AA$97:$AB$112,2,FALSE),IF(VLOOKUP(Y26,$AA$97:$AB$112,2,FALSE)=Z27,VLOOKUP(Y26,$AA$97:$AB$112,2,FALSE),"ERROR")))</f>
        <v/>
      </c>
      <c r="Y26" s="63"/>
      <c r="Z26" s="15">
        <v>4</v>
      </c>
      <c r="AA26" s="33" t="s">
        <v>62</v>
      </c>
      <c r="AB26" s="10"/>
    </row>
    <row r="27" spans="1:28" ht="16" thickBot="1" x14ac:dyDescent="0.25">
      <c r="A27" s="10"/>
      <c r="B27" s="14">
        <v>13</v>
      </c>
      <c r="C27" s="30" t="s">
        <v>42</v>
      </c>
      <c r="D27" s="62"/>
      <c r="E27" s="72"/>
      <c r="F27" s="10"/>
      <c r="G27" s="11"/>
      <c r="H27" s="10"/>
      <c r="I27" s="11"/>
      <c r="J27" s="67"/>
      <c r="K27" s="68"/>
      <c r="L27" s="10"/>
      <c r="M27" s="11"/>
      <c r="N27" s="10"/>
      <c r="O27" s="11"/>
      <c r="P27" s="10"/>
      <c r="Q27" s="11"/>
      <c r="R27" s="67"/>
      <c r="S27" s="68"/>
      <c r="T27" s="10"/>
      <c r="U27" s="11"/>
      <c r="V27" s="10"/>
      <c r="W27" s="11"/>
      <c r="X27" s="62"/>
      <c r="Y27" s="64"/>
      <c r="Z27" s="14">
        <v>13</v>
      </c>
      <c r="AA27" s="31" t="s">
        <v>63</v>
      </c>
      <c r="AB27" s="10"/>
    </row>
    <row r="28" spans="1:28" ht="16" thickBot="1" x14ac:dyDescent="0.25">
      <c r="A28" s="10"/>
      <c r="B28" s="15">
        <v>6</v>
      </c>
      <c r="C28" s="32" t="s">
        <v>43</v>
      </c>
      <c r="D28" s="61" t="str">
        <f>IF(E28="","",IF(VLOOKUP(E28,$C$97:$D$112,2,FALSE)=B28,VLOOKUP(E28,$C$97:$D$112,2,FALSE),IF(VLOOKUP(E28,$C$97:$D$112,2,FALSE)=B29,VLOOKUP(E28,$C$97:$D$112,2,FALSE),"ERROR")))</f>
        <v/>
      </c>
      <c r="E28" s="69"/>
      <c r="F28" s="10"/>
      <c r="G28" s="11"/>
      <c r="H28" s="10"/>
      <c r="I28" s="11"/>
      <c r="J28" s="67"/>
      <c r="K28" s="68"/>
      <c r="L28" s="10"/>
      <c r="M28" s="11"/>
      <c r="N28" s="10"/>
      <c r="O28" s="11"/>
      <c r="P28" s="10"/>
      <c r="Q28" s="11"/>
      <c r="R28" s="67"/>
      <c r="S28" s="68"/>
      <c r="T28" s="10"/>
      <c r="U28" s="11"/>
      <c r="V28" s="10"/>
      <c r="W28" s="11"/>
      <c r="X28" s="61" t="str">
        <f>IF(Y28="","",IF(VLOOKUP(Y28,$AA$97:$AB$112,2,FALSE)=Z28,VLOOKUP(Y28,$AA$97:$AB$112,2,FALSE),IF(VLOOKUP(Y28,$AA$97:$AB$112,2,FALSE)=Z29,VLOOKUP(Y28,$AA$97:$AB$112,2,FALSE),"ERROR")))</f>
        <v/>
      </c>
      <c r="Y28" s="63"/>
      <c r="Z28" s="15">
        <v>6</v>
      </c>
      <c r="AA28" s="33" t="s">
        <v>20</v>
      </c>
      <c r="AB28" s="10"/>
    </row>
    <row r="29" spans="1:28" ht="16" thickBot="1" x14ac:dyDescent="0.25">
      <c r="A29" s="10"/>
      <c r="B29" s="14">
        <v>11</v>
      </c>
      <c r="C29" s="30" t="s">
        <v>69</v>
      </c>
      <c r="D29" s="62"/>
      <c r="E29" s="70"/>
      <c r="F29" s="61" t="str">
        <f>IF(G29="","",IF(VLOOKUP(G29,$C$97:$D$112,2,FALSE)=D28,VLOOKUP(G29,$C$97:$D$112,2,FALSE),IF(VLOOKUP(G29,$C$97:$D$112,2,FALSE)=D30,VLOOKUP(G29,$C$97:$D$112,2,FALSE),"ERROR")))</f>
        <v/>
      </c>
      <c r="G29" s="69"/>
      <c r="H29" s="10"/>
      <c r="I29" s="11"/>
      <c r="J29" s="67"/>
      <c r="K29" s="68"/>
      <c r="L29" s="10"/>
      <c r="M29" s="11"/>
      <c r="N29" s="10"/>
      <c r="O29" s="11"/>
      <c r="P29" s="10"/>
      <c r="Q29" s="11"/>
      <c r="R29" s="67"/>
      <c r="S29" s="68"/>
      <c r="T29" s="10"/>
      <c r="U29" s="11"/>
      <c r="V29" s="61" t="str">
        <f>IF(W29="","",IF(VLOOKUP(W29,$AA$97:$AB$112,2,FALSE)=X28,VLOOKUP(W29,$AA$97:$AB$112,2,FALSE),IF(VLOOKUP(W29,$AA$97:$AB$112,2,FALSE)=X30,VLOOKUP(W29,$AA$97:$AB$112,2,FALSE),"ERROR")))</f>
        <v/>
      </c>
      <c r="W29" s="65"/>
      <c r="X29" s="62"/>
      <c r="Y29" s="64"/>
      <c r="Z29" s="14">
        <v>11</v>
      </c>
      <c r="AA29" s="31" t="s">
        <v>64</v>
      </c>
      <c r="AB29" s="10"/>
    </row>
    <row r="30" spans="1:28" ht="16" thickBot="1" x14ac:dyDescent="0.25">
      <c r="A30" s="10"/>
      <c r="B30" s="15">
        <v>3</v>
      </c>
      <c r="C30" s="32" t="s">
        <v>17</v>
      </c>
      <c r="D30" s="61" t="str">
        <f>IF(E30="","",IF(VLOOKUP(E30,$C$97:$D$112,2,FALSE)=B30,VLOOKUP(E30,$C$97:$D$112,2,FALSE),IF(VLOOKUP(E30,$C$97:$D$112,2,FALSE)=B31,VLOOKUP(E30,$C$97:$D$112,2,FALSE),"ERROR")))</f>
        <v/>
      </c>
      <c r="E30" s="71"/>
      <c r="F30" s="62"/>
      <c r="G30" s="72"/>
      <c r="H30" s="61" t="str">
        <f>IF(I30="","",IF(VLOOKUP(I30,$C$97:$D$112,2,FALSE)=F29,VLOOKUP(I30,$C$97:$D$112,2,FALSE),IF(VLOOKUP(I30,$C$97:$D$112,2,FALSE)=F33,VLOOKUP(I30,$C$97:$D$112,2,FALSE),"ERROR")))</f>
        <v/>
      </c>
      <c r="I30" s="63"/>
      <c r="J30" s="62"/>
      <c r="K30" s="64"/>
      <c r="L30" s="10"/>
      <c r="M30" s="11"/>
      <c r="N30" s="10"/>
      <c r="O30" s="11"/>
      <c r="P30" s="10"/>
      <c r="Q30" s="11"/>
      <c r="R30" s="62"/>
      <c r="S30" s="64"/>
      <c r="T30" s="61" t="str">
        <f>IF(U30="","",IF(VLOOKUP(U30,$AA$97:$AB$112,2,FALSE)=V29,VLOOKUP(U30,$AA$97:$AB$112,2,FALSE),IF(VLOOKUP(U30,$AA$97:$AB$112,2,FALSE)=V33,VLOOKUP(U30,$AA$97:$AB$112,2,FALSE),"ERROR")))</f>
        <v/>
      </c>
      <c r="U30" s="63"/>
      <c r="V30" s="62"/>
      <c r="W30" s="66"/>
      <c r="X30" s="61" t="str">
        <f>IF(Y30="","",IF(VLOOKUP(Y30,$AA$97:$AB$112,2,FALSE)=Z30,VLOOKUP(Y30,$AA$97:$AB$112,2,FALSE),IF(VLOOKUP(Y30,$AA$97:$AB$112,2,FALSE)=Z31,VLOOKUP(Y30,$AA$97:$AB$112,2,FALSE),"ERROR")))</f>
        <v/>
      </c>
      <c r="Y30" s="63"/>
      <c r="Z30" s="15">
        <v>3</v>
      </c>
      <c r="AA30" s="33" t="s">
        <v>65</v>
      </c>
      <c r="AB30" s="10"/>
    </row>
    <row r="31" spans="1:28" ht="16" thickBot="1" x14ac:dyDescent="0.25">
      <c r="A31" s="10"/>
      <c r="B31" s="14">
        <v>14</v>
      </c>
      <c r="C31" s="30" t="s">
        <v>44</v>
      </c>
      <c r="D31" s="62"/>
      <c r="E31" s="72"/>
      <c r="F31" s="10"/>
      <c r="G31" s="11"/>
      <c r="H31" s="67"/>
      <c r="I31" s="68"/>
      <c r="J31" s="10"/>
      <c r="K31" s="11"/>
      <c r="L31" s="10"/>
      <c r="M31" s="11"/>
      <c r="N31" s="10"/>
      <c r="O31" s="11"/>
      <c r="P31" s="10"/>
      <c r="Q31" s="11"/>
      <c r="R31" s="10"/>
      <c r="S31" s="11"/>
      <c r="T31" s="67"/>
      <c r="U31" s="68"/>
      <c r="V31" s="10"/>
      <c r="W31" s="11"/>
      <c r="X31" s="62"/>
      <c r="Y31" s="64"/>
      <c r="Z31" s="14">
        <v>14</v>
      </c>
      <c r="AA31" s="31" t="s">
        <v>66</v>
      </c>
      <c r="AB31" s="10"/>
    </row>
    <row r="32" spans="1:28" ht="16" thickBot="1" x14ac:dyDescent="0.25">
      <c r="A32" s="10"/>
      <c r="B32" s="15">
        <v>7</v>
      </c>
      <c r="C32" s="32" t="s">
        <v>45</v>
      </c>
      <c r="D32" s="61" t="str">
        <f>IF(E32="","",IF(VLOOKUP(E32,$C$97:$D$112,2,FALSE)=B32,VLOOKUP(E32,$C$97:$D$112,2,FALSE),IF(VLOOKUP(E32,$C$97:$D$112,2,FALSE)=B33,VLOOKUP(E32,$C$97:$D$112,2,FALSE),"ERROR")))</f>
        <v/>
      </c>
      <c r="E32" s="69"/>
      <c r="F32" s="10"/>
      <c r="G32" s="11"/>
      <c r="H32" s="67"/>
      <c r="I32" s="68"/>
      <c r="J32" s="10"/>
      <c r="K32" s="11"/>
      <c r="L32" s="10"/>
      <c r="M32" s="11"/>
      <c r="N32" s="10"/>
      <c r="O32" s="11"/>
      <c r="P32" s="10"/>
      <c r="Q32" s="11"/>
      <c r="R32" s="10"/>
      <c r="S32" s="11"/>
      <c r="T32" s="67"/>
      <c r="U32" s="68"/>
      <c r="V32" s="10"/>
      <c r="W32" s="11"/>
      <c r="X32" s="61" t="str">
        <f>IF(Y32="","",IF(VLOOKUP(Y32,$AA$97:$AB$112,2,FALSE)=Z32,VLOOKUP(Y32,$AA$97:$AB$112,2,FALSE),IF(VLOOKUP(Y32,$AA$97:$AB$112,2,FALSE)=Z33,VLOOKUP(Y32,$AA$97:$AB$112,2,FALSE),"ERROR")))</f>
        <v/>
      </c>
      <c r="Y32" s="63"/>
      <c r="Z32" s="15">
        <v>7</v>
      </c>
      <c r="AA32" s="33" t="s">
        <v>23</v>
      </c>
      <c r="AB32" s="10"/>
    </row>
    <row r="33" spans="1:29" ht="16" thickBot="1" x14ac:dyDescent="0.25">
      <c r="A33" s="10"/>
      <c r="B33" s="14">
        <v>10</v>
      </c>
      <c r="C33" s="30" t="s">
        <v>46</v>
      </c>
      <c r="D33" s="62"/>
      <c r="E33" s="70"/>
      <c r="F33" s="61" t="str">
        <f>IF(G33="","",IF(VLOOKUP(G33,$C$97:$D$112,2,FALSE)=D32,VLOOKUP(G33,$C$97:$D$112,2,FALSE),IF(VLOOKUP(G33,$C$97:$D$112,2,FALSE)=D34,VLOOKUP(G33,$C$97:$D$112,2,FALSE),"ERROR")))</f>
        <v/>
      </c>
      <c r="G33" s="69"/>
      <c r="H33" s="62"/>
      <c r="I33" s="64"/>
      <c r="J33" s="10"/>
      <c r="K33" s="11"/>
      <c r="L33" s="10"/>
      <c r="M33" s="11"/>
      <c r="N33" s="10"/>
      <c r="O33" s="11"/>
      <c r="P33" s="10"/>
      <c r="Q33" s="11"/>
      <c r="R33" s="10"/>
      <c r="S33" s="11"/>
      <c r="T33" s="62"/>
      <c r="U33" s="64"/>
      <c r="V33" s="61" t="str">
        <f>IF(W33="","",IF(VLOOKUP(W33,$AA$97:$AB$112,2,FALSE)=X32,VLOOKUP(W33,$AA$97:$AB$112,2,FALSE),IF(VLOOKUP(W33,$AA$97:$AB$112,2,FALSE)=X34,VLOOKUP(W33,$AA$97:$AB$112,2,FALSE),"ERROR")))</f>
        <v/>
      </c>
      <c r="W33" s="65"/>
      <c r="X33" s="62"/>
      <c r="Y33" s="64"/>
      <c r="Z33" s="14">
        <v>10</v>
      </c>
      <c r="AA33" s="31" t="s">
        <v>67</v>
      </c>
      <c r="AB33" s="10"/>
    </row>
    <row r="34" spans="1:29" ht="16" thickBot="1" x14ac:dyDescent="0.25">
      <c r="A34" s="10"/>
      <c r="B34" s="15">
        <v>2</v>
      </c>
      <c r="C34" s="32" t="s">
        <v>21</v>
      </c>
      <c r="D34" s="61" t="str">
        <f>IF(E34="","",IF(VLOOKUP(E34,$C$97:$D$112,2,FALSE)=B34,VLOOKUP(E34,$C$97:$D$112,2,FALSE),IF(VLOOKUP(E34,$C$97:$D$112,2,FALSE)=B35,VLOOKUP(E34,$C$97:$D$112,2,FALSE),"ERROR")))</f>
        <v/>
      </c>
      <c r="E34" s="71"/>
      <c r="F34" s="62"/>
      <c r="G34" s="72"/>
      <c r="H34" s="10"/>
      <c r="I34" s="11"/>
      <c r="J34" s="10"/>
      <c r="K34" s="11"/>
      <c r="L34" s="10"/>
      <c r="M34" s="11"/>
      <c r="N34" s="10"/>
      <c r="O34" s="11"/>
      <c r="P34" s="10"/>
      <c r="Q34" s="11"/>
      <c r="R34" s="10"/>
      <c r="S34" s="11"/>
      <c r="T34" s="10"/>
      <c r="U34" s="11"/>
      <c r="V34" s="62"/>
      <c r="W34" s="66"/>
      <c r="X34" s="61" t="str">
        <f>IF(Y34="","",IF(VLOOKUP(Y34,$AA$97:$AB$112,2,FALSE)=Z34,VLOOKUP(Y34,$AA$97:$AB$112,2,FALSE),IF(VLOOKUP(Y34,$AA$97:$AB$112,2,FALSE)=Z35,VLOOKUP(Y34,$AA$97:$AB$112,2,FALSE),"ERROR")))</f>
        <v/>
      </c>
      <c r="Y34" s="63"/>
      <c r="Z34" s="15">
        <v>2</v>
      </c>
      <c r="AA34" s="33" t="s">
        <v>19</v>
      </c>
      <c r="AB34" s="10"/>
    </row>
    <row r="35" spans="1:29" ht="16" thickBot="1" x14ac:dyDescent="0.25">
      <c r="A35" s="10"/>
      <c r="B35" s="16">
        <v>15</v>
      </c>
      <c r="C35" s="34" t="s">
        <v>11</v>
      </c>
      <c r="D35" s="62"/>
      <c r="E35" s="72"/>
      <c r="F35" s="10"/>
      <c r="G35" s="11"/>
      <c r="H35" s="10"/>
      <c r="I35" s="11"/>
      <c r="J35" s="10"/>
      <c r="K35" s="11"/>
      <c r="L35" s="10"/>
      <c r="M35" s="11"/>
      <c r="N35" s="10"/>
      <c r="O35" s="11"/>
      <c r="P35" s="10"/>
      <c r="Q35" s="11"/>
      <c r="R35" s="10"/>
      <c r="S35" s="11"/>
      <c r="T35" s="10"/>
      <c r="U35" s="11"/>
      <c r="V35" s="10"/>
      <c r="W35" s="11"/>
      <c r="X35" s="62"/>
      <c r="Y35" s="64"/>
      <c r="Z35" s="16">
        <v>15</v>
      </c>
      <c r="AA35" s="35" t="s">
        <v>68</v>
      </c>
      <c r="AB35" s="10"/>
    </row>
    <row r="36" spans="1:29" x14ac:dyDescent="0.2">
      <c r="A36" s="10"/>
      <c r="B36" s="10"/>
      <c r="C36" s="11"/>
      <c r="D36" s="10"/>
      <c r="E36" s="11"/>
      <c r="F36" s="10"/>
      <c r="G36" s="11"/>
      <c r="H36" s="10"/>
      <c r="I36" s="11"/>
      <c r="J36" s="10"/>
      <c r="K36" s="11"/>
      <c r="L36" s="10"/>
      <c r="M36" s="11"/>
      <c r="N36" s="10"/>
      <c r="O36" s="1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1"/>
      <c r="AB36" s="10"/>
    </row>
    <row r="37" spans="1:29" hidden="1" x14ac:dyDescent="0.2">
      <c r="A37" s="39" t="s">
        <v>0</v>
      </c>
      <c r="B37" s="60">
        <v>1</v>
      </c>
      <c r="C37" s="60"/>
      <c r="D37" s="60">
        <v>2</v>
      </c>
      <c r="E37" s="60"/>
      <c r="F37" s="60">
        <v>3</v>
      </c>
      <c r="G37" s="60"/>
      <c r="H37" s="60">
        <v>4</v>
      </c>
      <c r="I37" s="60"/>
      <c r="J37" s="60">
        <v>5</v>
      </c>
      <c r="K37" s="60"/>
      <c r="L37" s="60">
        <v>6</v>
      </c>
      <c r="M37" s="60"/>
      <c r="N37" s="60">
        <v>7</v>
      </c>
      <c r="O37" s="60"/>
      <c r="P37" s="60">
        <v>6</v>
      </c>
      <c r="Q37" s="60"/>
      <c r="R37" s="60">
        <v>5</v>
      </c>
      <c r="S37" s="60"/>
      <c r="T37" s="60">
        <v>4</v>
      </c>
      <c r="U37" s="60"/>
      <c r="V37" s="60">
        <v>3</v>
      </c>
      <c r="W37" s="60"/>
      <c r="X37" s="60">
        <v>2</v>
      </c>
      <c r="Y37" s="60"/>
      <c r="Z37" s="60">
        <v>1</v>
      </c>
      <c r="AA37" s="60"/>
      <c r="AB37" s="60"/>
    </row>
    <row r="38" spans="1:29" hidden="1" x14ac:dyDescent="0.2">
      <c r="A38" s="39" t="s">
        <v>1</v>
      </c>
      <c r="B38" s="60"/>
      <c r="C38" s="60"/>
      <c r="D38" s="60">
        <v>2</v>
      </c>
      <c r="E38" s="60"/>
      <c r="F38" s="60">
        <v>3</v>
      </c>
      <c r="G38" s="60"/>
      <c r="H38" s="60">
        <v>5</v>
      </c>
      <c r="I38" s="60"/>
      <c r="J38" s="60">
        <v>8</v>
      </c>
      <c r="K38" s="60"/>
      <c r="L38" s="60">
        <v>13</v>
      </c>
      <c r="M38" s="60"/>
      <c r="N38" s="60">
        <v>21</v>
      </c>
      <c r="O38" s="60"/>
      <c r="P38" s="60">
        <v>13</v>
      </c>
      <c r="Q38" s="60"/>
      <c r="R38" s="60">
        <v>8</v>
      </c>
      <c r="S38" s="60"/>
      <c r="T38" s="60">
        <v>5</v>
      </c>
      <c r="U38" s="60"/>
      <c r="V38" s="60">
        <v>3</v>
      </c>
      <c r="W38" s="60"/>
      <c r="X38" s="60">
        <v>2</v>
      </c>
      <c r="Y38" s="60"/>
      <c r="Z38" s="60"/>
      <c r="AA38" s="60"/>
      <c r="AB38" s="60"/>
      <c r="AC38" s="18"/>
    </row>
    <row r="39" spans="1:29" hidden="1" x14ac:dyDescent="0.2">
      <c r="A39" s="38" t="s">
        <v>3</v>
      </c>
      <c r="B39" s="38"/>
      <c r="C39" s="38"/>
      <c r="D39" s="59">
        <v>1</v>
      </c>
      <c r="E39" s="59"/>
      <c r="F39" s="59">
        <v>2</v>
      </c>
      <c r="G39" s="59"/>
      <c r="H39" s="59">
        <v>4</v>
      </c>
      <c r="I39" s="59"/>
      <c r="J39" s="59">
        <v>8</v>
      </c>
      <c r="K39" s="59"/>
      <c r="L39" s="59">
        <v>16</v>
      </c>
      <c r="M39" s="59"/>
      <c r="N39" s="59">
        <v>32</v>
      </c>
      <c r="O39" s="59"/>
      <c r="P39" s="59">
        <v>16</v>
      </c>
      <c r="Q39" s="59"/>
      <c r="R39" s="59">
        <v>8</v>
      </c>
      <c r="S39" s="59"/>
      <c r="T39" s="59">
        <v>4</v>
      </c>
      <c r="U39" s="59"/>
      <c r="V39" s="59">
        <v>2</v>
      </c>
      <c r="W39" s="59"/>
      <c r="X39" s="59">
        <v>1</v>
      </c>
      <c r="Y39" s="59"/>
      <c r="Z39" s="38"/>
      <c r="AA39" s="38"/>
      <c r="AB39" s="38"/>
      <c r="AC39" s="36"/>
    </row>
    <row r="40" spans="1:29" hidden="1" x14ac:dyDescent="0.2"/>
    <row r="41" spans="1:29" hidden="1" x14ac:dyDescent="0.2">
      <c r="E41" s="12">
        <f>SUM(E43:E58)</f>
        <v>0</v>
      </c>
      <c r="G41" s="12">
        <f>SUM(G43:G58)</f>
        <v>0</v>
      </c>
      <c r="I41" s="12">
        <f>SUM(I43:I58)</f>
        <v>0</v>
      </c>
      <c r="K41" s="12">
        <f>SUM(K43:K58)</f>
        <v>0</v>
      </c>
      <c r="M41" s="12">
        <f>SUM(M43:M58)</f>
        <v>0</v>
      </c>
      <c r="O41" s="12">
        <f>SUM(O43:O58)</f>
        <v>0</v>
      </c>
      <c r="Q41" s="12">
        <f>SUM(Q43:Q58)</f>
        <v>0</v>
      </c>
      <c r="S41" s="12">
        <f>SUM(S43:S58)</f>
        <v>0</v>
      </c>
      <c r="U41" s="12">
        <f>SUM(U43:U58)</f>
        <v>0</v>
      </c>
      <c r="W41" s="12">
        <f>SUM(W43:W58)</f>
        <v>0</v>
      </c>
      <c r="Y41" s="12">
        <f>SUM(Y43:Y58)</f>
        <v>0</v>
      </c>
      <c r="AC41" s="12">
        <f>SUM(A41:AB41)</f>
        <v>0</v>
      </c>
    </row>
    <row r="42" spans="1:29" hidden="1" x14ac:dyDescent="0.2"/>
    <row r="43" spans="1:29" hidden="1" x14ac:dyDescent="0.2">
      <c r="E43" s="20" t="str">
        <f>IF(E2="","",IF(Master!D$2=Master!D$2,IF(D2&gt;B2,D2-B2+D$38,IF(D2&gt;B3,D2-B3+D$38,D$38)),0))</f>
        <v/>
      </c>
      <c r="F43" s="21"/>
      <c r="G43" s="20" t="str">
        <f>IF(F3="","",IF(Master!F$3=Master!F$3,IF(F3&gt;D2,F3-D2+F$38,IF(F3&gt;D4,F3-D4+F$38,F$38)),0))</f>
        <v/>
      </c>
      <c r="H43" s="21"/>
      <c r="I43" s="20" t="str">
        <f>IF(H4="","",IF(Master!H$4=Master!H$4,IF(H4&gt;F3,H4-F3+H$38,IF(H4&gt;F7,H4-F7+H$38,H$38)),0))</f>
        <v/>
      </c>
      <c r="J43" s="21"/>
      <c r="K43" s="20" t="str">
        <f>IF(J7="","",IF(Master!J$7=Master!J$7,IF(J7&gt;H4,J7-H4+J$38,IF(J7&gt;H12,J7-H12+J$38,J$38)),0))</f>
        <v/>
      </c>
      <c r="L43" s="21"/>
      <c r="M43" s="20" t="str">
        <f>IF(M12="","",IF(Master!M$12=Master!M$12,IF(L12&gt;J7,L12-J7+L$38,IF(L12&gt;J25,L12-J25+L$38,L$38)),0))</f>
        <v/>
      </c>
      <c r="N43" s="21"/>
      <c r="O43" s="20" t="str">
        <f>IF(O16="","",IF(Master!O$16=Master!O$16,IF(N16&gt;L12,N16-L12+N$38,IF(N16&gt;P12,N16-P12+N$38,N$38)),0))</f>
        <v/>
      </c>
      <c r="P43" s="21"/>
      <c r="Q43" s="20" t="str">
        <f>IF(Q12="","",IF(Master!Q$12=Master!Q$12,IF(P12&gt;R7,P12-R7+P$38,IF(P12&gt;R25,P12-R25+P$38,P$38)),0))</f>
        <v/>
      </c>
      <c r="R43" s="21"/>
      <c r="S43" s="20" t="str">
        <f>IF(R7="","",IF(Master!R$7=Master!R$7,IF(R7&gt;T4,R7-T4+R$38,IF(R7&gt;T12,R7-T12+R$38,R$38)),0))</f>
        <v/>
      </c>
      <c r="T43" s="21"/>
      <c r="U43" s="20" t="str">
        <f>IF(T4="","",IF(Master!T$4=Master!T$4,IF(T4&gt;V3,T4-V3+T$38,IF(T4&gt;V7,T4-V7+T$38,T$38)),0))</f>
        <v/>
      </c>
      <c r="V43" s="21"/>
      <c r="W43" s="20" t="str">
        <f>IF(V3="","",IF(Master!V$3=Master!V$3,IF(V3&gt;X2,V3-X2+V$38,IF(V3&gt;X4,V3-X4+V$38,V$38)),0))</f>
        <v/>
      </c>
      <c r="X43" s="21"/>
      <c r="Y43" s="20" t="str">
        <f>IF(X2="","",IF(Master!X$2=Master!X$2,IF(X2&gt;Z2,X2-Z2+X$38,IF(X2&gt;Z3,X2-Z3+X$38,X$38)),0))</f>
        <v/>
      </c>
    </row>
    <row r="44" spans="1:29" hidden="1" x14ac:dyDescent="0.2">
      <c r="E44" s="20" t="str">
        <f>IF(E4="","",IF(Master!D$4=Master!D$4,IF(D4&gt;B4,D4-B4+D$38,IF(D4&gt;B5,D4-B5+D$38,D$38)),0))</f>
        <v/>
      </c>
      <c r="F44" s="21"/>
      <c r="G44" s="20" t="str">
        <f>IF(F7="","",IF(Master!F$7=Master!F$7,IF(F7&gt;D6,F7-D6+F$38,IF(F7&gt;D8,F7-D8+F$38,F$38)),0))</f>
        <v/>
      </c>
      <c r="H44" s="21"/>
      <c r="I44" s="20" t="str">
        <f>IF(H12="","",IF(Master!H$12=Master!H$12,IF(H12&gt;F11,H12-F11+H$38,IF(H12&gt;F15,H12-F15+H$38,H$38)),0))</f>
        <v/>
      </c>
      <c r="J44" s="21"/>
      <c r="K44" s="20" t="str">
        <f>IF(J25="","",IF(Master!J$25=Master!J$25,IF(J25&gt;H22,J25-H22+J$38,IF(J25&gt;H30,J25-H30+J$38,J$38)),0))</f>
        <v/>
      </c>
      <c r="L44" s="21"/>
      <c r="M44" s="22"/>
      <c r="N44" s="23"/>
      <c r="O44" s="22"/>
      <c r="P44" s="23"/>
      <c r="Q44" s="22"/>
      <c r="R44" s="21"/>
      <c r="S44" s="20" t="str">
        <f>IF(R25="","",IF(Master!R$25=Master!R$25,IF(R25&gt;P22,R25-P22+R$38,IF(R25&gt;P30,R25-P30+R$38,R$38)),0))</f>
        <v/>
      </c>
      <c r="T44" s="21"/>
      <c r="U44" s="20" t="str">
        <f>IF(T12="","",IF(Master!T$12=Master!T$12,IF(T12&gt;V11,T12-V11+T$38,IF(T12&gt;V15,T12-V15+T$38,T$38)),0))</f>
        <v/>
      </c>
      <c r="V44" s="21"/>
      <c r="W44" s="20" t="str">
        <f>IF(V7="","",IF(Master!V$7=Master!V$7,IF(V7&gt;X6,V7-X6+V$38,IF(V7&gt;X8,V7-X8+V$38,V$38)),0))</f>
        <v/>
      </c>
      <c r="X44" s="21"/>
      <c r="Y44" s="20" t="str">
        <f>IF(X4="","",IF(Master!X$4=Master!X$4,IF(X4&gt;Z4,X4-Z4+X$38,IF(X4&gt;Z5,X4-Z5+X$38,X$38)),0))</f>
        <v/>
      </c>
    </row>
    <row r="45" spans="1:29" hidden="1" x14ac:dyDescent="0.2">
      <c r="E45" s="20" t="str">
        <f>IF(D6="","",IF(Master!D$6=Master!D$6,IF(D6&gt;B6,D6-B6+D$38,IF(D6&gt;B7,D6-B7+D$38,D$38)),0))</f>
        <v/>
      </c>
      <c r="F45" s="21"/>
      <c r="G45" s="20" t="str">
        <f>IF(F11="","",IF(Master!F$11=Master!F$11,IF(F11&gt;D10,F11-D10+F$38,IF(F11&gt;D12,F11-D12+F$38,F$38)),0))</f>
        <v/>
      </c>
      <c r="H45" s="21"/>
      <c r="I45" s="20" t="str">
        <f>IF(H22="","",IF(Master!H$22=Master!H$22,IF(H22&gt;F21,H22-F21+H$38,IF(H22&gt;F25,H22-F25+H$38,H$38)),0))</f>
        <v/>
      </c>
      <c r="J45" s="21"/>
      <c r="K45" s="22"/>
      <c r="L45" s="23"/>
      <c r="M45" s="22"/>
      <c r="N45" s="23"/>
      <c r="O45" s="22"/>
      <c r="P45" s="23"/>
      <c r="Q45" s="22"/>
      <c r="R45" s="23"/>
      <c r="S45" s="22"/>
      <c r="T45" s="21"/>
      <c r="U45" s="20" t="str">
        <f>IF(T22="","",IF(Master!T$22=Master!T$22,IF(T22&gt;V21,T22-V21+T$38,IF(T22&gt;V25,T22-V25+T$38,T$38)),0))</f>
        <v/>
      </c>
      <c r="V45" s="21"/>
      <c r="W45" s="20" t="str">
        <f>IF(V11="","",IF(Master!V$11=Master!V$11,IF(V11&gt;X10,V11-X10+V$38,IF(V11&gt;X12,V11-X12+V$38,V$38)),0))</f>
        <v/>
      </c>
      <c r="X45" s="21"/>
      <c r="Y45" s="20" t="str">
        <f>IF(X6="","",IF(Master!X$6=Master!X$6,IF(X6&gt;Z6,X6-Z6+X$38,IF(X6&gt;Z7,X6-Z7+X$38,X$38)),0))</f>
        <v/>
      </c>
    </row>
    <row r="46" spans="1:29" hidden="1" x14ac:dyDescent="0.2">
      <c r="E46" s="20" t="str">
        <f>IF(D8="","",IF(Master!D$8=Master!D$8,IF(D8&gt;B8,D8-B8+D$38,IF(D8&gt;B9,D8-B9+D$38,D$38)),0))</f>
        <v/>
      </c>
      <c r="F46" s="21"/>
      <c r="G46" s="20" t="str">
        <f>IF(F15="","",IF(Master!F$15=Master!F$15,IF(F15&gt;D14,F15-D14+F$38,IF(F15&gt;D16,F15-D16+F$38,F$38)),0))</f>
        <v/>
      </c>
      <c r="H46" s="21"/>
      <c r="I46" s="20" t="str">
        <f>IF(H30="","",IF(Master!H$30=Master!H$30,IF(H30&gt;F29,H30-F29+H$38,IF(H30&gt;F33,H30-F33+H$38,H$38)),0))</f>
        <v/>
      </c>
      <c r="J46" s="21"/>
      <c r="K46" s="22"/>
      <c r="L46" s="23"/>
      <c r="M46" s="22"/>
      <c r="N46" s="23"/>
      <c r="O46" s="22"/>
      <c r="P46" s="23"/>
      <c r="Q46" s="22"/>
      <c r="R46" s="23"/>
      <c r="S46" s="22"/>
      <c r="T46" s="21"/>
      <c r="U46" s="20" t="str">
        <f>IF(T30="","",IF(Master!T$30=Master!T$30,IF(T30&gt;V29,T30-V29+T$38,IF(T30&gt;V33,T30-V33+T$38,T$38)),0))</f>
        <v/>
      </c>
      <c r="V46" s="21"/>
      <c r="W46" s="20" t="str">
        <f>IF(V15="","",IF(Master!V$15=Master!V$15,IF(V15&gt;X14,V15-X14+V$38,IF(V15&gt;X16,V15-X16+V$38,V$38)),0))</f>
        <v/>
      </c>
      <c r="X46" s="21"/>
      <c r="Y46" s="20" t="str">
        <f>IF(X8="","",IF(Master!X$8=Master!X$8,IF(X8&gt;Z8,X8-Z8+X$38,IF(X8&gt;Z9,X8-Z9+X$38,X$38)),0))</f>
        <v/>
      </c>
    </row>
    <row r="47" spans="1:29" hidden="1" x14ac:dyDescent="0.2">
      <c r="E47" s="20" t="str">
        <f>IF(D10="","",IF(Master!D$10=Master!D$10,IF(D10&gt;B10,D10-B10+D$38,IF(D10&gt;B11,D10-B11+D$38,D$38)),0))</f>
        <v/>
      </c>
      <c r="F47" s="21"/>
      <c r="G47" s="20" t="str">
        <f>IF(F21="","",IF(Master!F$21=Master!F$21,IF(F21&gt;D20,F21-D20+F$38,IF(F21&gt;D22,F21-D22+F$38,F$38)),0))</f>
        <v/>
      </c>
      <c r="H47" s="21"/>
      <c r="I47" s="24"/>
      <c r="J47" s="21"/>
      <c r="K47" s="22"/>
      <c r="L47" s="23"/>
      <c r="M47" s="22"/>
      <c r="N47" s="23"/>
      <c r="O47" s="22"/>
      <c r="P47" s="23"/>
      <c r="Q47" s="22"/>
      <c r="R47" s="23"/>
      <c r="S47" s="22"/>
      <c r="T47" s="21"/>
      <c r="U47" s="24"/>
      <c r="V47" s="21"/>
      <c r="W47" s="20" t="str">
        <f>IF(V21="","",IF(Master!V$21=Master!V$21,IF(V21&gt;X20,V21-X20+V$38,IF(V21&gt;X22,V21-X22+V$38,V$38)),0))</f>
        <v/>
      </c>
      <c r="X47" s="21"/>
      <c r="Y47" s="20" t="str">
        <f>IF(X10="","",IF(Master!X$10=Master!X$10,IF(X10&gt;Z10,X10-Z10+X$38,IF(X10&gt;Z11,X10-Z11+X$38,X$38)),0))</f>
        <v/>
      </c>
    </row>
    <row r="48" spans="1:29" hidden="1" x14ac:dyDescent="0.2">
      <c r="E48" s="20" t="str">
        <f>IF(D12="","",IF(Master!D$12=Master!D$12,IF(D12&gt;B12,D12-B12+D$38,IF(D12&gt;B13,D12-B13+D$38,D$38)),0))</f>
        <v/>
      </c>
      <c r="F48" s="21"/>
      <c r="G48" s="20" t="str">
        <f>IF(F25="","",IF(Master!F$25=Master!F$25,IF(F25&gt;D24,F25-D24+F$38,IF(F25&gt;D26,F25-D26+F$38,F$38)),0))</f>
        <v/>
      </c>
      <c r="H48" s="21"/>
      <c r="I48" s="24"/>
      <c r="J48" s="21"/>
      <c r="K48" s="22"/>
      <c r="L48" s="23"/>
      <c r="M48" s="22"/>
      <c r="N48" s="23"/>
      <c r="O48" s="22"/>
      <c r="P48" s="23"/>
      <c r="Q48" s="22"/>
      <c r="R48" s="23"/>
      <c r="S48" s="22"/>
      <c r="T48" s="21"/>
      <c r="U48" s="24"/>
      <c r="V48" s="21"/>
      <c r="W48" s="20" t="str">
        <f>IF(V25="","",IF(Master!V$25=Master!V$25,IF(V25&gt;X24,V25-X24+V$38,IF(V25&gt;X26,V25-X26+V$38,V$38)),0))</f>
        <v/>
      </c>
      <c r="X48" s="21"/>
      <c r="Y48" s="20" t="str">
        <f>IF(X12="","",IF(Master!X$12=Master!X$12,IF(X12&gt;Z12,X12-Z12+X$38,IF(X12&gt;Z13,X12-Z13+X$38,X$38)),0))</f>
        <v/>
      </c>
    </row>
    <row r="49" spans="3:27" hidden="1" x14ac:dyDescent="0.2">
      <c r="E49" s="20" t="str">
        <f>IF(D14="","",IF(Master!D$14=Master!D$14,IF(D14&gt;B14,D14-B14+D$38,IF(D14&gt;B15,D14-B15+D$38,D$38)),0))</f>
        <v/>
      </c>
      <c r="F49" s="21"/>
      <c r="G49" s="20" t="str">
        <f>IF(F29="","",IF(Master!F$29=Master!F$29,IF(F29&gt;D28,F29-D28+F$38,IF(F29&gt;D30,F29-D30+F$38,F$38)),0))</f>
        <v/>
      </c>
      <c r="H49" s="21"/>
      <c r="I49" s="24"/>
      <c r="J49" s="21"/>
      <c r="K49" s="22"/>
      <c r="L49" s="23"/>
      <c r="M49" s="22"/>
      <c r="N49" s="23"/>
      <c r="O49" s="25"/>
      <c r="P49" s="23"/>
      <c r="Q49" s="22"/>
      <c r="R49" s="23"/>
      <c r="S49" s="22"/>
      <c r="T49" s="21"/>
      <c r="U49" s="24"/>
      <c r="V49" s="21"/>
      <c r="W49" s="20" t="str">
        <f>IF(V29="","",IF(Master!V$29=Master!V$29,IF(V29&gt;X28,V29-X28+V$38,IF(V29&gt;X30,V29-X30+V$38,V$38)),0))</f>
        <v/>
      </c>
      <c r="X49" s="21"/>
      <c r="Y49" s="20" t="str">
        <f>IF(X14="","",IF(Master!X$14=Master!X$14,IF(X14&gt;Z14,X14-Z14+X$38,IF(X14&gt;Z15,X14-Z15+X$38,X$38)),0))</f>
        <v/>
      </c>
    </row>
    <row r="50" spans="3:27" hidden="1" x14ac:dyDescent="0.2">
      <c r="E50" s="20" t="str">
        <f>IF(D16="","",IF(Master!D$16=Master!D$16,IF(D16&gt;B16,D16-B16+D$38,IF(D16&gt;B17,D16-B17+D$38,D$38)),0))</f>
        <v/>
      </c>
      <c r="F50" s="21"/>
      <c r="G50" s="20" t="str">
        <f>IF(F33="","",IF(Master!F$33=Master!F$33,IF(F33&gt;D32,F33-D32+F$38,IF(F33&gt;D34,F33-D34+F$38,F$38)),0))</f>
        <v/>
      </c>
      <c r="H50" s="21"/>
      <c r="I50" s="24"/>
      <c r="J50" s="21"/>
      <c r="K50" s="25"/>
      <c r="L50" s="23"/>
      <c r="M50" s="22"/>
      <c r="N50" s="23"/>
      <c r="O50" s="25"/>
      <c r="P50" s="23"/>
      <c r="Q50" s="22"/>
      <c r="R50" s="23"/>
      <c r="S50" s="25"/>
      <c r="T50" s="21"/>
      <c r="U50" s="24"/>
      <c r="V50" s="21"/>
      <c r="W50" s="20" t="str">
        <f>IF(V33="","",IF(Master!V$33=Master!V$33,IF(V33&gt;X32,V33-X32+V$38,IF(V33&gt;X34,V33-X34+V$38,V$38)),0))</f>
        <v/>
      </c>
      <c r="X50" s="21"/>
      <c r="Y50" s="20" t="str">
        <f>IF(X16="","",IF(Master!X$16=Master!X$16,IF(X16&gt;Z16,X16-Z16+X$38,IF(X16&gt;Z17,X16-Z17+X$38,X$38)),0))</f>
        <v/>
      </c>
    </row>
    <row r="51" spans="3:27" hidden="1" x14ac:dyDescent="0.2">
      <c r="E51" s="20" t="str">
        <f>IF(D20="","",IF(Master!D$20=Master!D$20,IF(D20&gt;B20,D20-B20+D$38,IF(D20&gt;B21,D20-B21+D$38,D$38)),0))</f>
        <v/>
      </c>
      <c r="F51" s="21"/>
      <c r="G51" s="24"/>
      <c r="H51" s="21"/>
      <c r="I51" s="24"/>
      <c r="J51" s="21"/>
      <c r="K51" s="24"/>
      <c r="L51" s="21"/>
      <c r="M51" s="22"/>
      <c r="N51" s="23"/>
      <c r="O51" s="25"/>
      <c r="P51" s="23"/>
      <c r="Q51" s="22"/>
      <c r="R51" s="21"/>
      <c r="S51" s="24"/>
      <c r="T51" s="21"/>
      <c r="U51" s="24"/>
      <c r="V51" s="21"/>
      <c r="W51" s="24"/>
      <c r="X51" s="21"/>
      <c r="Y51" s="20" t="str">
        <f>IF(X20="","",IF(Master!X$20=Master!X$20,IF(X20&gt;Z20,X20-Z20+X$38,IF(X20&gt;Z21,X20-Z21+X$38,X$38)),0))</f>
        <v/>
      </c>
    </row>
    <row r="52" spans="3:27" hidden="1" x14ac:dyDescent="0.2">
      <c r="E52" s="20" t="str">
        <f>IF(D22="","",IF(Master!D$22=Master!D$22,IF(D22&gt;B22,D22-B22+D$38,IF(D22&gt;B23,D22-B23+D$38,D$38)),0))</f>
        <v/>
      </c>
      <c r="F52" s="21"/>
      <c r="G52" s="24"/>
      <c r="H52" s="21"/>
      <c r="I52" s="24"/>
      <c r="J52" s="21"/>
      <c r="K52" s="24"/>
      <c r="L52" s="21"/>
      <c r="M52" s="22"/>
      <c r="N52" s="23"/>
      <c r="O52" s="25"/>
      <c r="P52" s="23"/>
      <c r="Q52" s="22"/>
      <c r="R52" s="21"/>
      <c r="S52" s="24"/>
      <c r="T52" s="21"/>
      <c r="U52" s="24"/>
      <c r="V52" s="21"/>
      <c r="W52" s="24"/>
      <c r="X52" s="21"/>
      <c r="Y52" s="20" t="str">
        <f>IF(X22="","",IF(Master!X$22=Master!X$22,IF(X22&gt;Z22,X22-Z22+X$38,IF(X22&gt;Z23,X22-Z23+X$38,X$38)),0))</f>
        <v/>
      </c>
    </row>
    <row r="53" spans="3:27" hidden="1" x14ac:dyDescent="0.2">
      <c r="E53" s="20" t="str">
        <f>IF(D24="","",IF(Master!D$24=Master!D$24,IF(D24&gt;B24,D24-B24+D$38,IF(D24&gt;B25,D24-B25+D$38,D$38)),0))</f>
        <v/>
      </c>
      <c r="F53" s="21"/>
      <c r="G53" s="24"/>
      <c r="H53" s="21"/>
      <c r="I53" s="24"/>
      <c r="J53" s="21"/>
      <c r="K53" s="24"/>
      <c r="L53" s="21"/>
      <c r="M53" s="22"/>
      <c r="N53" s="23"/>
      <c r="O53" s="25"/>
      <c r="P53" s="23"/>
      <c r="Q53" s="22"/>
      <c r="R53" s="21"/>
      <c r="S53" s="24"/>
      <c r="T53" s="21"/>
      <c r="U53" s="24"/>
      <c r="V53" s="21"/>
      <c r="W53" s="24"/>
      <c r="X53" s="21"/>
      <c r="Y53" s="20" t="str">
        <f>IF(X24="","",IF(Master!X$24=Master!X$24,IF(X24&gt;Z24,X24-Z24+X$38,IF(X24&gt;Z25,X24-Z25+X$38,X$38)),0))</f>
        <v/>
      </c>
    </row>
    <row r="54" spans="3:27" hidden="1" x14ac:dyDescent="0.2">
      <c r="E54" s="20" t="str">
        <f>IF(D26="","",IF(Master!D$26=Master!D$26,IF(D26&gt;B26,D26-B26+D$38,IF(D26&gt;B27,D26-B27+D$38,D$38)),0))</f>
        <v/>
      </c>
      <c r="F54" s="21"/>
      <c r="G54" s="24"/>
      <c r="H54" s="21"/>
      <c r="I54" s="24"/>
      <c r="J54" s="21"/>
      <c r="K54" s="24"/>
      <c r="L54" s="21"/>
      <c r="M54" s="22"/>
      <c r="N54" s="23"/>
      <c r="O54" s="25"/>
      <c r="P54" s="23"/>
      <c r="Q54" s="22"/>
      <c r="R54" s="21"/>
      <c r="S54" s="24"/>
      <c r="T54" s="21"/>
      <c r="U54" s="24"/>
      <c r="V54" s="21"/>
      <c r="W54" s="24"/>
      <c r="X54" s="21"/>
      <c r="Y54" s="20" t="str">
        <f>IF(X26="","",IF(Master!X$26=Master!X$26,IF(X26&gt;Z26,X26-Z26+X$38,IF(X26&gt;Z27,X26-Z27+X$38,X$38)),0))</f>
        <v/>
      </c>
    </row>
    <row r="55" spans="3:27" hidden="1" x14ac:dyDescent="0.2">
      <c r="E55" s="20" t="str">
        <f>IF(D28="","",IF(Master!D$28=Master!D$28,IF(D28&gt;B28,D28-B28+D$38,IF(D28&gt;B29,D28-B29+D$38,D$38)),0))</f>
        <v/>
      </c>
      <c r="F55" s="21"/>
      <c r="G55" s="24"/>
      <c r="H55" s="21"/>
      <c r="I55" s="24"/>
      <c r="J55" s="21"/>
      <c r="K55" s="24"/>
      <c r="L55" s="21"/>
      <c r="M55" s="22"/>
      <c r="N55" s="23"/>
      <c r="O55" s="25"/>
      <c r="P55" s="23"/>
      <c r="Q55" s="22"/>
      <c r="R55" s="21"/>
      <c r="S55" s="24"/>
      <c r="T55" s="21"/>
      <c r="U55" s="24"/>
      <c r="V55" s="21"/>
      <c r="W55" s="24"/>
      <c r="X55" s="21"/>
      <c r="Y55" s="20" t="str">
        <f>IF(X28="","",IF(Master!X$28=Master!X$28,IF(X28&gt;Z28,X28-Z28+X$38,IF(X28&gt;Z29,X28-Z29+X$38,X$38)),0))</f>
        <v/>
      </c>
    </row>
    <row r="56" spans="3:27" hidden="1" x14ac:dyDescent="0.2">
      <c r="E56" s="20" t="str">
        <f>IF(D30="","",IF(Master!D$30=Master!D$30,IF(D30&gt;B30,D30-B30+D$38,IF(D30&gt;B31,D30-B31+D$38,D$38)),0))</f>
        <v/>
      </c>
      <c r="F56" s="21"/>
      <c r="G56" s="24"/>
      <c r="H56" s="21"/>
      <c r="I56" s="24"/>
      <c r="J56" s="21"/>
      <c r="K56" s="24"/>
      <c r="L56" s="21"/>
      <c r="M56" s="22"/>
      <c r="N56" s="23"/>
      <c r="O56" s="25"/>
      <c r="P56" s="23"/>
      <c r="Q56" s="22"/>
      <c r="R56" s="21"/>
      <c r="S56" s="24"/>
      <c r="T56" s="21"/>
      <c r="U56" s="24"/>
      <c r="V56" s="21"/>
      <c r="W56" s="24"/>
      <c r="X56" s="21"/>
      <c r="Y56" s="20" t="str">
        <f>IF(X30="","",IF(Master!X$30=Master!X$30,IF(X30&gt;Z30,X30-Z30+X$38,IF(X30&gt;Z31,X30-Z31+X$38,X$38)),0))</f>
        <v/>
      </c>
    </row>
    <row r="57" spans="3:27" hidden="1" x14ac:dyDescent="0.2">
      <c r="E57" s="20" t="str">
        <f>IF(D32="","",IF(Master!D$32=Master!D$32,IF(D32&gt;B32,D32-B32+D$38,IF(D32&gt;B33,D32-B33+D$38,D$38)),0))</f>
        <v/>
      </c>
      <c r="F57" s="21"/>
      <c r="G57" s="24"/>
      <c r="H57" s="21"/>
      <c r="I57" s="24"/>
      <c r="J57" s="21"/>
      <c r="K57" s="24"/>
      <c r="L57" s="21"/>
      <c r="M57" s="25"/>
      <c r="N57" s="23"/>
      <c r="O57" s="25"/>
      <c r="P57" s="23"/>
      <c r="Q57" s="25"/>
      <c r="R57" s="21"/>
      <c r="S57" s="24"/>
      <c r="T57" s="21"/>
      <c r="U57" s="24"/>
      <c r="V57" s="21"/>
      <c r="W57" s="24"/>
      <c r="X57" s="21"/>
      <c r="Y57" s="20" t="str">
        <f>IF(X32="","",IF(Master!X$32=Master!X$32,IF(X32&gt;Z32,X32-Z32+X$38,IF(X32&gt;Z33,X32-Z33+X$38,X$38)),0))</f>
        <v/>
      </c>
    </row>
    <row r="58" spans="3:27" hidden="1" x14ac:dyDescent="0.2">
      <c r="E58" s="20" t="str">
        <f>IF(D34="","",IF(Master!D$34=Master!D$34,IF(D34&gt;B34,D34-B34+D$38,IF(D34&gt;B35,D34-B35+D$38,D$38)),0))</f>
        <v/>
      </c>
      <c r="F58" s="21"/>
      <c r="G58" s="24"/>
      <c r="H58" s="21"/>
      <c r="I58" s="24"/>
      <c r="J58" s="21"/>
      <c r="K58" s="24"/>
      <c r="L58" s="21"/>
      <c r="M58" s="24"/>
      <c r="N58" s="21"/>
      <c r="O58" s="24"/>
      <c r="P58" s="21"/>
      <c r="Q58" s="24"/>
      <c r="R58" s="21"/>
      <c r="S58" s="24"/>
      <c r="T58" s="21"/>
      <c r="U58" s="24"/>
      <c r="V58" s="21"/>
      <c r="W58" s="24"/>
      <c r="X58" s="21"/>
      <c r="Y58" s="20" t="str">
        <f>IF(X34="","",IF(Master!X$34=Master!X$34,IF(X34&gt;Z34,X34-Z34+X$38,IF(X34&gt;Z35,X34-Z35+X$38,X$38)),0))</f>
        <v/>
      </c>
    </row>
    <row r="59" spans="3:27" hidden="1" x14ac:dyDescent="0.2">
      <c r="E59" s="24"/>
      <c r="F59" s="21"/>
      <c r="G59" s="24"/>
      <c r="H59" s="21"/>
      <c r="I59" s="24"/>
      <c r="J59" s="21"/>
      <c r="K59" s="24"/>
      <c r="L59" s="21"/>
      <c r="M59" s="24"/>
      <c r="N59" s="21"/>
      <c r="O59" s="24"/>
      <c r="P59" s="21"/>
      <c r="Q59" s="24"/>
      <c r="R59" s="21"/>
      <c r="S59" s="24"/>
      <c r="T59" s="21"/>
      <c r="U59" s="24"/>
      <c r="V59" s="21"/>
      <c r="W59" s="24"/>
      <c r="X59" s="21"/>
      <c r="Y59" s="24"/>
    </row>
    <row r="60" spans="3:27" hidden="1" x14ac:dyDescent="0.2">
      <c r="C60" s="41" t="s">
        <v>14</v>
      </c>
      <c r="D60" s="42"/>
      <c r="E60" s="43"/>
      <c r="F60" s="44"/>
      <c r="G60" s="43"/>
      <c r="H60" s="44"/>
      <c r="I60" s="43"/>
      <c r="J60" s="44"/>
      <c r="K60" s="43"/>
      <c r="L60" s="44"/>
      <c r="M60" s="43"/>
      <c r="N60" s="44"/>
      <c r="O60" s="43"/>
      <c r="P60" s="44"/>
      <c r="Q60" s="43"/>
      <c r="R60" s="44"/>
      <c r="S60" s="43"/>
      <c r="T60" s="44"/>
      <c r="U60" s="43"/>
      <c r="V60" s="44"/>
      <c r="W60" s="43"/>
      <c r="X60" s="44"/>
      <c r="Y60" s="43"/>
      <c r="Z60" s="44"/>
      <c r="AA60" s="45"/>
    </row>
    <row r="61" spans="3:27" hidden="1" x14ac:dyDescent="0.2">
      <c r="C61" s="46"/>
      <c r="D61" s="40"/>
      <c r="E61" s="24">
        <f>E2</f>
        <v>0</v>
      </c>
      <c r="F61" s="21"/>
      <c r="G61" s="24">
        <f>G3</f>
        <v>0</v>
      </c>
      <c r="H61" s="21"/>
      <c r="I61" s="24">
        <f>I4</f>
        <v>0</v>
      </c>
      <c r="J61" s="21"/>
      <c r="K61" s="24"/>
      <c r="L61" s="21"/>
      <c r="M61" s="24"/>
      <c r="N61" s="21"/>
      <c r="O61" s="24"/>
      <c r="P61" s="21"/>
      <c r="Q61" s="24"/>
      <c r="R61" s="21"/>
      <c r="S61" s="24"/>
      <c r="T61" s="21"/>
      <c r="U61" s="24">
        <f>U4</f>
        <v>0</v>
      </c>
      <c r="V61" s="21"/>
      <c r="W61" s="24">
        <f>W3</f>
        <v>0</v>
      </c>
      <c r="X61" s="21"/>
      <c r="Y61" s="24">
        <f>Y2</f>
        <v>0</v>
      </c>
      <c r="Z61" s="21"/>
      <c r="AA61" s="47"/>
    </row>
    <row r="62" spans="3:27" hidden="1" x14ac:dyDescent="0.2">
      <c r="C62" s="46"/>
      <c r="D62" s="40"/>
      <c r="E62" s="24">
        <f>E4</f>
        <v>0</v>
      </c>
      <c r="F62" s="21"/>
      <c r="G62" s="24">
        <f>G7</f>
        <v>0</v>
      </c>
      <c r="H62" s="21"/>
      <c r="I62" s="24">
        <f>I12</f>
        <v>0</v>
      </c>
      <c r="J62" s="21"/>
      <c r="K62" s="24"/>
      <c r="L62" s="21"/>
      <c r="M62" s="24"/>
      <c r="N62" s="21"/>
      <c r="O62" s="24"/>
      <c r="P62" s="21"/>
      <c r="Q62" s="24"/>
      <c r="R62" s="21"/>
      <c r="S62" s="24"/>
      <c r="T62" s="21"/>
      <c r="U62" s="24">
        <f>U12</f>
        <v>0</v>
      </c>
      <c r="V62" s="21"/>
      <c r="W62" s="24">
        <f>W7</f>
        <v>0</v>
      </c>
      <c r="X62" s="21"/>
      <c r="Y62" s="24">
        <f>Y4</f>
        <v>0</v>
      </c>
      <c r="Z62" s="21"/>
      <c r="AA62" s="47"/>
    </row>
    <row r="63" spans="3:27" hidden="1" x14ac:dyDescent="0.2">
      <c r="C63" s="46"/>
      <c r="D63" s="40"/>
      <c r="E63" s="24">
        <f>E6</f>
        <v>0</v>
      </c>
      <c r="F63" s="21"/>
      <c r="G63" s="24">
        <f>G11</f>
        <v>0</v>
      </c>
      <c r="H63" s="21"/>
      <c r="I63" s="24"/>
      <c r="J63" s="21"/>
      <c r="K63" s="24"/>
      <c r="L63" s="21"/>
      <c r="M63" s="24"/>
      <c r="N63" s="21"/>
      <c r="O63" s="24"/>
      <c r="P63" s="21"/>
      <c r="Q63" s="24"/>
      <c r="R63" s="21"/>
      <c r="S63" s="24"/>
      <c r="T63" s="21"/>
      <c r="U63" s="24"/>
      <c r="V63" s="21"/>
      <c r="W63" s="24">
        <f>W11</f>
        <v>0</v>
      </c>
      <c r="X63" s="21"/>
      <c r="Y63" s="24">
        <f>Y6</f>
        <v>0</v>
      </c>
      <c r="Z63" s="21"/>
      <c r="AA63" s="47"/>
    </row>
    <row r="64" spans="3:27" hidden="1" x14ac:dyDescent="0.2">
      <c r="C64" s="46"/>
      <c r="D64" s="40"/>
      <c r="E64" s="24">
        <f>E8</f>
        <v>0</v>
      </c>
      <c r="F64" s="21"/>
      <c r="G64" s="24">
        <f>G15</f>
        <v>0</v>
      </c>
      <c r="H64" s="21"/>
      <c r="I64" s="24"/>
      <c r="J64" s="21"/>
      <c r="K64" s="24"/>
      <c r="L64" s="21"/>
      <c r="M64" s="24"/>
      <c r="N64" s="21"/>
      <c r="O64" s="24"/>
      <c r="P64" s="21"/>
      <c r="Q64" s="24"/>
      <c r="R64" s="21"/>
      <c r="S64" s="24"/>
      <c r="T64" s="21"/>
      <c r="U64" s="24"/>
      <c r="V64" s="21"/>
      <c r="W64" s="24">
        <f>W15</f>
        <v>0</v>
      </c>
      <c r="X64" s="21"/>
      <c r="Y64" s="24">
        <f>Y8</f>
        <v>0</v>
      </c>
      <c r="Z64" s="21"/>
      <c r="AA64" s="47"/>
    </row>
    <row r="65" spans="3:28" hidden="1" x14ac:dyDescent="0.2">
      <c r="C65" s="46"/>
      <c r="D65" s="40"/>
      <c r="E65" s="24">
        <f>E10</f>
        <v>0</v>
      </c>
      <c r="F65" s="21"/>
      <c r="G65" s="24"/>
      <c r="H65" s="21"/>
      <c r="I65" s="24"/>
      <c r="J65" s="21"/>
      <c r="K65" s="24"/>
      <c r="L65" s="21"/>
      <c r="M65" s="24"/>
      <c r="N65" s="21"/>
      <c r="O65" s="24"/>
      <c r="P65" s="21"/>
      <c r="Q65" s="24"/>
      <c r="R65" s="21"/>
      <c r="S65" s="24"/>
      <c r="T65" s="21"/>
      <c r="U65" s="24"/>
      <c r="V65" s="21"/>
      <c r="W65" s="24"/>
      <c r="X65" s="21"/>
      <c r="Y65" s="24">
        <f>Y10</f>
        <v>0</v>
      </c>
      <c r="Z65" s="21"/>
      <c r="AA65" s="47"/>
    </row>
    <row r="66" spans="3:28" hidden="1" x14ac:dyDescent="0.2">
      <c r="C66" s="46"/>
      <c r="D66" s="40"/>
      <c r="E66" s="24">
        <f>E12</f>
        <v>0</v>
      </c>
      <c r="F66" s="21"/>
      <c r="G66" s="24"/>
      <c r="H66" s="21"/>
      <c r="I66" s="24"/>
      <c r="J66" s="21"/>
      <c r="K66" s="24"/>
      <c r="L66" s="21"/>
      <c r="M66" s="24"/>
      <c r="N66" s="21"/>
      <c r="O66" s="24"/>
      <c r="P66" s="21"/>
      <c r="Q66" s="24"/>
      <c r="R66" s="21"/>
      <c r="S66" s="24"/>
      <c r="T66" s="21"/>
      <c r="U66" s="24"/>
      <c r="V66" s="21"/>
      <c r="W66" s="24"/>
      <c r="X66" s="21"/>
      <c r="Y66" s="24">
        <f>Y12</f>
        <v>0</v>
      </c>
      <c r="Z66" s="21"/>
      <c r="AA66" s="47"/>
    </row>
    <row r="67" spans="3:28" hidden="1" x14ac:dyDescent="0.2">
      <c r="C67" s="46"/>
      <c r="D67" s="40"/>
      <c r="E67" s="24">
        <f>E14</f>
        <v>0</v>
      </c>
      <c r="F67" s="21"/>
      <c r="G67" s="24"/>
      <c r="H67" s="21"/>
      <c r="I67" s="24"/>
      <c r="J67" s="21"/>
      <c r="K67" s="24"/>
      <c r="L67" s="21"/>
      <c r="M67" s="24"/>
      <c r="N67" s="21"/>
      <c r="O67" s="24"/>
      <c r="P67" s="21"/>
      <c r="Q67" s="24"/>
      <c r="R67" s="21"/>
      <c r="S67" s="24"/>
      <c r="T67" s="21"/>
      <c r="U67" s="24"/>
      <c r="V67" s="21"/>
      <c r="W67" s="24"/>
      <c r="X67" s="21"/>
      <c r="Y67" s="24">
        <f>Y14</f>
        <v>0</v>
      </c>
      <c r="Z67" s="21"/>
      <c r="AA67" s="47"/>
    </row>
    <row r="68" spans="3:28" hidden="1" x14ac:dyDescent="0.2">
      <c r="C68" s="46"/>
      <c r="D68" s="40"/>
      <c r="E68" s="24">
        <f>E16</f>
        <v>0</v>
      </c>
      <c r="F68" s="21"/>
      <c r="G68" s="24"/>
      <c r="H68" s="21"/>
      <c r="I68" s="24"/>
      <c r="J68" s="21"/>
      <c r="K68" s="24"/>
      <c r="L68" s="21"/>
      <c r="M68" s="24"/>
      <c r="N68" s="21"/>
      <c r="O68" s="24"/>
      <c r="P68" s="21"/>
      <c r="Q68" s="24"/>
      <c r="R68" s="21"/>
      <c r="S68" s="24"/>
      <c r="T68" s="21"/>
      <c r="U68" s="24"/>
      <c r="V68" s="21"/>
      <c r="W68" s="24"/>
      <c r="X68" s="21"/>
      <c r="Y68" s="24">
        <f>Y16</f>
        <v>0</v>
      </c>
      <c r="Z68" s="21"/>
      <c r="AA68" s="47"/>
    </row>
    <row r="69" spans="3:28" hidden="1" x14ac:dyDescent="0.2">
      <c r="C69" s="46"/>
      <c r="D69" s="40"/>
      <c r="E69" s="24"/>
      <c r="F69" s="21"/>
      <c r="G69" s="24"/>
      <c r="H69" s="21"/>
      <c r="I69" s="24"/>
      <c r="J69" s="21"/>
      <c r="K69" s="24">
        <f>K7</f>
        <v>0</v>
      </c>
      <c r="L69" s="21"/>
      <c r="M69" s="24"/>
      <c r="N69" s="21"/>
      <c r="O69" s="24">
        <f>M12</f>
        <v>0</v>
      </c>
      <c r="P69" s="21"/>
      <c r="Q69" s="24"/>
      <c r="R69" s="21"/>
      <c r="S69" s="24">
        <f>S7</f>
        <v>0</v>
      </c>
      <c r="T69" s="21"/>
      <c r="U69" s="24"/>
      <c r="V69" s="21"/>
      <c r="W69" s="24"/>
      <c r="X69" s="21"/>
      <c r="Y69" s="24"/>
      <c r="Z69" s="21"/>
      <c r="AA69" s="47"/>
    </row>
    <row r="70" spans="3:28" hidden="1" x14ac:dyDescent="0.2">
      <c r="C70" s="46"/>
      <c r="D70" s="40"/>
      <c r="E70" s="24">
        <f>E20</f>
        <v>0</v>
      </c>
      <c r="F70" s="21"/>
      <c r="G70" s="24">
        <f>G21</f>
        <v>0</v>
      </c>
      <c r="H70" s="21"/>
      <c r="I70" s="24">
        <f>I22</f>
        <v>0</v>
      </c>
      <c r="J70" s="21"/>
      <c r="K70" s="24">
        <f>K25</f>
        <v>0</v>
      </c>
      <c r="L70" s="21"/>
      <c r="M70" s="24"/>
      <c r="N70" s="21"/>
      <c r="O70" s="24">
        <f>Q12</f>
        <v>0</v>
      </c>
      <c r="P70" s="21"/>
      <c r="Q70" s="24"/>
      <c r="R70" s="21"/>
      <c r="S70" s="24">
        <f>S25</f>
        <v>0</v>
      </c>
      <c r="T70" s="21"/>
      <c r="U70" s="24">
        <f>U22</f>
        <v>0</v>
      </c>
      <c r="V70" s="21"/>
      <c r="W70" s="24">
        <f>W21</f>
        <v>0</v>
      </c>
      <c r="X70" s="21"/>
      <c r="Y70" s="24">
        <f>Y20</f>
        <v>0</v>
      </c>
      <c r="Z70" s="21"/>
      <c r="AA70" s="47"/>
    </row>
    <row r="71" spans="3:28" hidden="1" x14ac:dyDescent="0.2">
      <c r="C71" s="46"/>
      <c r="D71" s="40"/>
      <c r="E71" s="24">
        <f>E22</f>
        <v>0</v>
      </c>
      <c r="F71" s="21"/>
      <c r="G71" s="24">
        <f>G25</f>
        <v>0</v>
      </c>
      <c r="H71" s="21"/>
      <c r="I71" s="24">
        <f>I30</f>
        <v>0</v>
      </c>
      <c r="J71" s="21"/>
      <c r="K71" s="24"/>
      <c r="L71" s="21"/>
      <c r="M71" s="24"/>
      <c r="N71" s="21"/>
      <c r="O71" s="24"/>
      <c r="P71" s="21"/>
      <c r="Q71" s="24"/>
      <c r="R71" s="21"/>
      <c r="S71" s="24"/>
      <c r="T71" s="21"/>
      <c r="U71" s="24">
        <f>U30</f>
        <v>0</v>
      </c>
      <c r="V71" s="21"/>
      <c r="W71" s="24">
        <f>W25</f>
        <v>0</v>
      </c>
      <c r="X71" s="21"/>
      <c r="Y71" s="24">
        <f>Y22</f>
        <v>0</v>
      </c>
      <c r="Z71" s="21"/>
      <c r="AA71" s="47"/>
    </row>
    <row r="72" spans="3:28" hidden="1" x14ac:dyDescent="0.2">
      <c r="C72" s="46"/>
      <c r="D72" s="40"/>
      <c r="E72" s="24">
        <f>E24</f>
        <v>0</v>
      </c>
      <c r="F72" s="21"/>
      <c r="G72" s="24">
        <f>G29</f>
        <v>0</v>
      </c>
      <c r="H72" s="21"/>
      <c r="I72" s="24"/>
      <c r="J72" s="21"/>
      <c r="K72" s="12">
        <f>K7</f>
        <v>0</v>
      </c>
      <c r="L72" s="17" t="str">
        <f>J7</f>
        <v/>
      </c>
      <c r="O72" s="12">
        <f>M12</f>
        <v>0</v>
      </c>
      <c r="P72" s="17" t="str">
        <f>L12</f>
        <v/>
      </c>
      <c r="S72" s="12">
        <f>S7</f>
        <v>0</v>
      </c>
      <c r="T72" s="21"/>
      <c r="U72" s="24"/>
      <c r="V72" s="21"/>
      <c r="W72" s="24">
        <f>W29</f>
        <v>0</v>
      </c>
      <c r="X72" s="21"/>
      <c r="Y72" s="24">
        <f>Y24</f>
        <v>0</v>
      </c>
      <c r="Z72" s="21"/>
      <c r="AA72" s="47"/>
    </row>
    <row r="73" spans="3:28" hidden="1" x14ac:dyDescent="0.2">
      <c r="C73" s="46"/>
      <c r="D73" s="40"/>
      <c r="E73" s="24">
        <f>E26</f>
        <v>0</v>
      </c>
      <c r="F73" s="21"/>
      <c r="G73" s="24">
        <f>G33</f>
        <v>0</v>
      </c>
      <c r="H73" s="21"/>
      <c r="I73" s="24"/>
      <c r="J73" s="21"/>
      <c r="K73" s="12">
        <f>K25</f>
        <v>0</v>
      </c>
      <c r="L73" s="17" t="str">
        <f>J25</f>
        <v/>
      </c>
      <c r="O73" s="12">
        <f>Q12</f>
        <v>0</v>
      </c>
      <c r="P73" s="17" t="str">
        <f>P12</f>
        <v/>
      </c>
      <c r="S73" s="12">
        <f>S25</f>
        <v>0</v>
      </c>
      <c r="T73" s="21"/>
      <c r="U73" s="24"/>
      <c r="V73" s="21"/>
      <c r="W73" s="24">
        <f>W33</f>
        <v>0</v>
      </c>
      <c r="X73" s="21"/>
      <c r="Y73" s="24">
        <f>Y26</f>
        <v>0</v>
      </c>
      <c r="Z73" s="21"/>
      <c r="AA73" s="47"/>
    </row>
    <row r="74" spans="3:28" hidden="1" x14ac:dyDescent="0.2">
      <c r="C74" s="46"/>
      <c r="D74" s="40"/>
      <c r="E74" s="24">
        <f>E28</f>
        <v>0</v>
      </c>
      <c r="F74" s="21"/>
      <c r="G74" s="24"/>
      <c r="H74" s="21"/>
      <c r="I74" s="24"/>
      <c r="J74" s="21"/>
      <c r="K74" s="24"/>
      <c r="L74" s="21"/>
      <c r="M74" s="24"/>
      <c r="N74" s="21"/>
      <c r="O74" s="24"/>
      <c r="P74" s="21"/>
      <c r="Q74" s="24"/>
      <c r="R74" s="21"/>
      <c r="S74" s="24"/>
      <c r="T74" s="21"/>
      <c r="U74" s="24"/>
      <c r="V74" s="21"/>
      <c r="W74" s="24"/>
      <c r="X74" s="21"/>
      <c r="Y74" s="24">
        <f>Y28</f>
        <v>0</v>
      </c>
      <c r="Z74" s="21"/>
      <c r="AA74" s="47"/>
    </row>
    <row r="75" spans="3:28" hidden="1" x14ac:dyDescent="0.2">
      <c r="C75" s="46"/>
      <c r="D75" s="40"/>
      <c r="E75" s="24">
        <f>E30</f>
        <v>0</v>
      </c>
      <c r="F75" s="21"/>
      <c r="G75" s="24"/>
      <c r="H75" s="21"/>
      <c r="I75" s="24"/>
      <c r="J75" s="21"/>
      <c r="K75" s="24"/>
      <c r="L75" s="21"/>
      <c r="M75" s="24"/>
      <c r="N75" s="21"/>
      <c r="O75" s="24"/>
      <c r="P75" s="21"/>
      <c r="Q75" s="24"/>
      <c r="R75" s="21"/>
      <c r="S75" s="24"/>
      <c r="T75" s="21"/>
      <c r="U75" s="24"/>
      <c r="V75" s="21"/>
      <c r="W75" s="24"/>
      <c r="X75" s="21"/>
      <c r="Y75" s="24">
        <f>Y30</f>
        <v>0</v>
      </c>
      <c r="Z75" s="21"/>
      <c r="AA75" s="47"/>
    </row>
    <row r="76" spans="3:28" hidden="1" x14ac:dyDescent="0.2">
      <c r="C76" s="46"/>
      <c r="D76" s="40"/>
      <c r="E76" s="24">
        <f>E32</f>
        <v>0</v>
      </c>
      <c r="F76" s="21"/>
      <c r="G76" s="24"/>
      <c r="H76" s="21"/>
      <c r="I76" s="24"/>
      <c r="J76" s="21"/>
      <c r="K76" s="24"/>
      <c r="L76" s="21"/>
      <c r="M76" s="24"/>
      <c r="N76" s="21"/>
      <c r="O76" s="24"/>
      <c r="P76" s="21"/>
      <c r="Q76" s="24"/>
      <c r="R76" s="21"/>
      <c r="S76" s="24"/>
      <c r="T76" s="21"/>
      <c r="U76" s="24"/>
      <c r="V76" s="21"/>
      <c r="W76" s="24"/>
      <c r="X76" s="21"/>
      <c r="Y76" s="24">
        <f>Y32</f>
        <v>0</v>
      </c>
      <c r="Z76" s="21"/>
      <c r="AA76" s="47"/>
    </row>
    <row r="77" spans="3:28" hidden="1" x14ac:dyDescent="0.2">
      <c r="C77" s="48"/>
      <c r="D77" s="49"/>
      <c r="E77" s="50">
        <f>E34</f>
        <v>0</v>
      </c>
      <c r="F77" s="51"/>
      <c r="G77" s="50"/>
      <c r="H77" s="51"/>
      <c r="I77" s="50"/>
      <c r="J77" s="51"/>
      <c r="K77" s="50"/>
      <c r="L77" s="51"/>
      <c r="M77" s="50"/>
      <c r="N77" s="51"/>
      <c r="O77" s="50"/>
      <c r="P77" s="51"/>
      <c r="Q77" s="50"/>
      <c r="R77" s="51"/>
      <c r="S77" s="50"/>
      <c r="T77" s="51"/>
      <c r="U77" s="50"/>
      <c r="V77" s="51"/>
      <c r="W77" s="50"/>
      <c r="X77" s="51"/>
      <c r="Y77" s="50">
        <f>Y34</f>
        <v>0</v>
      </c>
      <c r="Z77" s="51"/>
      <c r="AA77" s="52"/>
    </row>
    <row r="78" spans="3:28" hidden="1" x14ac:dyDescent="0.2"/>
    <row r="79" spans="3:28" hidden="1" x14ac:dyDescent="0.2">
      <c r="C79" s="12" t="str">
        <f t="shared" ref="C79:C94" si="0">C2</f>
        <v>Gonzaga</v>
      </c>
      <c r="D79" s="17">
        <f t="shared" ref="D79:D94" si="1">B2</f>
        <v>1</v>
      </c>
      <c r="E79" s="12" t="str">
        <f>IF(E61=C79,C80,C79)</f>
        <v>Gonzaga</v>
      </c>
      <c r="G79" s="12" t="str">
        <f>IF(G61&lt;&gt;0,IF(G61=E61,E62,E61),"")</f>
        <v/>
      </c>
      <c r="I79" s="12" t="str">
        <f>IF(I61&lt;&gt;0,IF(I61=G61,G62,G61),"")</f>
        <v/>
      </c>
      <c r="K79" s="12" t="str">
        <f>IF(K69&lt;&gt;0,IF(K69=I61,I62,I61),"")</f>
        <v/>
      </c>
      <c r="M79" s="12" t="str">
        <f>IF(O69&lt;&gt;0,IF(O69=K69,K70,K69),"")</f>
        <v/>
      </c>
      <c r="Q79" s="12" t="str">
        <f>IF(O70&lt;&gt;0,IF(O70=S69,S70,S69),"")</f>
        <v/>
      </c>
      <c r="S79" s="12" t="str">
        <f>IF(S69&lt;&gt;0,IF(S69=U61,U62,U61),"")</f>
        <v/>
      </c>
      <c r="T79" s="17" t="str">
        <f>R7</f>
        <v/>
      </c>
      <c r="U79" s="12" t="str">
        <f>IF(U61&lt;&gt;0,IF(U61=W61,W62,W61),"")</f>
        <v/>
      </c>
      <c r="W79" s="12" t="str">
        <f>IF(W61&lt;&gt;0,IF(W61=Y61,Y62,Y61),"")</f>
        <v/>
      </c>
      <c r="Y79" s="12" t="str">
        <f>IF(Y61=AA79,AA80,AA79)</f>
        <v>Baylor</v>
      </c>
      <c r="AA79" s="12" t="str">
        <f t="shared" ref="AA79:AA94" si="2">AA2</f>
        <v>Baylor</v>
      </c>
      <c r="AB79" s="17">
        <f t="shared" ref="AB79:AB94" si="3">Z2</f>
        <v>1</v>
      </c>
    </row>
    <row r="80" spans="3:28" hidden="1" x14ac:dyDescent="0.2">
      <c r="C80" s="12" t="str">
        <f t="shared" si="0"/>
        <v>Norfolk St/App St.</v>
      </c>
      <c r="D80" s="17">
        <f t="shared" si="1"/>
        <v>16</v>
      </c>
      <c r="E80" s="12" t="str">
        <f>IF(E62=C81,C82,C81)</f>
        <v>Oklahoma</v>
      </c>
      <c r="G80" s="12" t="str">
        <f>IF(G62&lt;&gt;0,IF(G62=E63,E64,E63),"")</f>
        <v/>
      </c>
      <c r="I80" s="12" t="str">
        <f>IF(I62&lt;&gt;0,IF(I62=G63,G64,G63),"")</f>
        <v/>
      </c>
      <c r="T80" s="17" t="str">
        <f>R25</f>
        <v/>
      </c>
      <c r="U80" s="12" t="str">
        <f>IF(U62&lt;&gt;0,IF(U62=W63,W64,W63),"")</f>
        <v/>
      </c>
      <c r="W80" s="12" t="str">
        <f>IF(W62&lt;&gt;0,IF(W62=Y63,Y64,Y63),"")</f>
        <v/>
      </c>
      <c r="Y80" s="12" t="str">
        <f>IF(Y62=AA81,AA82,AA81)</f>
        <v>North Carolina</v>
      </c>
      <c r="AA80" s="12" t="str">
        <f t="shared" si="2"/>
        <v>Hartford</v>
      </c>
      <c r="AB80" s="17">
        <f t="shared" si="3"/>
        <v>16</v>
      </c>
    </row>
    <row r="81" spans="3:28" hidden="1" x14ac:dyDescent="0.2">
      <c r="C81" s="12" t="str">
        <f t="shared" si="0"/>
        <v>Oklahoma</v>
      </c>
      <c r="D81" s="17">
        <f t="shared" si="1"/>
        <v>8</v>
      </c>
      <c r="E81" s="12" t="str">
        <f>IF(E63=C83,C84,C83)</f>
        <v>Creighton</v>
      </c>
      <c r="G81" s="12" t="str">
        <f>IF(G63&lt;&gt;0,IF(G63=E65,E66,E65),"")</f>
        <v/>
      </c>
      <c r="W81" s="12" t="str">
        <f>IF(W63&lt;&gt;0,IF(W63=Y65,Y66,Y65),"")</f>
        <v/>
      </c>
      <c r="Y81" s="12" t="str">
        <f>IF(Y63=AA83,AA84,AA83)</f>
        <v>Villanova</v>
      </c>
      <c r="AA81" s="12" t="str">
        <f t="shared" si="2"/>
        <v>North Carolina</v>
      </c>
      <c r="AB81" s="17">
        <f t="shared" si="3"/>
        <v>8</v>
      </c>
    </row>
    <row r="82" spans="3:28" hidden="1" x14ac:dyDescent="0.2">
      <c r="C82" s="12" t="str">
        <f t="shared" si="0"/>
        <v>Missouri</v>
      </c>
      <c r="D82" s="17">
        <f t="shared" si="1"/>
        <v>9</v>
      </c>
      <c r="E82" s="12" t="str">
        <f>IF(E64=C85,C86,C85)</f>
        <v>UVA</v>
      </c>
      <c r="G82" s="12" t="str">
        <f>IF(G64&lt;&gt;0,IF(G64=E67,E68,E67),"")</f>
        <v/>
      </c>
      <c r="W82" s="12" t="str">
        <f>IF(W64&lt;&gt;0,IF(W64=Y67,Y68,Y67),"")</f>
        <v/>
      </c>
      <c r="Y82" s="12" t="str">
        <f>IF(Y64=AA85,AA86,AA85)</f>
        <v>Purdue</v>
      </c>
      <c r="AA82" s="12" t="str">
        <f t="shared" si="2"/>
        <v>Wisconsin</v>
      </c>
      <c r="AB82" s="17">
        <f t="shared" si="3"/>
        <v>9</v>
      </c>
    </row>
    <row r="83" spans="3:28" hidden="1" x14ac:dyDescent="0.2">
      <c r="C83" s="12" t="str">
        <f t="shared" si="0"/>
        <v>Creighton</v>
      </c>
      <c r="D83" s="17">
        <f t="shared" si="1"/>
        <v>5</v>
      </c>
      <c r="E83" s="12" t="str">
        <f>IF(E65=C87,C88,C87)</f>
        <v>USC</v>
      </c>
      <c r="Y83" s="12" t="str">
        <f>IF(Y65=AA87,AA88,AA87)</f>
        <v>Texas Tech</v>
      </c>
      <c r="AA83" s="12" t="str">
        <f t="shared" si="2"/>
        <v>Villanova</v>
      </c>
      <c r="AB83" s="17">
        <f t="shared" si="3"/>
        <v>5</v>
      </c>
    </row>
    <row r="84" spans="3:28" hidden="1" x14ac:dyDescent="0.2">
      <c r="C84" s="12" t="str">
        <f t="shared" si="0"/>
        <v>UCSB</v>
      </c>
      <c r="D84" s="17">
        <f t="shared" si="1"/>
        <v>12</v>
      </c>
      <c r="E84" s="12" t="str">
        <f>IF(E66=C89,C90,C89)</f>
        <v>Kansas</v>
      </c>
      <c r="Y84" s="12" t="str">
        <f>IF(Y66=AA89,AA90,AA89)</f>
        <v>Arkansas</v>
      </c>
      <c r="AA84" s="12" t="str">
        <f t="shared" si="2"/>
        <v>Winthrop</v>
      </c>
      <c r="AB84" s="17">
        <f t="shared" si="3"/>
        <v>12</v>
      </c>
    </row>
    <row r="85" spans="3:28" hidden="1" x14ac:dyDescent="0.2">
      <c r="C85" s="12" t="str">
        <f t="shared" si="0"/>
        <v>UVA</v>
      </c>
      <c r="D85" s="17">
        <f t="shared" si="1"/>
        <v>4</v>
      </c>
      <c r="E85" s="12" t="str">
        <f>IF(E67=C91,C92,C91)</f>
        <v>Oregon</v>
      </c>
      <c r="Y85" s="12" t="str">
        <f>IF(Y67=AA91,AA92,AA91)</f>
        <v>Florida</v>
      </c>
      <c r="AA85" s="12" t="str">
        <f t="shared" si="2"/>
        <v>Purdue</v>
      </c>
      <c r="AB85" s="17">
        <f t="shared" si="3"/>
        <v>4</v>
      </c>
    </row>
    <row r="86" spans="3:28" hidden="1" x14ac:dyDescent="0.2">
      <c r="C86" s="12" t="str">
        <f t="shared" si="0"/>
        <v>Ohio</v>
      </c>
      <c r="D86" s="17">
        <f t="shared" si="1"/>
        <v>13</v>
      </c>
      <c r="E86" s="12" t="str">
        <f>IF(E68=C93,C94,C93)</f>
        <v>Iowa</v>
      </c>
      <c r="Y86" s="12" t="str">
        <f>IF(Y68=AA93,AA94,AA93)</f>
        <v>Ohio State</v>
      </c>
      <c r="AA86" s="12" t="str">
        <f t="shared" si="2"/>
        <v>North Texas</v>
      </c>
      <c r="AB86" s="17">
        <f t="shared" si="3"/>
        <v>13</v>
      </c>
    </row>
    <row r="87" spans="3:28" hidden="1" x14ac:dyDescent="0.2">
      <c r="C87" s="12" t="str">
        <f t="shared" si="0"/>
        <v>USC</v>
      </c>
      <c r="D87" s="17">
        <f t="shared" si="1"/>
        <v>6</v>
      </c>
      <c r="AA87" s="12" t="str">
        <f t="shared" si="2"/>
        <v>Texas Tech</v>
      </c>
      <c r="AB87" s="17">
        <f t="shared" si="3"/>
        <v>6</v>
      </c>
    </row>
    <row r="88" spans="3:28" hidden="1" x14ac:dyDescent="0.2">
      <c r="C88" s="12" t="str">
        <f t="shared" si="0"/>
        <v>Wichita St./Drake</v>
      </c>
      <c r="D88" s="17">
        <f t="shared" si="1"/>
        <v>11</v>
      </c>
      <c r="AA88" s="12" t="str">
        <f t="shared" si="2"/>
        <v>Utah St.</v>
      </c>
      <c r="AB88" s="17">
        <f t="shared" si="3"/>
        <v>11</v>
      </c>
    </row>
    <row r="89" spans="3:28" hidden="1" x14ac:dyDescent="0.2">
      <c r="C89" s="12" t="str">
        <f t="shared" si="0"/>
        <v>Kansas</v>
      </c>
      <c r="D89" s="17">
        <f t="shared" si="1"/>
        <v>3</v>
      </c>
      <c r="AA89" s="12" t="str">
        <f t="shared" si="2"/>
        <v>Arkansas</v>
      </c>
      <c r="AB89" s="17">
        <f t="shared" si="3"/>
        <v>3</v>
      </c>
    </row>
    <row r="90" spans="3:28" hidden="1" x14ac:dyDescent="0.2">
      <c r="C90" s="12" t="str">
        <f t="shared" si="0"/>
        <v>Eastern Wash.</v>
      </c>
      <c r="D90" s="17">
        <f t="shared" si="1"/>
        <v>14</v>
      </c>
      <c r="AA90" s="12" t="str">
        <f t="shared" si="2"/>
        <v>Colgate</v>
      </c>
      <c r="AB90" s="17">
        <f t="shared" si="3"/>
        <v>14</v>
      </c>
    </row>
    <row r="91" spans="3:28" hidden="1" x14ac:dyDescent="0.2">
      <c r="C91" s="12" t="str">
        <f t="shared" si="0"/>
        <v>Oregon</v>
      </c>
      <c r="D91" s="17">
        <f t="shared" si="1"/>
        <v>7</v>
      </c>
      <c r="AA91" s="12" t="str">
        <f t="shared" si="2"/>
        <v>Florida</v>
      </c>
      <c r="AB91" s="17">
        <f t="shared" si="3"/>
        <v>7</v>
      </c>
    </row>
    <row r="92" spans="3:28" hidden="1" x14ac:dyDescent="0.2">
      <c r="C92" s="12" t="str">
        <f t="shared" si="0"/>
        <v>VCU</v>
      </c>
      <c r="D92" s="17">
        <f t="shared" si="1"/>
        <v>10</v>
      </c>
      <c r="AA92" s="12" t="str">
        <f t="shared" si="2"/>
        <v>VPI</v>
      </c>
      <c r="AB92" s="17">
        <f t="shared" si="3"/>
        <v>10</v>
      </c>
    </row>
    <row r="93" spans="3:28" hidden="1" x14ac:dyDescent="0.2">
      <c r="C93" s="12" t="str">
        <f t="shared" si="0"/>
        <v>Iowa</v>
      </c>
      <c r="D93" s="17">
        <f t="shared" si="1"/>
        <v>2</v>
      </c>
      <c r="AA93" s="12" t="str">
        <f t="shared" si="2"/>
        <v>Ohio State</v>
      </c>
      <c r="AB93" s="17">
        <f t="shared" si="3"/>
        <v>2</v>
      </c>
    </row>
    <row r="94" spans="3:28" hidden="1" x14ac:dyDescent="0.2">
      <c r="C94" s="12" t="str">
        <f t="shared" si="0"/>
        <v>Grand Canyon</v>
      </c>
      <c r="D94" s="17">
        <f t="shared" si="1"/>
        <v>15</v>
      </c>
      <c r="AA94" s="12" t="str">
        <f t="shared" si="2"/>
        <v>Oral Roberts</v>
      </c>
      <c r="AB94" s="17">
        <f t="shared" si="3"/>
        <v>15</v>
      </c>
    </row>
    <row r="95" spans="3:28" hidden="1" x14ac:dyDescent="0.2"/>
    <row r="96" spans="3:28" hidden="1" x14ac:dyDescent="0.2"/>
    <row r="97" spans="3:28" hidden="1" x14ac:dyDescent="0.2">
      <c r="C97" s="12" t="str">
        <f t="shared" ref="C97:C112" si="4">C20</f>
        <v>Michigan</v>
      </c>
      <c r="D97" s="17">
        <f t="shared" ref="D97:D112" si="5">B20</f>
        <v>1</v>
      </c>
      <c r="E97" s="12" t="str">
        <f>IF(E70=C97,C98,C97)</f>
        <v>Michigan</v>
      </c>
      <c r="G97" s="12" t="str">
        <f>IF(G70&lt;&gt;0,IF(G70=E70,E71,E70),"")</f>
        <v/>
      </c>
      <c r="I97" s="12" t="str">
        <f>IF(I70&lt;&gt;0,IF(I70=G70,G71,G70),"")</f>
        <v/>
      </c>
      <c r="K97" s="12" t="str">
        <f>IF(K70&lt;&gt;0,IF(K70=I70,I71,I70),"")</f>
        <v/>
      </c>
      <c r="S97" s="12" t="str">
        <f>IF(S70&lt;&gt;0,IF(S70=U70,U71,U70),"")</f>
        <v/>
      </c>
      <c r="U97" s="12" t="str">
        <f>IF(U70&lt;&gt;0,IF(U70=W70,W71,W70),"")</f>
        <v/>
      </c>
      <c r="W97" s="12" t="str">
        <f>IF(W70&lt;&gt;0,IF(W70=Y70,Y71,Y70),"")</f>
        <v/>
      </c>
      <c r="Y97" s="12" t="str">
        <f>IF(Y70=AA97,AA98,AA97)</f>
        <v>Illinois</v>
      </c>
      <c r="AA97" s="12" t="str">
        <f t="shared" ref="AA97:AA112" si="6">AA20</f>
        <v>Illinois</v>
      </c>
      <c r="AB97" s="17">
        <f t="shared" ref="AB97:AB112" si="7">Z20</f>
        <v>1</v>
      </c>
    </row>
    <row r="98" spans="3:28" hidden="1" x14ac:dyDescent="0.2">
      <c r="C98" s="12" t="str">
        <f t="shared" si="4"/>
        <v>Mt. St. Mary/Texas So.</v>
      </c>
      <c r="D98" s="17">
        <f t="shared" si="5"/>
        <v>16</v>
      </c>
      <c r="E98" s="12" t="str">
        <f>IF(E71=C99,C100,C99)</f>
        <v>LSU</v>
      </c>
      <c r="G98" s="12" t="str">
        <f>IF(G71&lt;&gt;0,IF(G71=E72,E73,E72),"")</f>
        <v/>
      </c>
      <c r="I98" s="12" t="str">
        <f>IF(I71&lt;&gt;0,IF(I71=G72,G73,G71),"")</f>
        <v/>
      </c>
      <c r="U98" s="12" t="str">
        <f>IF(U71&lt;&gt;0,IF(U71=W72,W73,W72),"")</f>
        <v/>
      </c>
      <c r="W98" s="12" t="str">
        <f>IF(W71&lt;&gt;0,IF(W71=Y72,Y73,Y72),"")</f>
        <v/>
      </c>
      <c r="Y98" s="12" t="str">
        <f>IF(Y71=AA99,AA100,AA99)</f>
        <v>Loyola Chicago</v>
      </c>
      <c r="AA98" s="12" t="str">
        <f t="shared" si="6"/>
        <v>Drexel</v>
      </c>
      <c r="AB98" s="17">
        <f t="shared" si="7"/>
        <v>16</v>
      </c>
    </row>
    <row r="99" spans="3:28" hidden="1" x14ac:dyDescent="0.2">
      <c r="C99" s="12" t="str">
        <f t="shared" si="4"/>
        <v>LSU</v>
      </c>
      <c r="D99" s="17">
        <f t="shared" si="5"/>
        <v>8</v>
      </c>
      <c r="E99" s="12" t="str">
        <f>IF(E72=C101,C102,C101)</f>
        <v>Colorado</v>
      </c>
      <c r="G99" s="12" t="str">
        <f>IF(G72&lt;&gt;0,IF(G72=E74,E75,E74),"")</f>
        <v/>
      </c>
      <c r="W99" s="12" t="str">
        <f>IF(W72&lt;&gt;0,IF(W72=Y74,Y75,Y74),"")</f>
        <v/>
      </c>
      <c r="Y99" s="12" t="str">
        <f>IF(Y72=AA101,AA102,AA101)</f>
        <v>Tennessee</v>
      </c>
      <c r="AA99" s="12" t="str">
        <f t="shared" si="6"/>
        <v>Loyola Chicago</v>
      </c>
      <c r="AB99" s="17">
        <f t="shared" si="7"/>
        <v>8</v>
      </c>
    </row>
    <row r="100" spans="3:28" hidden="1" x14ac:dyDescent="0.2">
      <c r="C100" s="12" t="str">
        <f t="shared" si="4"/>
        <v>St. Bonaventure</v>
      </c>
      <c r="D100" s="17">
        <f t="shared" si="5"/>
        <v>9</v>
      </c>
      <c r="E100" s="12" t="str">
        <f>IF(E73=C103,C104,C103)</f>
        <v>Florida State</v>
      </c>
      <c r="G100" s="12" t="str">
        <f>IF(G73&lt;&gt;0,IF(G73=E76,E77,E76),"")</f>
        <v/>
      </c>
      <c r="W100" s="12" t="str">
        <f>IF(W73&lt;&gt;0,IF(W73=Y76,Y77,Y76),"")</f>
        <v/>
      </c>
      <c r="Y100" s="12" t="str">
        <f>IF(Y73=AA103,AA104,AA103)</f>
        <v>Oklahoma St.</v>
      </c>
      <c r="AA100" s="12" t="str">
        <f t="shared" si="6"/>
        <v>GEORGIA TECH</v>
      </c>
      <c r="AB100" s="17">
        <f t="shared" si="7"/>
        <v>9</v>
      </c>
    </row>
    <row r="101" spans="3:28" hidden="1" x14ac:dyDescent="0.2">
      <c r="C101" s="12" t="str">
        <f t="shared" si="4"/>
        <v>Colorado</v>
      </c>
      <c r="D101" s="17">
        <f t="shared" si="5"/>
        <v>5</v>
      </c>
      <c r="E101" s="12" t="str">
        <f>IF(E74=C105,C106,C105)</f>
        <v>BYU</v>
      </c>
      <c r="Y101" s="12" t="str">
        <f>IF(Y74=AA105,AA106,AA105)</f>
        <v>San Diego St.</v>
      </c>
      <c r="AA101" s="12" t="str">
        <f t="shared" si="6"/>
        <v>Tennessee</v>
      </c>
      <c r="AB101" s="17">
        <f t="shared" si="7"/>
        <v>5</v>
      </c>
    </row>
    <row r="102" spans="3:28" hidden="1" x14ac:dyDescent="0.2">
      <c r="C102" s="12" t="str">
        <f t="shared" si="4"/>
        <v>Georgetown</v>
      </c>
      <c r="D102" s="17">
        <f t="shared" si="5"/>
        <v>12</v>
      </c>
      <c r="E102" s="12" t="str">
        <f>IF(E75=C107,C108,C107)</f>
        <v>Texas</v>
      </c>
      <c r="Y102" s="12" t="str">
        <f>IF(Y75=AA107,AA108,AA107)</f>
        <v>West Virginia</v>
      </c>
      <c r="AA102" s="12" t="str">
        <f t="shared" si="6"/>
        <v>Oregon St.</v>
      </c>
      <c r="AB102" s="17">
        <f t="shared" si="7"/>
        <v>12</v>
      </c>
    </row>
    <row r="103" spans="3:28" hidden="1" x14ac:dyDescent="0.2">
      <c r="C103" s="12" t="str">
        <f t="shared" si="4"/>
        <v>Florida State</v>
      </c>
      <c r="D103" s="17">
        <f t="shared" si="5"/>
        <v>4</v>
      </c>
      <c r="E103" s="12" t="str">
        <f>IF(E76=C109,C110,C109)</f>
        <v>Uconn</v>
      </c>
      <c r="Y103" s="12" t="str">
        <f>IF(Y76=AA109,AA110,AA109)</f>
        <v>Clemson</v>
      </c>
      <c r="AA103" s="12" t="str">
        <f t="shared" si="6"/>
        <v>Oklahoma St.</v>
      </c>
      <c r="AB103" s="17">
        <f t="shared" si="7"/>
        <v>4</v>
      </c>
    </row>
    <row r="104" spans="3:28" hidden="1" x14ac:dyDescent="0.2">
      <c r="C104" s="12" t="str">
        <f t="shared" si="4"/>
        <v>UNC Greensboro</v>
      </c>
      <c r="D104" s="17">
        <f t="shared" si="5"/>
        <v>13</v>
      </c>
      <c r="E104" s="12" t="str">
        <f>IF(E77=C111,C112,C111)</f>
        <v>Alabama</v>
      </c>
      <c r="Y104" s="12" t="str">
        <f>IF(Y77=AA111,AA112,AA111)</f>
        <v>Houston</v>
      </c>
      <c r="AA104" s="12" t="str">
        <f t="shared" si="6"/>
        <v>Liberty</v>
      </c>
      <c r="AB104" s="17">
        <f t="shared" si="7"/>
        <v>13</v>
      </c>
    </row>
    <row r="105" spans="3:28" hidden="1" x14ac:dyDescent="0.2">
      <c r="C105" s="12" t="str">
        <f t="shared" si="4"/>
        <v>BYU</v>
      </c>
      <c r="D105" s="17">
        <f t="shared" si="5"/>
        <v>6</v>
      </c>
      <c r="AA105" s="12" t="str">
        <f t="shared" si="6"/>
        <v>San Diego St.</v>
      </c>
      <c r="AB105" s="17">
        <f t="shared" si="7"/>
        <v>6</v>
      </c>
    </row>
    <row r="106" spans="3:28" hidden="1" x14ac:dyDescent="0.2">
      <c r="C106" s="12" t="str">
        <f t="shared" si="4"/>
        <v>Michigan St./UCLA</v>
      </c>
      <c r="D106" s="17">
        <f t="shared" si="5"/>
        <v>11</v>
      </c>
      <c r="AA106" s="12" t="str">
        <f t="shared" si="6"/>
        <v>Syracuse</v>
      </c>
      <c r="AB106" s="17">
        <f t="shared" si="7"/>
        <v>11</v>
      </c>
    </row>
    <row r="107" spans="3:28" hidden="1" x14ac:dyDescent="0.2">
      <c r="C107" s="12" t="str">
        <f t="shared" si="4"/>
        <v>Texas</v>
      </c>
      <c r="D107" s="17">
        <f t="shared" si="5"/>
        <v>3</v>
      </c>
      <c r="AA107" s="12" t="str">
        <f t="shared" si="6"/>
        <v>West Virginia</v>
      </c>
      <c r="AB107" s="17">
        <f t="shared" si="7"/>
        <v>3</v>
      </c>
    </row>
    <row r="108" spans="3:28" hidden="1" x14ac:dyDescent="0.2">
      <c r="C108" s="12" t="str">
        <f t="shared" si="4"/>
        <v>Abilene Christian</v>
      </c>
      <c r="D108" s="17">
        <f t="shared" si="5"/>
        <v>14</v>
      </c>
      <c r="AA108" s="12" t="str">
        <f t="shared" si="6"/>
        <v>Morehead St.</v>
      </c>
      <c r="AB108" s="17">
        <f t="shared" si="7"/>
        <v>14</v>
      </c>
    </row>
    <row r="109" spans="3:28" hidden="1" x14ac:dyDescent="0.2">
      <c r="C109" s="12" t="str">
        <f t="shared" si="4"/>
        <v>Uconn</v>
      </c>
      <c r="D109" s="17">
        <f t="shared" si="5"/>
        <v>7</v>
      </c>
      <c r="AA109" s="12" t="str">
        <f t="shared" si="6"/>
        <v>Clemson</v>
      </c>
      <c r="AB109" s="17">
        <f t="shared" si="7"/>
        <v>7</v>
      </c>
    </row>
    <row r="110" spans="3:28" hidden="1" x14ac:dyDescent="0.2">
      <c r="C110" s="12" t="str">
        <f t="shared" si="4"/>
        <v>Maryland</v>
      </c>
      <c r="D110" s="17">
        <f t="shared" si="5"/>
        <v>10</v>
      </c>
      <c r="AA110" s="12" t="str">
        <f t="shared" si="6"/>
        <v>Rutgers</v>
      </c>
      <c r="AB110" s="17">
        <f t="shared" si="7"/>
        <v>10</v>
      </c>
    </row>
    <row r="111" spans="3:28" hidden="1" x14ac:dyDescent="0.2">
      <c r="C111" s="12" t="str">
        <f t="shared" si="4"/>
        <v>Alabama</v>
      </c>
      <c r="D111" s="17">
        <f t="shared" si="5"/>
        <v>2</v>
      </c>
      <c r="AA111" s="12" t="str">
        <f t="shared" si="6"/>
        <v>Houston</v>
      </c>
      <c r="AB111" s="17">
        <f t="shared" si="7"/>
        <v>2</v>
      </c>
    </row>
    <row r="112" spans="3:28" hidden="1" x14ac:dyDescent="0.2">
      <c r="C112" s="12" t="str">
        <f t="shared" si="4"/>
        <v>Iona</v>
      </c>
      <c r="D112" s="17">
        <f t="shared" si="5"/>
        <v>15</v>
      </c>
      <c r="AA112" s="12" t="str">
        <f t="shared" si="6"/>
        <v>Cleveland St.</v>
      </c>
      <c r="AB112" s="17">
        <f t="shared" si="7"/>
        <v>15</v>
      </c>
    </row>
  </sheetData>
  <sheetProtection algorithmName="SHA-512" hashValue="jAaQ4alTl4UljyaQDtTd/BCEaKrgKnpKqdRgXvPV2lj7am2tav5klRG9gxn3gFhD/mBy2oBaX0z9L8J+vCpQiQ==" saltValue="aU4jnpQKU+SUiIrW3caq1g==" spinCount="100000" sheet="1" formatCells="0" formatColumns="0" formatRows="0" insertColumns="0" insertRows="0" insertHyperlinks="0" deleteColumns="0" deleteRows="0" selectLockedCells="1" sort="0" autoFilter="0" pivotTables="0"/>
  <mergeCells count="163">
    <mergeCell ref="D34:D35"/>
    <mergeCell ref="E34:E35"/>
    <mergeCell ref="X34:X35"/>
    <mergeCell ref="Y34:Y35"/>
    <mergeCell ref="X30:X31"/>
    <mergeCell ref="Y30:Y31"/>
    <mergeCell ref="D32:D33"/>
    <mergeCell ref="E32:E33"/>
    <mergeCell ref="X32:X33"/>
    <mergeCell ref="Y32:Y33"/>
    <mergeCell ref="F33:F34"/>
    <mergeCell ref="G33:G34"/>
    <mergeCell ref="V33:V34"/>
    <mergeCell ref="W33:W34"/>
    <mergeCell ref="E30:E31"/>
    <mergeCell ref="H30:H33"/>
    <mergeCell ref="I30:I33"/>
    <mergeCell ref="Y28:Y29"/>
    <mergeCell ref="F29:F30"/>
    <mergeCell ref="G29:G30"/>
    <mergeCell ref="V29:V30"/>
    <mergeCell ref="W29:W30"/>
    <mergeCell ref="D30:D31"/>
    <mergeCell ref="V25:V26"/>
    <mergeCell ref="W25:W26"/>
    <mergeCell ref="D26:D27"/>
    <mergeCell ref="E26:E27"/>
    <mergeCell ref="X26:X27"/>
    <mergeCell ref="Y26:Y27"/>
    <mergeCell ref="D28:D29"/>
    <mergeCell ref="E28:E29"/>
    <mergeCell ref="X28:X29"/>
    <mergeCell ref="T30:T33"/>
    <mergeCell ref="U30:U33"/>
    <mergeCell ref="T22:T25"/>
    <mergeCell ref="U22:U25"/>
    <mergeCell ref="E8:E9"/>
    <mergeCell ref="X12:X13"/>
    <mergeCell ref="M12:M25"/>
    <mergeCell ref="E10:E11"/>
    <mergeCell ref="R25:R30"/>
    <mergeCell ref="X16:X17"/>
    <mergeCell ref="Y16:Y17"/>
    <mergeCell ref="F7:F8"/>
    <mergeCell ref="Y12:Y13"/>
    <mergeCell ref="Y8:Y9"/>
    <mergeCell ref="X22:X23"/>
    <mergeCell ref="Y22:Y23"/>
    <mergeCell ref="E24:E25"/>
    <mergeCell ref="X24:X25"/>
    <mergeCell ref="Y24:Y25"/>
    <mergeCell ref="F25:F26"/>
    <mergeCell ref="G25:G26"/>
    <mergeCell ref="J25:J30"/>
    <mergeCell ref="K25:K30"/>
    <mergeCell ref="E22:E23"/>
    <mergeCell ref="H22:H25"/>
    <mergeCell ref="I22:I25"/>
    <mergeCell ref="X10:X11"/>
    <mergeCell ref="Y10:Y11"/>
    <mergeCell ref="F11:F12"/>
    <mergeCell ref="V11:V12"/>
    <mergeCell ref="W11:W12"/>
    <mergeCell ref="D12:D13"/>
    <mergeCell ref="H12:H15"/>
    <mergeCell ref="L12:L25"/>
    <mergeCell ref="Y20:Y21"/>
    <mergeCell ref="F21:F22"/>
    <mergeCell ref="G21:G22"/>
    <mergeCell ref="V21:V22"/>
    <mergeCell ref="W21:W22"/>
    <mergeCell ref="D22:D23"/>
    <mergeCell ref="D24:D25"/>
    <mergeCell ref="Y14:Y15"/>
    <mergeCell ref="F15:F16"/>
    <mergeCell ref="V15:V16"/>
    <mergeCell ref="W15:W16"/>
    <mergeCell ref="D16:D17"/>
    <mergeCell ref="N16:N21"/>
    <mergeCell ref="O16:O21"/>
    <mergeCell ref="P12:P25"/>
    <mergeCell ref="Q12:Q25"/>
    <mergeCell ref="T12:T15"/>
    <mergeCell ref="U12:U15"/>
    <mergeCell ref="D20:D21"/>
    <mergeCell ref="E20:E21"/>
    <mergeCell ref="S25:S30"/>
    <mergeCell ref="X20:X21"/>
    <mergeCell ref="E14:E15"/>
    <mergeCell ref="G15:G16"/>
    <mergeCell ref="E16:E17"/>
    <mergeCell ref="E12:E13"/>
    <mergeCell ref="D14:D15"/>
    <mergeCell ref="J7:J12"/>
    <mergeCell ref="K7:K12"/>
    <mergeCell ref="R7:R12"/>
    <mergeCell ref="S7:S12"/>
    <mergeCell ref="V7:V8"/>
    <mergeCell ref="W7:W8"/>
    <mergeCell ref="X8:X9"/>
    <mergeCell ref="I4:I7"/>
    <mergeCell ref="I12:I15"/>
    <mergeCell ref="G3:G4"/>
    <mergeCell ref="G7:G8"/>
    <mergeCell ref="G11:G12"/>
    <mergeCell ref="D8:D9"/>
    <mergeCell ref="X14:X15"/>
    <mergeCell ref="D10:D11"/>
    <mergeCell ref="Z38:AB38"/>
    <mergeCell ref="D2:D3"/>
    <mergeCell ref="X2:X3"/>
    <mergeCell ref="Y2:Y3"/>
    <mergeCell ref="F3:F4"/>
    <mergeCell ref="V3:V4"/>
    <mergeCell ref="W3:W4"/>
    <mergeCell ref="D4:D5"/>
    <mergeCell ref="H4:H7"/>
    <mergeCell ref="T4:T7"/>
    <mergeCell ref="U4:U7"/>
    <mergeCell ref="X4:X5"/>
    <mergeCell ref="Y4:Y5"/>
    <mergeCell ref="E6:E7"/>
    <mergeCell ref="E4:E5"/>
    <mergeCell ref="E2:E3"/>
    <mergeCell ref="D6:D7"/>
    <mergeCell ref="X6:X7"/>
    <mergeCell ref="Y6:Y7"/>
    <mergeCell ref="T37:U37"/>
    <mergeCell ref="V37:W37"/>
    <mergeCell ref="X37:Y37"/>
    <mergeCell ref="Z37:AB37"/>
    <mergeCell ref="T38:U38"/>
    <mergeCell ref="V38:W38"/>
    <mergeCell ref="X38:Y38"/>
    <mergeCell ref="J37:K37"/>
    <mergeCell ref="L37:M37"/>
    <mergeCell ref="N37:O37"/>
    <mergeCell ref="P37:Q37"/>
    <mergeCell ref="R37:S37"/>
    <mergeCell ref="B37:C37"/>
    <mergeCell ref="D37:E37"/>
    <mergeCell ref="F37:G37"/>
    <mergeCell ref="H37:I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F39:G39"/>
    <mergeCell ref="D39:E39"/>
    <mergeCell ref="X39:Y39"/>
    <mergeCell ref="V39:W39"/>
    <mergeCell ref="T39:U39"/>
    <mergeCell ref="R39:S39"/>
    <mergeCell ref="P39:Q39"/>
    <mergeCell ref="N39:O39"/>
    <mergeCell ref="L39:M39"/>
    <mergeCell ref="J39:K39"/>
    <mergeCell ref="H39:I39"/>
  </mergeCells>
  <conditionalFormatting sqref="B36:AB36 R25:R30 N16:N21 L12:L25 R7:R12 T12:T15 T4:T7 T30:T33 T22:T25 V3:V4 X2:X17 V7:V8 V11:V12 V15:V16 V21:V22 H12:H15 H22:H25 J25:J30 X20:X35 H30:H33 V25:V26 V29:V30 V33:V34 Y22 B1:AB1 A1:A36 X18:AA19 F2:W2 N12:O15 H3:U3 J4:S6 L7:Q11 H16:I21 H26:I29 F35:W35 N22:O25 H34:U34 L26:Q30 R13:S24 T16:U21 V17:W20 V5:W6 T8:U11 V9:W10 V13:W14 V23:W24 T26:U29 V27:W28 V31:W32 J31:S33 F3:G34 H4:I11 J7:K24 Y2 D2:E17 W33 M12 Y34 B18:E35 I12 K25 I22 I30 O16 P12:Q12 S7 S25 U30 U22 U12 U4 W3 W7 W11 W15 W21 W25 W29 Y32 Y30 Y28 Y26 Y24 Y20 Y16 Y14 Y12 Y10 Y8 Y6 Y4 B2:C35 Z2:AB35">
    <cfRule type="cellIs" dxfId="213" priority="248" operator="equal">
      <formula>"ERROR"</formula>
    </cfRule>
  </conditionalFormatting>
  <dataValidations disablePrompts="1" count="34">
    <dataValidation type="list" allowBlank="1" showInputMessage="1" showErrorMessage="1" sqref="W33:W34" xr:uid="{00000000-0002-0000-0100-000000000000}">
      <formula1>Y76:Y77</formula1>
    </dataValidation>
    <dataValidation type="list" allowBlank="1" showInputMessage="1" showErrorMessage="1" sqref="W29:W30 S25:S30" xr:uid="{00000000-0002-0000-0100-000001000000}">
      <formula1>U70:U71</formula1>
    </dataValidation>
    <dataValidation type="list" allowBlank="1" showInputMessage="1" showErrorMessage="1" sqref="W25:W26" xr:uid="{00000000-0002-0000-0100-000002000000}">
      <formula1>Y72:Y73</formula1>
    </dataValidation>
    <dataValidation type="list" allowBlank="1" showInputMessage="1" showErrorMessage="1" sqref="W21:W22" xr:uid="{00000000-0002-0000-0100-000003000000}">
      <formula1>Y70:Y71</formula1>
    </dataValidation>
    <dataValidation type="list" allowBlank="1" showInputMessage="1" showErrorMessage="1" sqref="W15:W16" xr:uid="{00000000-0002-0000-0100-000004000000}">
      <formula1>Y67:Y68</formula1>
    </dataValidation>
    <dataValidation type="list" allowBlank="1" showInputMessage="1" showErrorMessage="1" sqref="W11:W12 S7:S12" xr:uid="{00000000-0002-0000-0100-000005000000}">
      <formula1>U61:U62</formula1>
    </dataValidation>
    <dataValidation type="list" allowBlank="1" showInputMessage="1" showErrorMessage="1" sqref="W7:W8" xr:uid="{00000000-0002-0000-0100-000006000000}">
      <formula1>Y63:Y64</formula1>
    </dataValidation>
    <dataValidation type="list" allowBlank="1" showInputMessage="1" showErrorMessage="1" sqref="G33:G34" xr:uid="{00000000-0002-0000-0100-000007000000}">
      <formula1>E76:E77</formula1>
    </dataValidation>
    <dataValidation type="list" allowBlank="1" showInputMessage="1" showErrorMessage="1" sqref="G29:G30 K25:K30" xr:uid="{00000000-0002-0000-0100-000008000000}">
      <formula1>E70:E71</formula1>
    </dataValidation>
    <dataValidation type="list" allowBlank="1" showInputMessage="1" showErrorMessage="1" sqref="G25:G26" xr:uid="{00000000-0002-0000-0100-000009000000}">
      <formula1>E72:E73</formula1>
    </dataValidation>
    <dataValidation type="list" allowBlank="1" showInputMessage="1" showErrorMessage="1" sqref="G21:G22" xr:uid="{00000000-0002-0000-0100-00000A000000}">
      <formula1>E70:E71</formula1>
    </dataValidation>
    <dataValidation type="list" allowBlank="1" showInputMessage="1" showErrorMessage="1" sqref="G15:G16" xr:uid="{00000000-0002-0000-0100-00000B000000}">
      <formula1>E67:E68</formula1>
    </dataValidation>
    <dataValidation type="list" allowBlank="1" showInputMessage="1" showErrorMessage="1" sqref="G11:G12 K7:K12" xr:uid="{00000000-0002-0000-0100-00000C000000}">
      <formula1>E61:E62</formula1>
    </dataValidation>
    <dataValidation type="list" allowBlank="1" showInputMessage="1" showErrorMessage="1" sqref="G7:G8" xr:uid="{00000000-0002-0000-0100-00000D000000}">
      <formula1>E63:E64</formula1>
    </dataValidation>
    <dataValidation type="list" allowBlank="1" showInputMessage="1" showErrorMessage="1" sqref="Y2:Y17 Y20:Y35" xr:uid="{00000000-0002-0000-0100-00000E000000}">
      <formula1>AA2:AA3</formula1>
    </dataValidation>
    <dataValidation type="list" allowBlank="1" showInputMessage="1" showErrorMessage="1" sqref="E2:E17 E20:E35" xr:uid="{00000000-0002-0000-0100-00000F000000}">
      <formula1>C2:C3</formula1>
    </dataValidation>
    <dataValidation type="list" allowBlank="1" showInputMessage="1" showErrorMessage="1" sqref="U30:U33" xr:uid="{00000000-0002-0000-0100-000010000000}">
      <formula1>W72:W73</formula1>
    </dataValidation>
    <dataValidation type="list" allowBlank="1" showInputMessage="1" showErrorMessage="1" sqref="U22:U25" xr:uid="{00000000-0002-0000-0100-000011000000}">
      <formula1>W70:W71</formula1>
    </dataValidation>
    <dataValidation type="list" allowBlank="1" showInputMessage="1" showErrorMessage="1" sqref="U12:U15" xr:uid="{00000000-0002-0000-0100-000012000000}">
      <formula1>W63:W64</formula1>
    </dataValidation>
    <dataValidation type="list" allowBlank="1" showInputMessage="1" showErrorMessage="1" sqref="U4:U7 Q12:Q13 Q24:Q25 Q17:Q21" xr:uid="{00000000-0002-0000-0100-000013000000}">
      <formula1>S61:S62</formula1>
    </dataValidation>
    <dataValidation type="list" allowBlank="1" showInputMessage="1" showErrorMessage="1" sqref="W3:W4" xr:uid="{00000000-0002-0000-0100-000014000000}">
      <formula1>Y61:Y62</formula1>
    </dataValidation>
    <dataValidation type="list" allowBlank="1" showInputMessage="1" showErrorMessage="1" sqref="I30:I33" xr:uid="{00000000-0002-0000-0100-000015000000}">
      <formula1>G72:G73</formula1>
    </dataValidation>
    <dataValidation type="list" allowBlank="1" showInputMessage="1" showErrorMessage="1" sqref="I22:I25" xr:uid="{00000000-0002-0000-0100-000016000000}">
      <formula1>G70:G71</formula1>
    </dataValidation>
    <dataValidation type="list" allowBlank="1" showInputMessage="1" showErrorMessage="1" sqref="I12:I15" xr:uid="{00000000-0002-0000-0100-000017000000}">
      <formula1>G63:G64</formula1>
    </dataValidation>
    <dataValidation type="list" allowBlank="1" showInputMessage="1" showErrorMessage="1" sqref="I4:I7 M12" xr:uid="{00000000-0002-0000-0100-000018000000}">
      <formula1>G61:G62</formula1>
    </dataValidation>
    <dataValidation type="list" allowBlank="1" showInputMessage="1" showErrorMessage="1" sqref="G3:G4" xr:uid="{00000000-0002-0000-0100-000019000000}">
      <formula1>E61:E62</formula1>
    </dataValidation>
    <dataValidation type="list" allowBlank="1" showInputMessage="1" showErrorMessage="1" sqref="Q22" xr:uid="{00000000-0002-0000-0100-00001A000000}">
      <formula1>S72:S73</formula1>
    </dataValidation>
    <dataValidation type="list" allowBlank="1" showInputMessage="1" showErrorMessage="1" sqref="Q15 O19" xr:uid="{00000000-0002-0000-0100-00001B000000}">
      <formula1>#REF!</formula1>
    </dataValidation>
    <dataValidation type="list" allowBlank="1" showInputMessage="1" showErrorMessage="1" sqref="Q23" xr:uid="{00000000-0002-0000-0100-00001C000000}">
      <formula1>S73:S81</formula1>
    </dataValidation>
    <dataValidation type="list" allowBlank="1" showInputMessage="1" showErrorMessage="1" sqref="Q14" xr:uid="{00000000-0002-0000-0100-00001D000000}">
      <formula1>S71:S71</formula1>
    </dataValidation>
    <dataValidation type="list" allowBlank="1" showInputMessage="1" showErrorMessage="1" sqref="Q16" xr:uid="{00000000-0002-0000-0100-00001E000000}">
      <formula1>S74:S74</formula1>
    </dataValidation>
    <dataValidation type="list" allowBlank="1" showInputMessage="1" showErrorMessage="1" sqref="O16:O17 O21" xr:uid="{00000000-0002-0000-0100-00001F000000}">
      <formula1>O69:O70</formula1>
    </dataValidation>
    <dataValidation type="list" allowBlank="1" showInputMessage="1" showErrorMessage="1" sqref="O18" xr:uid="{00000000-0002-0000-0100-000021000000}">
      <formula1>O71:O71</formula1>
    </dataValidation>
    <dataValidation type="list" allowBlank="1" showInputMessage="1" showErrorMessage="1" sqref="O20" xr:uid="{00000000-0002-0000-0100-000022000000}">
      <formula1>O74:O74</formula1>
    </dataValidation>
  </dataValidations>
  <pageMargins left="0.7" right="0.7" top="0.75" bottom="0.75" header="0.3" footer="0.3"/>
  <pageSetup paperSize="17" scale="46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theme="6"/>
    <pageSetUpPr fitToPage="1"/>
  </sheetPr>
  <dimension ref="A1:AC166"/>
  <sheetViews>
    <sheetView tabSelected="1" zoomScale="70" zoomScaleNormal="70" zoomScaleSheetLayoutView="55" workbookViewId="0">
      <selection activeCell="E16" sqref="E16:E17"/>
    </sheetView>
  </sheetViews>
  <sheetFormatPr baseColWidth="10" defaultColWidth="8.83203125" defaultRowHeight="15" x14ac:dyDescent="0.2"/>
  <cols>
    <col min="1" max="2" width="5.6640625" customWidth="1"/>
    <col min="3" max="3" width="22.83203125" bestFit="1" customWidth="1"/>
    <col min="4" max="4" width="5.6640625" style="1" customWidth="1"/>
    <col min="5" max="5" width="17.6640625" customWidth="1"/>
    <col min="6" max="6" width="5.6640625" customWidth="1"/>
    <col min="7" max="7" width="17.6640625" customWidth="1"/>
    <col min="8" max="8" width="5.6640625" customWidth="1"/>
    <col min="9" max="9" width="17.6640625" customWidth="1"/>
    <col min="10" max="10" width="5.6640625" customWidth="1"/>
    <col min="11" max="11" width="17.6640625" customWidth="1"/>
    <col min="12" max="12" width="5.6640625" customWidth="1"/>
    <col min="13" max="13" width="17.6640625" customWidth="1"/>
    <col min="14" max="14" width="5.6640625" customWidth="1"/>
    <col min="15" max="15" width="17.6640625" customWidth="1"/>
    <col min="16" max="16" width="5.6640625" customWidth="1"/>
    <col min="17" max="17" width="17.6640625" customWidth="1"/>
    <col min="18" max="18" width="5.6640625" customWidth="1"/>
    <col min="19" max="19" width="17.6640625" customWidth="1"/>
    <col min="20" max="20" width="5.6640625" customWidth="1"/>
    <col min="21" max="21" width="17.6640625" customWidth="1"/>
    <col min="22" max="22" width="5.6640625" customWidth="1"/>
    <col min="23" max="23" width="17.6640625" customWidth="1"/>
    <col min="24" max="24" width="5.6640625" customWidth="1"/>
    <col min="25" max="25" width="17.6640625" customWidth="1"/>
    <col min="26" max="26" width="5.6640625" customWidth="1"/>
    <col min="27" max="27" width="17.83203125" bestFit="1" customWidth="1"/>
    <col min="28" max="28" width="5.6640625" customWidth="1"/>
    <col min="29" max="29" width="6.83203125" bestFit="1" customWidth="1"/>
  </cols>
  <sheetData>
    <row r="1" spans="1:28" s="1" customFormat="1" ht="20" customHeight="1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s="1" customFormat="1" ht="20" customHeight="1" thickBot="1" x14ac:dyDescent="0.25">
      <c r="A2" s="26"/>
      <c r="B2" s="55">
        <v>1</v>
      </c>
      <c r="C2" s="27" t="str">
        <f>Master!C2</f>
        <v>Gonzaga</v>
      </c>
      <c r="D2" s="74">
        <f>IF(E2="","",IF(VLOOKUP(E2,$C$133:$D$148,2,FALSE)=B2,VLOOKUP(E2,$C$133:$D$148,2,FALSE),IF(VLOOKUP(E2,$C$133:$D$148,2,FALSE)=B3,VLOOKUP(E2,$C$133:$D$148,2,FALSE),"ERROR")))</f>
        <v>1</v>
      </c>
      <c r="E2" s="76" t="s">
        <v>10</v>
      </c>
      <c r="F2" s="28"/>
      <c r="G2" s="28"/>
      <c r="H2" s="28"/>
      <c r="I2" s="28"/>
      <c r="J2" s="28"/>
      <c r="K2" s="28"/>
      <c r="L2" s="28"/>
      <c r="M2" s="78" t="s">
        <v>25</v>
      </c>
      <c r="N2" s="78"/>
      <c r="O2" s="78"/>
      <c r="P2" s="78"/>
      <c r="Q2" s="28"/>
      <c r="R2" s="28"/>
      <c r="S2" s="28"/>
      <c r="T2" s="28"/>
      <c r="U2" s="28"/>
      <c r="V2" s="28"/>
      <c r="W2" s="28"/>
      <c r="X2" s="74" t="str">
        <f>IF(Y2="","",IF(VLOOKUP(Y2,$AA$133:$AB$148,2,FALSE)=Z2,VLOOKUP(Y2,$AA$133:$AB$148,2,FALSE),IF(VLOOKUP(Y2,$AA$133:$AB$148,2,FALSE)=Z3,VLOOKUP(Y2,$AA$133:$AB$148,2,FALSE),"ERROR")))</f>
        <v/>
      </c>
      <c r="Y2" s="79"/>
      <c r="Z2" s="55">
        <v>1</v>
      </c>
      <c r="AA2" s="27" t="str">
        <f>Master!AA2</f>
        <v>Baylor</v>
      </c>
      <c r="AB2" s="26"/>
    </row>
    <row r="3" spans="1:28" s="1" customFormat="1" ht="20" customHeight="1" thickBot="1" x14ac:dyDescent="0.25">
      <c r="A3" s="26"/>
      <c r="B3" s="56">
        <v>16</v>
      </c>
      <c r="C3" s="56" t="str">
        <f>Master!C3</f>
        <v>Norfolk St/App St.</v>
      </c>
      <c r="D3" s="75"/>
      <c r="E3" s="77"/>
      <c r="F3" s="74" t="str">
        <f>IF(G3="","",IF(VLOOKUP(G3,$C$133:$D$148,2,FALSE)=D2,VLOOKUP(G3,$C$133:$D$148,2,FALSE),IF(VLOOKUP(G3,$C$133:$D$148,2,FALSE)=D4,VLOOKUP(G3,$C$133:$D$148,2,FALSE),"ERROR")))</f>
        <v/>
      </c>
      <c r="G3" s="76"/>
      <c r="H3" s="28"/>
      <c r="I3" s="28"/>
      <c r="J3" s="28"/>
      <c r="K3" s="28"/>
      <c r="L3" s="28"/>
      <c r="M3" s="78"/>
      <c r="N3" s="78"/>
      <c r="O3" s="78"/>
      <c r="P3" s="78"/>
      <c r="Q3" s="28"/>
      <c r="R3" s="28"/>
      <c r="S3" s="28"/>
      <c r="T3" s="28"/>
      <c r="U3" s="28"/>
      <c r="V3" s="74" t="str">
        <f>IF(W3="","",IF(VLOOKUP(W3,$AA$133:$AB$148,2,FALSE)=X2,VLOOKUP(W3,$AA$133:$AB$148,2,FALSE),IF(VLOOKUP(W3,$AA$133:$AB$148,2,FALSE)=X4,VLOOKUP(W3,$AA$133:$AB$148,2,FALSE),"ERROR")))</f>
        <v/>
      </c>
      <c r="W3" s="82"/>
      <c r="X3" s="75"/>
      <c r="Y3" s="80"/>
      <c r="Z3" s="56">
        <v>16</v>
      </c>
      <c r="AA3" s="56" t="str">
        <f>Master!AA3</f>
        <v>Hartford</v>
      </c>
      <c r="AB3" s="26"/>
    </row>
    <row r="4" spans="1:28" s="1" customFormat="1" ht="20" customHeight="1" thickBot="1" x14ac:dyDescent="0.25">
      <c r="A4" s="26"/>
      <c r="B4" s="57">
        <v>8</v>
      </c>
      <c r="C4" s="27" t="str">
        <f>Master!C4</f>
        <v>Oklahoma</v>
      </c>
      <c r="D4" s="74">
        <f>IF(E4="","",IF(VLOOKUP(E4,$C$133:$D$148,2,FALSE)=B4,VLOOKUP(E4,$C$133:$D$148,2,FALSE),IF(VLOOKUP(E4,$C$133:$D$148,2,FALSE)=B5,VLOOKUP(E4,$C$133:$D$148,2,FALSE),"ERROR")))</f>
        <v>8</v>
      </c>
      <c r="E4" s="84" t="s">
        <v>24</v>
      </c>
      <c r="F4" s="75"/>
      <c r="G4" s="81"/>
      <c r="H4" s="74" t="str">
        <f>IF(I4="","",IF(VLOOKUP(I4,$C$133:$D$148,2,FALSE)=F3,VLOOKUP(I4,$C$133:$D$148,2,FALSE),IF(VLOOKUP(I4,$C$133:$D$148,2,FALSE)=F7,VLOOKUP(I4,$C$133:$D$148,2,FALSE),"ERROR")))</f>
        <v/>
      </c>
      <c r="I4" s="76"/>
      <c r="J4" s="28"/>
      <c r="K4" s="28"/>
      <c r="L4" s="28"/>
      <c r="M4" s="78"/>
      <c r="N4" s="78"/>
      <c r="O4" s="78"/>
      <c r="P4" s="78"/>
      <c r="Q4" s="28"/>
      <c r="R4" s="28"/>
      <c r="S4" s="28"/>
      <c r="T4" s="74" t="str">
        <f>IF(U4="","",IF(VLOOKUP(U4,AA133:AB148,2,FALSE)=V3,VLOOKUP(U4,AA133:AB148,2,FALSE),IF(VLOOKUP(U4,AA133:AB148,2,FALSE)=V7,VLOOKUP(U4,AA133:AB148,2,FALSE),"ERROR")))</f>
        <v/>
      </c>
      <c r="U4" s="79"/>
      <c r="V4" s="75"/>
      <c r="W4" s="83"/>
      <c r="X4" s="74" t="str">
        <f>IF(Y4="","",IF(VLOOKUP(Y4,$AA$133:$AB$148,2,FALSE)=Z4,VLOOKUP(Y4,$AA$133:$AB$148,2,FALSE),IF(VLOOKUP(Y4,$AA$133:$AB$148,2,FALSE)=Z5,VLOOKUP(Y4,$AA$133:$AB$148,2,FALSE),"ERROR")))</f>
        <v/>
      </c>
      <c r="Y4" s="79"/>
      <c r="Z4" s="57">
        <v>8</v>
      </c>
      <c r="AA4" s="27" t="str">
        <f>Master!AA4</f>
        <v>North Carolina</v>
      </c>
      <c r="AB4" s="26"/>
    </row>
    <row r="5" spans="1:28" s="1" customFormat="1" ht="20" customHeight="1" thickBot="1" x14ac:dyDescent="0.25">
      <c r="A5" s="26"/>
      <c r="B5" s="56">
        <v>9</v>
      </c>
      <c r="C5" s="56" t="str">
        <f>Master!C5</f>
        <v>Missouri</v>
      </c>
      <c r="D5" s="75"/>
      <c r="E5" s="81"/>
      <c r="F5" s="28"/>
      <c r="G5" s="26"/>
      <c r="H5" s="85"/>
      <c r="I5" s="86"/>
      <c r="J5" s="28"/>
      <c r="K5" s="28"/>
      <c r="L5" s="28"/>
      <c r="M5" s="78"/>
      <c r="N5" s="78"/>
      <c r="O5" s="78"/>
      <c r="P5" s="78"/>
      <c r="Q5" s="28"/>
      <c r="R5" s="28"/>
      <c r="S5" s="28"/>
      <c r="T5" s="85"/>
      <c r="U5" s="87"/>
      <c r="V5" s="28"/>
      <c r="W5" s="26"/>
      <c r="X5" s="75"/>
      <c r="Y5" s="80"/>
      <c r="Z5" s="56">
        <v>9</v>
      </c>
      <c r="AA5" s="56" t="str">
        <f>Master!AA5</f>
        <v>Wisconsin</v>
      </c>
      <c r="AB5" s="26"/>
    </row>
    <row r="6" spans="1:28" s="1" customFormat="1" ht="20" customHeight="1" thickBot="1" x14ac:dyDescent="0.25">
      <c r="A6" s="26"/>
      <c r="B6" s="57">
        <v>5</v>
      </c>
      <c r="C6" s="27" t="str">
        <f>Master!C6</f>
        <v>Creighton</v>
      </c>
      <c r="D6" s="74">
        <f>IF(E6="","",IF(VLOOKUP(E6,$C$133:$D$148,2,FALSE)=B6,VLOOKUP(E6,$C$133:$D$148,2,FALSE),IF(VLOOKUP(E6,$C$133:$D$148,2,FALSE)=B7,VLOOKUP(E6,$C$133:$D$148,2,FALSE),"ERROR")))</f>
        <v>12</v>
      </c>
      <c r="E6" s="76" t="s">
        <v>27</v>
      </c>
      <c r="F6" s="28"/>
      <c r="G6" s="26"/>
      <c r="H6" s="85"/>
      <c r="I6" s="86"/>
      <c r="J6" s="28"/>
      <c r="K6" s="28"/>
      <c r="L6" s="28"/>
      <c r="M6" s="28"/>
      <c r="N6" s="28"/>
      <c r="O6" s="28"/>
      <c r="P6" s="28"/>
      <c r="Q6" s="28"/>
      <c r="R6" s="28"/>
      <c r="S6" s="28"/>
      <c r="T6" s="85"/>
      <c r="U6" s="87"/>
      <c r="V6" s="28"/>
      <c r="W6" s="26"/>
      <c r="X6" s="74" t="str">
        <f>IF(Y6="","",IF(VLOOKUP(Y6,$AA$133:$AB$148,2,FALSE)=Z6,VLOOKUP(Y6,$AA$133:$AB$148,2,FALSE),IF(VLOOKUP(Y6,$AA$133:$AB$148,2,FALSE)=Z7,VLOOKUP(Y6,$AA$133:$AB$148,2,FALSE),"ERROR")))</f>
        <v/>
      </c>
      <c r="Y6" s="79"/>
      <c r="Z6" s="57">
        <v>5</v>
      </c>
      <c r="AA6" s="27" t="str">
        <f>Master!AA6</f>
        <v>Villanova</v>
      </c>
      <c r="AB6" s="26"/>
    </row>
    <row r="7" spans="1:28" s="1" customFormat="1" ht="20" customHeight="1" thickBot="1" x14ac:dyDescent="0.25">
      <c r="A7" s="26"/>
      <c r="B7" s="56">
        <v>12</v>
      </c>
      <c r="C7" s="56" t="str">
        <f>Master!C7</f>
        <v>UCSB</v>
      </c>
      <c r="D7" s="75"/>
      <c r="E7" s="77"/>
      <c r="F7" s="74" t="str">
        <f>IF(G7="","",IF(VLOOKUP(G7,$C$133:$D$148,2,FALSE)=D6,VLOOKUP(G7,$C$133:$D$148,2,FALSE),IF(VLOOKUP(G7,$C$133:$D$148,2,FALSE)=D8,VLOOKUP(G7,$C$133:$D$148,2,FALSE),"ERROR")))</f>
        <v/>
      </c>
      <c r="G7" s="76"/>
      <c r="H7" s="75"/>
      <c r="I7" s="81"/>
      <c r="J7" s="74" t="str">
        <f>IF(K7="","",IF(VLOOKUP(K7,$C$133:$D$148,2,FALSE)=H4,VLOOKUP(K7,$C$133:$D$148,2,FALSE),IF(VLOOKUP(K7,$C$133:$D$148,2,FALSE)=H12,VLOOKUP(K7,$C$133:$D$148,2,FALSE),"ERROR")))</f>
        <v/>
      </c>
      <c r="K7" s="76"/>
      <c r="L7" s="28"/>
      <c r="M7" s="28"/>
      <c r="N7" s="28"/>
      <c r="O7" s="28"/>
      <c r="P7" s="28"/>
      <c r="Q7" s="28"/>
      <c r="R7" s="74" t="str">
        <f>IF(S7="","",IF(VLOOKUP(S7,AA133:AB148,2,FALSE)=T4,VLOOKUP(S7,AA133:AB148,2,FALSE),IF(VLOOKUP(S7,AA133:AB148,2,FALSE)=T12,VLOOKUP(S7,AA133:AB148,2,FALSE),"ERROR")))</f>
        <v/>
      </c>
      <c r="S7" s="79"/>
      <c r="T7" s="75"/>
      <c r="U7" s="80"/>
      <c r="V7" s="74" t="str">
        <f>IF(W7="","",IF(VLOOKUP(W7,$AA$133:$AB$148,2,FALSE)=X6,VLOOKUP(W7,$AA$133:$AB$148,2,FALSE),IF(VLOOKUP(W7,$AA$133:$AB$148,2,FALSE)=X8,VLOOKUP(W7,$AA$133:$AB$148,2,FALSE),"ERROR")))</f>
        <v/>
      </c>
      <c r="W7" s="82"/>
      <c r="X7" s="75"/>
      <c r="Y7" s="80"/>
      <c r="Z7" s="56">
        <v>12</v>
      </c>
      <c r="AA7" s="56" t="str">
        <f>Master!AA7</f>
        <v>Winthrop</v>
      </c>
      <c r="AB7" s="26"/>
    </row>
    <row r="8" spans="1:28" s="1" customFormat="1" ht="20" customHeight="1" thickBot="1" x14ac:dyDescent="0.25">
      <c r="A8" s="26"/>
      <c r="B8" s="57">
        <v>4</v>
      </c>
      <c r="C8" s="27" t="str">
        <f>Master!C8</f>
        <v>UVA</v>
      </c>
      <c r="D8" s="74">
        <f>IF(E8="","",IF(VLOOKUP(E8,$C$133:$D$148,2,FALSE)=B8,VLOOKUP(E8,$C$133:$D$148,2,FALSE),IF(VLOOKUP(E8,$C$133:$D$148,2,FALSE)=B9,VLOOKUP(E8,$C$133:$D$148,2,FALSE),"ERROR")))</f>
        <v>4</v>
      </c>
      <c r="E8" s="84" t="s">
        <v>15</v>
      </c>
      <c r="F8" s="75"/>
      <c r="G8" s="81"/>
      <c r="H8" s="28"/>
      <c r="I8" s="26"/>
      <c r="J8" s="85"/>
      <c r="K8" s="86"/>
      <c r="L8" s="28"/>
      <c r="M8" s="28"/>
      <c r="N8" s="28"/>
      <c r="O8" s="28"/>
      <c r="P8" s="28"/>
      <c r="Q8" s="28"/>
      <c r="R8" s="85"/>
      <c r="S8" s="87"/>
      <c r="T8" s="28"/>
      <c r="U8" s="26"/>
      <c r="V8" s="75"/>
      <c r="W8" s="83"/>
      <c r="X8" s="74" t="str">
        <f>IF(Y8="","",IF(VLOOKUP(Y8,$AA$133:$AB$148,2,FALSE)=Z8,VLOOKUP(Y8,$AA$133:$AB$148,2,FALSE),IF(VLOOKUP(Y8,$AA$133:$AB$148,2,FALSE)=Z9,VLOOKUP(Y8,$AA$133:$AB$148,2,FALSE),"ERROR")))</f>
        <v/>
      </c>
      <c r="Y8" s="79"/>
      <c r="Z8" s="57">
        <v>4</v>
      </c>
      <c r="AA8" s="27" t="str">
        <f>Master!AA8</f>
        <v>Purdue</v>
      </c>
      <c r="AB8" s="26"/>
    </row>
    <row r="9" spans="1:28" s="1" customFormat="1" ht="20" customHeight="1" thickBot="1" x14ac:dyDescent="0.25">
      <c r="A9" s="26"/>
      <c r="B9" s="56">
        <v>13</v>
      </c>
      <c r="C9" s="56" t="str">
        <f>Master!C9</f>
        <v>Ohio</v>
      </c>
      <c r="D9" s="75"/>
      <c r="E9" s="81"/>
      <c r="F9" s="28"/>
      <c r="G9" s="26"/>
      <c r="H9" s="28"/>
      <c r="I9" s="26"/>
      <c r="J9" s="85"/>
      <c r="K9" s="86"/>
      <c r="L9" s="28"/>
      <c r="M9" s="28"/>
      <c r="N9" s="28"/>
      <c r="O9" s="28"/>
      <c r="P9" s="28"/>
      <c r="Q9" s="28"/>
      <c r="R9" s="85"/>
      <c r="S9" s="87"/>
      <c r="T9" s="28"/>
      <c r="U9" s="26"/>
      <c r="V9" s="28"/>
      <c r="W9" s="26"/>
      <c r="X9" s="75"/>
      <c r="Y9" s="80"/>
      <c r="Z9" s="56">
        <v>13</v>
      </c>
      <c r="AA9" s="56" t="str">
        <f>Master!AA9</f>
        <v>North Texas</v>
      </c>
      <c r="AB9" s="26"/>
    </row>
    <row r="10" spans="1:28" s="1" customFormat="1" ht="20" customHeight="1" thickBot="1" x14ac:dyDescent="0.25">
      <c r="A10" s="26"/>
      <c r="B10" s="57">
        <v>6</v>
      </c>
      <c r="C10" s="27" t="str">
        <f>Master!C10</f>
        <v>USC</v>
      </c>
      <c r="D10" s="74">
        <f>IF(E10="","",IF(VLOOKUP(E10,$C$133:$D$148,2,FALSE)=B10,VLOOKUP(E10,$C$133:$D$148,2,FALSE),IF(VLOOKUP(E10,$C$133:$D$148,2,FALSE)=B11,VLOOKUP(E10,$C$133:$D$148,2,FALSE),"ERROR")))</f>
        <v>6</v>
      </c>
      <c r="E10" s="76" t="s">
        <v>29</v>
      </c>
      <c r="F10" s="28"/>
      <c r="G10" s="26"/>
      <c r="H10" s="28"/>
      <c r="I10" s="26"/>
      <c r="J10" s="85"/>
      <c r="K10" s="86"/>
      <c r="L10" s="28"/>
      <c r="M10" s="28"/>
      <c r="N10" s="28"/>
      <c r="O10" s="28"/>
      <c r="P10" s="28"/>
      <c r="Q10" s="28"/>
      <c r="R10" s="85"/>
      <c r="S10" s="87"/>
      <c r="T10" s="28"/>
      <c r="U10" s="26"/>
      <c r="V10" s="28"/>
      <c r="W10" s="26"/>
      <c r="X10" s="74" t="str">
        <f>IF(Y10="","",IF(VLOOKUP(Y10,$AA$133:$AB$148,2,FALSE)=Z10,VLOOKUP(Y10,$AA$133:$AB$148,2,FALSE),IF(VLOOKUP(Y10,$AA$133:$AB$148,2,FALSE)=Z11,VLOOKUP(Y10,$AA$133:$AB$148,2,FALSE),"ERROR")))</f>
        <v/>
      </c>
      <c r="Y10" s="79"/>
      <c r="Z10" s="57">
        <v>6</v>
      </c>
      <c r="AA10" s="27" t="str">
        <f>Master!AA10</f>
        <v>Texas Tech</v>
      </c>
      <c r="AB10" s="26"/>
    </row>
    <row r="11" spans="1:28" s="1" customFormat="1" ht="20" customHeight="1" thickBot="1" x14ac:dyDescent="0.25">
      <c r="A11" s="26"/>
      <c r="B11" s="56">
        <v>11</v>
      </c>
      <c r="C11" s="56" t="str">
        <f>Master!C11</f>
        <v>Wichita St./Drake</v>
      </c>
      <c r="D11" s="75"/>
      <c r="E11" s="77"/>
      <c r="F11" s="74" t="str">
        <f>IF(G11="","",IF(VLOOKUP(G11,$C$133:$D$148,2,FALSE)=D10,VLOOKUP(G11,$C$133:$D$148,2,FALSE),IF(VLOOKUP(G11,$C$133:$D$148,2,FALSE)=D12,VLOOKUP(G11,$C$133:$D$148,2,FALSE),"ERROR")))</f>
        <v/>
      </c>
      <c r="G11" s="76"/>
      <c r="H11" s="28"/>
      <c r="I11" s="26"/>
      <c r="J11" s="85"/>
      <c r="K11" s="86"/>
      <c r="L11" s="28"/>
      <c r="M11" s="28"/>
      <c r="N11" s="28"/>
      <c r="O11" s="28"/>
      <c r="P11" s="28"/>
      <c r="Q11" s="28"/>
      <c r="R11" s="85"/>
      <c r="S11" s="87"/>
      <c r="T11" s="28"/>
      <c r="U11" s="26"/>
      <c r="V11" s="74" t="str">
        <f>IF(W11="","",IF(VLOOKUP(W11,$AA$133:$AB$148,2,FALSE)=X10,VLOOKUP(W11,$AA$133:$AB$148,2,FALSE),IF(VLOOKUP(W11,$AA$133:$AB$148,2,FALSE)=X12,VLOOKUP(W11,$AA$133:$AB$148,2,FALSE),"ERROR")))</f>
        <v/>
      </c>
      <c r="W11" s="82"/>
      <c r="X11" s="75"/>
      <c r="Y11" s="80"/>
      <c r="Z11" s="56">
        <v>11</v>
      </c>
      <c r="AA11" s="56" t="str">
        <f>Master!AA11</f>
        <v>Utah St.</v>
      </c>
      <c r="AB11" s="26"/>
    </row>
    <row r="12" spans="1:28" s="1" customFormat="1" ht="20" customHeight="1" thickBot="1" x14ac:dyDescent="0.25">
      <c r="A12" s="26"/>
      <c r="B12" s="57">
        <v>3</v>
      </c>
      <c r="C12" s="27" t="str">
        <f>Master!C12</f>
        <v>Kansas</v>
      </c>
      <c r="D12" s="74">
        <f>IF(E12="","",IF(VLOOKUP(E12,$C$133:$D$148,2,FALSE)=B12,VLOOKUP(E12,$C$133:$D$148,2,FALSE),IF(VLOOKUP(E12,$C$133:$D$148,2,FALSE)=B13,VLOOKUP(E12,$C$133:$D$148,2,FALSE),"ERROR")))</f>
        <v>3</v>
      </c>
      <c r="E12" s="84" t="s">
        <v>5</v>
      </c>
      <c r="F12" s="75"/>
      <c r="G12" s="81"/>
      <c r="H12" s="74" t="str">
        <f>IF(I12="","",IF(VLOOKUP(I12,$C$133:$D$148,2,FALSE)=F11,VLOOKUP(I12,$C$133:$D$148,2,FALSE),IF(VLOOKUP(I12,$C$133:$D$148,2,FALSE)=F15,VLOOKUP(I12,$C$133:$D$148,2,FALSE),"ERROR")))</f>
        <v/>
      </c>
      <c r="I12" s="79"/>
      <c r="J12" s="75"/>
      <c r="K12" s="81"/>
      <c r="L12" s="74" t="str">
        <f>IF(M12="","",IF(VLOOKUP(M12,C133:D166,2,FALSE)=J7,VLOOKUP(M12,C133:D166,2,FALSE),IF(VLOOKUP(M12,C133:D166,2,FALSE)=J25,VLOOKUP(M12,C133:D166,2,FALSE),"ERROR")))</f>
        <v/>
      </c>
      <c r="M12" s="79"/>
      <c r="N12" s="28"/>
      <c r="O12" s="28"/>
      <c r="P12" s="74" t="str">
        <f>IF(VLOOKUP(Q12,S133:T134,2,FALSE)=R7,VLOOKUP(Q12,S133:T134,2,FALSE),IF(VLOOKUP(Q12,S133:T134,2,FALSE)=R25,VLOOKUP(Q12,S133:T134,2,FALSE),"ERROR"))</f>
        <v/>
      </c>
      <c r="Q12" s="79"/>
      <c r="R12" s="75"/>
      <c r="S12" s="80"/>
      <c r="T12" s="74" t="str">
        <f>IF(U12="","",IF(VLOOKUP(U12,AA141:AB156,2,FALSE)=V11,VLOOKUP(U12,AA141:AB156,2,FALSE),IF(VLOOKUP(U12,AA141:AB156,2,FALSE)=V15,VLOOKUP(U12,AA141:AB156,2,FALSE),"ERROR")))</f>
        <v/>
      </c>
      <c r="U12" s="79"/>
      <c r="V12" s="75"/>
      <c r="W12" s="83"/>
      <c r="X12" s="74" t="str">
        <f>IF(Y12="","",IF(VLOOKUP(Y12,$AA$133:$AB$148,2,FALSE)=Z12,VLOOKUP(Y12,$AA$133:$AB$148,2,FALSE),IF(VLOOKUP(Y12,$AA$133:$AB$148,2,FALSE)=Z13,VLOOKUP(Y12,$AA$133:$AB$148,2,FALSE),"ERROR")))</f>
        <v/>
      </c>
      <c r="Y12" s="79"/>
      <c r="Z12" s="57">
        <v>3</v>
      </c>
      <c r="AA12" s="27" t="str">
        <f>Master!AA12</f>
        <v>Arkansas</v>
      </c>
      <c r="AB12" s="26"/>
    </row>
    <row r="13" spans="1:28" s="1" customFormat="1" ht="20" customHeight="1" thickBot="1" x14ac:dyDescent="0.25">
      <c r="A13" s="26"/>
      <c r="B13" s="56">
        <v>14</v>
      </c>
      <c r="C13" s="56" t="str">
        <f>Master!C13</f>
        <v>Eastern Wash.</v>
      </c>
      <c r="D13" s="75"/>
      <c r="E13" s="81"/>
      <c r="F13" s="28"/>
      <c r="G13" s="26"/>
      <c r="H13" s="85"/>
      <c r="I13" s="87"/>
      <c r="J13" s="28"/>
      <c r="K13" s="26"/>
      <c r="L13" s="85"/>
      <c r="M13" s="87"/>
      <c r="N13" s="28"/>
      <c r="O13" s="28"/>
      <c r="P13" s="85"/>
      <c r="Q13" s="87"/>
      <c r="R13" s="28"/>
      <c r="S13" s="26"/>
      <c r="T13" s="85"/>
      <c r="U13" s="87"/>
      <c r="V13" s="28"/>
      <c r="W13" s="26"/>
      <c r="X13" s="75"/>
      <c r="Y13" s="80"/>
      <c r="Z13" s="56">
        <v>14</v>
      </c>
      <c r="AA13" s="56" t="str">
        <f>Master!AA13</f>
        <v>Colgate</v>
      </c>
      <c r="AB13" s="26"/>
    </row>
    <row r="14" spans="1:28" s="1" customFormat="1" ht="20" customHeight="1" thickBot="1" x14ac:dyDescent="0.25">
      <c r="A14" s="26"/>
      <c r="B14" s="57">
        <v>7</v>
      </c>
      <c r="C14" s="27" t="str">
        <f>Master!C14</f>
        <v>Oregon</v>
      </c>
      <c r="D14" s="74">
        <f>IF(E14="","",IF(VLOOKUP(E14,$C$133:$D$148,2,FALSE)=B14,VLOOKUP(E14,$C$133:$D$148,2,FALSE),IF(VLOOKUP(E14,$C$133:$D$148,2,FALSE)=B15,VLOOKUP(E14,$C$133:$D$148,2,FALSE),"ERROR")))</f>
        <v>7</v>
      </c>
      <c r="E14" s="76" t="s">
        <v>32</v>
      </c>
      <c r="F14" s="28"/>
      <c r="G14" s="26"/>
      <c r="H14" s="85"/>
      <c r="I14" s="87"/>
      <c r="J14" s="28"/>
      <c r="K14" s="26"/>
      <c r="L14" s="85"/>
      <c r="M14" s="87"/>
      <c r="N14" s="28"/>
      <c r="O14" s="28"/>
      <c r="P14" s="85"/>
      <c r="Q14" s="87"/>
      <c r="R14" s="28"/>
      <c r="S14" s="26"/>
      <c r="T14" s="85"/>
      <c r="U14" s="87"/>
      <c r="V14" s="28"/>
      <c r="W14" s="26"/>
      <c r="X14" s="74" t="str">
        <f>IF(Y14="","",IF(VLOOKUP(Y14,$AA$133:$AB$148,2,FALSE)=Z14,VLOOKUP(Y14,$AA$133:$AB$148,2,FALSE),IF(VLOOKUP(Y14,$AA$133:$AB$148,2,FALSE)=Z15,VLOOKUP(Y14,$AA$133:$AB$148,2,FALSE),"ERROR")))</f>
        <v/>
      </c>
      <c r="Y14" s="79"/>
      <c r="Z14" s="57">
        <v>7</v>
      </c>
      <c r="AA14" s="27" t="str">
        <f>Master!AA14</f>
        <v>Florida</v>
      </c>
      <c r="AB14" s="26"/>
    </row>
    <row r="15" spans="1:28" s="1" customFormat="1" ht="20" customHeight="1" thickBot="1" x14ac:dyDescent="0.25">
      <c r="A15" s="26"/>
      <c r="B15" s="56">
        <v>10</v>
      </c>
      <c r="C15" s="56" t="str">
        <f>Master!C15</f>
        <v>VCU</v>
      </c>
      <c r="D15" s="75"/>
      <c r="E15" s="77"/>
      <c r="F15" s="74" t="str">
        <f>IF(G15="","",IF(VLOOKUP(G15,$C$133:$D$148,2,FALSE)=D14,VLOOKUP(G15,$C$133:$D$148,2,FALSE),IF(VLOOKUP(G15,$C$133:$D$148,2,FALSE)=D16,VLOOKUP(G15,$C$133:$D$148,2,FALSE),"ERROR")))</f>
        <v/>
      </c>
      <c r="G15" s="76"/>
      <c r="H15" s="75"/>
      <c r="I15" s="80"/>
      <c r="J15" s="28"/>
      <c r="K15" s="26"/>
      <c r="L15" s="85"/>
      <c r="M15" s="87"/>
      <c r="N15" s="28"/>
      <c r="O15" s="28"/>
      <c r="P15" s="85"/>
      <c r="Q15" s="87"/>
      <c r="R15" s="28"/>
      <c r="S15" s="26"/>
      <c r="T15" s="75"/>
      <c r="U15" s="80"/>
      <c r="V15" s="74" t="str">
        <f>IF(W15="","",IF(VLOOKUP(W15,$AA$133:$AB$148,2,FALSE)=X14,VLOOKUP(W15,$AA$133:$AB$148,2,FALSE),IF(VLOOKUP(W15,$AA$133:$AB$148,2,FALSE)=X16,VLOOKUP(W15,$AA$133:$AB$148,2,FALSE),"ERROR")))</f>
        <v/>
      </c>
      <c r="W15" s="82"/>
      <c r="X15" s="75"/>
      <c r="Y15" s="80"/>
      <c r="Z15" s="56">
        <v>10</v>
      </c>
      <c r="AA15" s="56" t="str">
        <f>Master!AA15</f>
        <v>VPI</v>
      </c>
      <c r="AB15" s="26"/>
    </row>
    <row r="16" spans="1:28" s="1" customFormat="1" ht="20" customHeight="1" thickBot="1" x14ac:dyDescent="0.25">
      <c r="A16" s="26"/>
      <c r="B16" s="57">
        <v>2</v>
      </c>
      <c r="C16" s="27" t="str">
        <f>Master!C16</f>
        <v>Iowa</v>
      </c>
      <c r="D16" s="74">
        <f>IF(E16="","",IF(VLOOKUP(E16,$C$133:$D$148,2,FALSE)=B16,VLOOKUP(E16,$C$133:$D$148,2,FALSE),IF(VLOOKUP(E16,$C$133:$D$148,2,FALSE)=B17,VLOOKUP(E16,$C$133:$D$148,2,FALSE),"ERROR")))</f>
        <v>2</v>
      </c>
      <c r="E16" s="84" t="s">
        <v>34</v>
      </c>
      <c r="F16" s="75"/>
      <c r="G16" s="81"/>
      <c r="H16" s="28"/>
      <c r="I16" s="26"/>
      <c r="J16" s="28"/>
      <c r="K16" s="26"/>
      <c r="L16" s="85"/>
      <c r="M16" s="87"/>
      <c r="N16" s="74" t="str">
        <f>IF(O16="","",IF(VLOOKUP(O16,O133:P134,2,FALSE)=L12,VLOOKUP(O16,O133:P134,2,FALSE),IF(VLOOKUP(O16,O133:P134,2,FALSE)=P12,VLOOKUP(O16,O133:P134,2,FALSE),"ERROR")))</f>
        <v/>
      </c>
      <c r="O16" s="79"/>
      <c r="P16" s="85"/>
      <c r="Q16" s="87"/>
      <c r="R16" s="28"/>
      <c r="S16" s="26"/>
      <c r="T16" s="28"/>
      <c r="U16" s="26"/>
      <c r="V16" s="75"/>
      <c r="W16" s="83"/>
      <c r="X16" s="74" t="str">
        <f>IF(Y16="","",IF(VLOOKUP(Y16,$AA$133:$AB$148,2,FALSE)=Z16,VLOOKUP(Y16,$AA$133:$AB$148,2,FALSE),IF(VLOOKUP(Y16,$AA$133:$AB$148,2,FALSE)=Z17,VLOOKUP(Y16,$AA$133:$AB$148,2,FALSE),"ERROR")))</f>
        <v/>
      </c>
      <c r="Y16" s="79"/>
      <c r="Z16" s="57">
        <v>2</v>
      </c>
      <c r="AA16" s="27" t="str">
        <f>Master!AA16</f>
        <v>Ohio State</v>
      </c>
      <c r="AB16" s="26"/>
    </row>
    <row r="17" spans="1:28" s="1" customFormat="1" ht="20" customHeight="1" thickBot="1" x14ac:dyDescent="0.25">
      <c r="A17" s="26"/>
      <c r="B17" s="58">
        <v>15</v>
      </c>
      <c r="C17" s="56" t="str">
        <f>Master!C17</f>
        <v>Grand Canyon</v>
      </c>
      <c r="D17" s="75"/>
      <c r="E17" s="81"/>
      <c r="F17" s="28"/>
      <c r="G17" s="26"/>
      <c r="H17" s="28"/>
      <c r="I17" s="26"/>
      <c r="J17" s="28"/>
      <c r="K17" s="26"/>
      <c r="L17" s="85"/>
      <c r="M17" s="87"/>
      <c r="N17" s="85"/>
      <c r="O17" s="87"/>
      <c r="P17" s="85"/>
      <c r="Q17" s="87"/>
      <c r="R17" s="28"/>
      <c r="S17" s="26"/>
      <c r="T17" s="28"/>
      <c r="U17" s="26"/>
      <c r="V17" s="28"/>
      <c r="W17" s="26"/>
      <c r="X17" s="75"/>
      <c r="Y17" s="80"/>
      <c r="Z17" s="58">
        <v>15</v>
      </c>
      <c r="AA17" s="56" t="str">
        <f>Master!AA17</f>
        <v>Oral Roberts</v>
      </c>
      <c r="AB17" s="26"/>
    </row>
    <row r="18" spans="1:28" s="1" customFormat="1" ht="20" customHeight="1" x14ac:dyDescent="0.2">
      <c r="A18" s="26"/>
      <c r="B18" s="10"/>
      <c r="C18" s="26"/>
      <c r="D18" s="28"/>
      <c r="E18" s="26"/>
      <c r="F18" s="28"/>
      <c r="G18" s="26"/>
      <c r="H18" s="28"/>
      <c r="I18" s="26"/>
      <c r="J18" s="28"/>
      <c r="K18" s="26"/>
      <c r="L18" s="85"/>
      <c r="M18" s="87"/>
      <c r="N18" s="85"/>
      <c r="O18" s="87"/>
      <c r="P18" s="85"/>
      <c r="Q18" s="87"/>
      <c r="R18" s="28"/>
      <c r="S18" s="26"/>
      <c r="T18" s="28"/>
      <c r="U18" s="26"/>
      <c r="V18" s="28"/>
      <c r="W18" s="26"/>
      <c r="X18" s="28"/>
      <c r="Y18" s="26"/>
      <c r="Z18" s="10"/>
      <c r="AA18" s="26"/>
      <c r="AB18" s="26"/>
    </row>
    <row r="19" spans="1:28" s="1" customFormat="1" ht="20" customHeight="1" thickBot="1" x14ac:dyDescent="0.25">
      <c r="A19" s="26"/>
      <c r="B19" s="10"/>
      <c r="C19" s="26"/>
      <c r="D19" s="28"/>
      <c r="E19" s="26"/>
      <c r="F19" s="28"/>
      <c r="G19" s="26"/>
      <c r="H19" s="28"/>
      <c r="I19" s="26"/>
      <c r="J19" s="28"/>
      <c r="K19" s="26"/>
      <c r="L19" s="85"/>
      <c r="M19" s="87"/>
      <c r="N19" s="85"/>
      <c r="O19" s="87"/>
      <c r="P19" s="85"/>
      <c r="Q19" s="87"/>
      <c r="R19" s="28"/>
      <c r="S19" s="26"/>
      <c r="T19" s="28"/>
      <c r="U19" s="26"/>
      <c r="V19" s="28"/>
      <c r="W19" s="26"/>
      <c r="X19" s="28"/>
      <c r="Y19" s="26"/>
      <c r="Z19" s="10"/>
      <c r="AA19" s="26"/>
      <c r="AB19" s="26"/>
    </row>
    <row r="20" spans="1:28" s="1" customFormat="1" ht="20" customHeight="1" thickBot="1" x14ac:dyDescent="0.25">
      <c r="A20" s="26"/>
      <c r="B20" s="55">
        <v>1</v>
      </c>
      <c r="C20" s="27" t="str">
        <f>Master!C20</f>
        <v>Michigan</v>
      </c>
      <c r="D20" s="74" t="str">
        <f>IF(E20="","",IF(VLOOKUP(E20,$C$151:$D$166,2,FALSE)=B20,VLOOKUP(E20,$C$151:$D$166,2,FALSE),IF(VLOOKUP(E20,$C$151:$D$166,2,FALSE)=B21,VLOOKUP(E20,$C$151:$D$166,2,FALSE),"ERROR")))</f>
        <v/>
      </c>
      <c r="E20" s="76"/>
      <c r="F20" s="28"/>
      <c r="G20" s="26"/>
      <c r="H20" s="28"/>
      <c r="I20" s="26"/>
      <c r="J20" s="28"/>
      <c r="K20" s="26"/>
      <c r="L20" s="85"/>
      <c r="M20" s="87"/>
      <c r="N20" s="85"/>
      <c r="O20" s="87"/>
      <c r="P20" s="85"/>
      <c r="Q20" s="87"/>
      <c r="R20" s="28"/>
      <c r="S20" s="26"/>
      <c r="T20" s="28"/>
      <c r="U20" s="26"/>
      <c r="V20" s="28"/>
      <c r="W20" s="26"/>
      <c r="X20" s="74" t="str">
        <f>IF(Y20="","",IF(VLOOKUP(Y20,$AA$151:$AB$166,2,FALSE)=Z20,VLOOKUP(Y20,$AA$151:$AB$166,2,FALSE),IF(VLOOKUP(Y20,$AA$151:$AB$166,2,FALSE)=Z21,VLOOKUP(Y20,$AA$151:$AB$166,2,FALSE),"ERROR")))</f>
        <v/>
      </c>
      <c r="Y20" s="79"/>
      <c r="Z20" s="55">
        <v>1</v>
      </c>
      <c r="AA20" s="27" t="str">
        <f>Master!AA20</f>
        <v>Illinois</v>
      </c>
      <c r="AB20" s="26"/>
    </row>
    <row r="21" spans="1:28" s="1" customFormat="1" ht="20" customHeight="1" thickBot="1" x14ac:dyDescent="0.25">
      <c r="A21" s="26"/>
      <c r="B21" s="56">
        <v>16</v>
      </c>
      <c r="C21" s="56" t="str">
        <f>Master!C21</f>
        <v>Mt. St. Mary/Texas So.</v>
      </c>
      <c r="D21" s="75"/>
      <c r="E21" s="77"/>
      <c r="F21" s="74" t="str">
        <f>IF(G21="","",IF(VLOOKUP(G21,$C$151:$D$166,2,FALSE)=D20,VLOOKUP(G21,$C$151:$D$166,2,FALSE),IF(VLOOKUP(G21,$C$151:$D$166,2,FALSE)=D22,VLOOKUP(G21,$C$151:$D$166,2,FALSE),"ERROR")))</f>
        <v/>
      </c>
      <c r="G21" s="76"/>
      <c r="H21" s="28"/>
      <c r="I21" s="26"/>
      <c r="J21" s="28"/>
      <c r="K21" s="26"/>
      <c r="L21" s="85"/>
      <c r="M21" s="87"/>
      <c r="N21" s="75"/>
      <c r="O21" s="80"/>
      <c r="P21" s="85"/>
      <c r="Q21" s="87"/>
      <c r="R21" s="28"/>
      <c r="S21" s="26"/>
      <c r="T21" s="28"/>
      <c r="U21" s="26"/>
      <c r="V21" s="74" t="str">
        <f>IF(W21="","",IF(VLOOKUP(W21,$AA$151:$AB$166,2,FALSE)=X20,VLOOKUP(W21,$AA$151:$AB$166,2,FALSE),IF(VLOOKUP(W21,$AA$151:$AB$166,2,FALSE)=X22,VLOOKUP(W21,$AA$151:$AB$166,2,FALSE),"ERROR")))</f>
        <v/>
      </c>
      <c r="W21" s="82"/>
      <c r="X21" s="75"/>
      <c r="Y21" s="80"/>
      <c r="Z21" s="56">
        <v>16</v>
      </c>
      <c r="AA21" s="56" t="str">
        <f>Master!AA21</f>
        <v>Drexel</v>
      </c>
      <c r="AB21" s="26"/>
    </row>
    <row r="22" spans="1:28" s="1" customFormat="1" ht="20" customHeight="1" thickBot="1" x14ac:dyDescent="0.25">
      <c r="A22" s="26"/>
      <c r="B22" s="57">
        <v>8</v>
      </c>
      <c r="C22" s="27" t="str">
        <f>Master!C22</f>
        <v>LSU</v>
      </c>
      <c r="D22" s="74" t="str">
        <f>IF(E22="","",IF(VLOOKUP(E22,$C$151:$D$166,2,FALSE)=B22,VLOOKUP(E22,$C$151:$D$166,2,FALSE),IF(VLOOKUP(E22,$C$151:$D$166,2,FALSE)=B23,VLOOKUP(E22,$C$151:$D$166,2,FALSE),"ERROR")))</f>
        <v/>
      </c>
      <c r="E22" s="84"/>
      <c r="F22" s="75"/>
      <c r="G22" s="81"/>
      <c r="H22" s="74" t="str">
        <f>IF(I22="","",IF(VLOOKUP(I22,$C$151:$D$166,2,FALSE)=F21,VLOOKUP(I22,$C$151:$D$166,2,FALSE),IF(VLOOKUP(I22,$C$151:$D$166,2,FALSE)=F25,VLOOKUP(I22,$C$151:$D$166,2,FALSE),"ERROR")))</f>
        <v/>
      </c>
      <c r="I22" s="79"/>
      <c r="J22" s="28"/>
      <c r="K22" s="26"/>
      <c r="L22" s="85"/>
      <c r="M22" s="87"/>
      <c r="N22" s="28"/>
      <c r="O22" s="28"/>
      <c r="P22" s="85"/>
      <c r="Q22" s="87"/>
      <c r="R22" s="28"/>
      <c r="S22" s="26"/>
      <c r="T22" s="74" t="str">
        <f>IF(U22="","",IF(VLOOKUP(U22,$AA$151:$AB$166,2,FALSE)=V21,VLOOKUP(U22,$AA$151:$AB$166,2,FALSE),IF(VLOOKUP(U22,$AA$151:$AB$166,2,FALSE)=V25,VLOOKUP(U22,$AA$151:$AB$166,2,FALSE),"ERROR")))</f>
        <v/>
      </c>
      <c r="U22" s="79"/>
      <c r="V22" s="75"/>
      <c r="W22" s="83"/>
      <c r="X22" s="74" t="str">
        <f>IF(Y22="","",IF(VLOOKUP(Y22,$AA$151:$AB$166,2,FALSE)=Z22,VLOOKUP(Y22,$AA$151:$AB$166,2,FALSE),IF(VLOOKUP(Y22,$AA$151:$AB$166,2,FALSE)=Z23,VLOOKUP(Y22,$AA$151:$AB$166,2,FALSE),"ERROR")))</f>
        <v/>
      </c>
      <c r="Y22" s="79"/>
      <c r="Z22" s="57">
        <v>8</v>
      </c>
      <c r="AA22" s="27" t="str">
        <f>Master!AA22</f>
        <v>Loyola Chicago</v>
      </c>
      <c r="AB22" s="26"/>
    </row>
    <row r="23" spans="1:28" s="1" customFormat="1" ht="20" customHeight="1" thickBot="1" x14ac:dyDescent="0.25">
      <c r="A23" s="26"/>
      <c r="B23" s="56">
        <v>9</v>
      </c>
      <c r="C23" s="56" t="str">
        <f>Master!C23</f>
        <v>St. Bonaventure</v>
      </c>
      <c r="D23" s="75"/>
      <c r="E23" s="81"/>
      <c r="F23" s="28"/>
      <c r="G23" s="26"/>
      <c r="H23" s="85"/>
      <c r="I23" s="87"/>
      <c r="J23" s="28"/>
      <c r="K23" s="26"/>
      <c r="L23" s="85"/>
      <c r="M23" s="87"/>
      <c r="N23" s="28"/>
      <c r="O23" s="28"/>
      <c r="P23" s="85"/>
      <c r="Q23" s="87"/>
      <c r="R23" s="28"/>
      <c r="S23" s="26"/>
      <c r="T23" s="85"/>
      <c r="U23" s="87"/>
      <c r="V23" s="28"/>
      <c r="W23" s="26"/>
      <c r="X23" s="75"/>
      <c r="Y23" s="80"/>
      <c r="Z23" s="56">
        <v>9</v>
      </c>
      <c r="AA23" s="56" t="str">
        <f>Master!AA23</f>
        <v>GEORGIA TECH</v>
      </c>
      <c r="AB23" s="26"/>
    </row>
    <row r="24" spans="1:28" s="1" customFormat="1" ht="20" customHeight="1" thickBot="1" x14ac:dyDescent="0.25">
      <c r="A24" s="26"/>
      <c r="B24" s="57">
        <v>5</v>
      </c>
      <c r="C24" s="27" t="str">
        <f>Master!C24</f>
        <v>Colorado</v>
      </c>
      <c r="D24" s="74" t="str">
        <f>IF(E24="","",IF(VLOOKUP(E24,$C$151:$D$166,2,FALSE)=B24,VLOOKUP(E24,$C$151:$D$166,2,FALSE),IF(VLOOKUP(E24,$C$151:$D$166,2,FALSE)=B25,VLOOKUP(E24,$C$151:$D$166,2,FALSE),"ERROR")))</f>
        <v/>
      </c>
      <c r="E24" s="76"/>
      <c r="F24" s="28"/>
      <c r="G24" s="26"/>
      <c r="H24" s="85"/>
      <c r="I24" s="87"/>
      <c r="J24" s="28"/>
      <c r="K24" s="26"/>
      <c r="L24" s="85"/>
      <c r="M24" s="87"/>
      <c r="N24" s="28"/>
      <c r="O24" s="28"/>
      <c r="P24" s="85"/>
      <c r="Q24" s="87"/>
      <c r="R24" s="28"/>
      <c r="S24" s="26"/>
      <c r="T24" s="85"/>
      <c r="U24" s="87"/>
      <c r="V24" s="28"/>
      <c r="W24" s="26"/>
      <c r="X24" s="74" t="str">
        <f>IF(Y24="","",IF(VLOOKUP(Y24,$AA$151:$AB$166,2,FALSE)=Z24,VLOOKUP(Y24,$AA$151:$AB$166,2,FALSE),IF(VLOOKUP(Y24,$AA$151:$AB$166,2,FALSE)=Z25,VLOOKUP(Y24,$AA$151:$AB$166,2,FALSE),"ERROR")))</f>
        <v/>
      </c>
      <c r="Y24" s="79"/>
      <c r="Z24" s="57">
        <v>5</v>
      </c>
      <c r="AA24" s="27" t="str">
        <f>Master!AA24</f>
        <v>Tennessee</v>
      </c>
      <c r="AB24" s="26"/>
    </row>
    <row r="25" spans="1:28" s="1" customFormat="1" ht="20" customHeight="1" thickBot="1" x14ac:dyDescent="0.25">
      <c r="A25" s="26"/>
      <c r="B25" s="56">
        <v>12</v>
      </c>
      <c r="C25" s="56" t="str">
        <f>Master!C25</f>
        <v>Georgetown</v>
      </c>
      <c r="D25" s="75"/>
      <c r="E25" s="77"/>
      <c r="F25" s="74" t="str">
        <f>IF(G25="","",IF(VLOOKUP(G25,$C$151:$D$166,2,FALSE)=D24,VLOOKUP(G25,$C$151:$D$166,2,FALSE),IF(VLOOKUP(G25,$C$151:$D$166,2,FALSE)=D26,VLOOKUP(G25,$C$151:$D$166,2,FALSE),"ERROR")))</f>
        <v/>
      </c>
      <c r="G25" s="76"/>
      <c r="H25" s="75"/>
      <c r="I25" s="80"/>
      <c r="J25" s="74" t="str">
        <f>IF(K25="","",IF(VLOOKUP(K25,$C$151:$D$166,2,FALSE)=H22,VLOOKUP(K25,$C$151:$D$166,2,FALSE),IF(VLOOKUP(K25,$C$151:$D$166,2,FALSE)=H30,VLOOKUP(K25,$C$151:$D$166,2,FALSE),"ERROR")))</f>
        <v/>
      </c>
      <c r="K25" s="79"/>
      <c r="L25" s="75"/>
      <c r="M25" s="80"/>
      <c r="N25" s="28"/>
      <c r="O25" s="28"/>
      <c r="P25" s="75"/>
      <c r="Q25" s="80"/>
      <c r="R25" s="74" t="str">
        <f>IF(S25="","",IF(VLOOKUP(S25,$AA$151:$AB$166,2,FALSE)=T22,VLOOKUP(S25,$AA$151:$AB$166,2,FALSE),IF(VLOOKUP(S25,$AA$151:$AB$166,2,FALSE)=T30,VLOOKUP(S25,$AA$151:$AB$166,2,FALSE),"ERROR")))</f>
        <v/>
      </c>
      <c r="S25" s="79"/>
      <c r="T25" s="75"/>
      <c r="U25" s="80"/>
      <c r="V25" s="74" t="str">
        <f>IF(W25="","",IF(VLOOKUP(W25,$AA$151:$AB$166,2,FALSE)=X24,VLOOKUP(W25,$AA$151:$AB$166,2,FALSE),IF(VLOOKUP(W25,$AA$151:$AB$166,2,FALSE)=X26,VLOOKUP(W25,$AA$151:$AB$166,2,FALSE),"ERROR")))</f>
        <v/>
      </c>
      <c r="W25" s="82"/>
      <c r="X25" s="75"/>
      <c r="Y25" s="80"/>
      <c r="Z25" s="56">
        <v>12</v>
      </c>
      <c r="AA25" s="56" t="str">
        <f>Master!AA25</f>
        <v>Oregon St.</v>
      </c>
      <c r="AB25" s="26"/>
    </row>
    <row r="26" spans="1:28" s="1" customFormat="1" ht="20" customHeight="1" thickBot="1" x14ac:dyDescent="0.25">
      <c r="A26" s="26"/>
      <c r="B26" s="57">
        <v>4</v>
      </c>
      <c r="C26" s="27" t="str">
        <f>Master!C26</f>
        <v>Florida State</v>
      </c>
      <c r="D26" s="74" t="str">
        <f>IF(E26="","",IF(VLOOKUP(E26,$C$151:$D$166,2,FALSE)=B26,VLOOKUP(E26,$C$151:$D$166,2,FALSE),IF(VLOOKUP(E26,$C$151:$D$166,2,FALSE)=B27,VLOOKUP(E26,$C$151:$D$166,2,FALSE),"ERROR")))</f>
        <v/>
      </c>
      <c r="E26" s="84"/>
      <c r="F26" s="75"/>
      <c r="G26" s="81"/>
      <c r="H26" s="28"/>
      <c r="I26" s="26"/>
      <c r="J26" s="85"/>
      <c r="K26" s="87"/>
      <c r="L26" s="28"/>
      <c r="M26" s="28"/>
      <c r="N26" s="28"/>
      <c r="O26" s="28"/>
      <c r="P26" s="28"/>
      <c r="Q26" s="28"/>
      <c r="R26" s="85"/>
      <c r="S26" s="87"/>
      <c r="T26" s="28"/>
      <c r="U26" s="26"/>
      <c r="V26" s="75"/>
      <c r="W26" s="83"/>
      <c r="X26" s="74" t="str">
        <f>IF(Y26="","",IF(VLOOKUP(Y26,$AA$151:$AB$166,2,FALSE)=Z26,VLOOKUP(Y26,$AA$151:$AB$166,2,FALSE),IF(VLOOKUP(Y26,$AA$151:$AB$166,2,FALSE)=Z27,VLOOKUP(Y26,$AA$151:$AB$166,2,FALSE),"ERROR")))</f>
        <v/>
      </c>
      <c r="Y26" s="79"/>
      <c r="Z26" s="57">
        <v>4</v>
      </c>
      <c r="AA26" s="27" t="str">
        <f>Master!AA26</f>
        <v>Oklahoma St.</v>
      </c>
      <c r="AB26" s="26"/>
    </row>
    <row r="27" spans="1:28" s="1" customFormat="1" ht="20" customHeight="1" thickBot="1" x14ac:dyDescent="0.25">
      <c r="A27" s="26"/>
      <c r="B27" s="56">
        <v>13</v>
      </c>
      <c r="C27" s="56" t="str">
        <f>Master!C27</f>
        <v>UNC Greensboro</v>
      </c>
      <c r="D27" s="75"/>
      <c r="E27" s="81"/>
      <c r="F27" s="28"/>
      <c r="G27" s="26"/>
      <c r="H27" s="28"/>
      <c r="I27" s="26"/>
      <c r="J27" s="85"/>
      <c r="K27" s="87"/>
      <c r="L27" s="28"/>
      <c r="M27" s="28"/>
      <c r="N27" s="28"/>
      <c r="O27" s="28"/>
      <c r="P27" s="28"/>
      <c r="Q27" s="28"/>
      <c r="R27" s="85"/>
      <c r="S27" s="87"/>
      <c r="T27" s="28"/>
      <c r="U27" s="26"/>
      <c r="V27" s="28"/>
      <c r="W27" s="26"/>
      <c r="X27" s="75"/>
      <c r="Y27" s="80"/>
      <c r="Z27" s="56">
        <v>13</v>
      </c>
      <c r="AA27" s="56" t="str">
        <f>Master!AA27</f>
        <v>Liberty</v>
      </c>
      <c r="AB27" s="26"/>
    </row>
    <row r="28" spans="1:28" s="1" customFormat="1" ht="20" customHeight="1" thickBot="1" x14ac:dyDescent="0.25">
      <c r="A28" s="26"/>
      <c r="B28" s="57">
        <v>6</v>
      </c>
      <c r="C28" s="27" t="str">
        <f>Master!C28</f>
        <v>BYU</v>
      </c>
      <c r="D28" s="74" t="str">
        <f>IF(E28="","",IF(VLOOKUP(E28,$C$151:$D$166,2,FALSE)=B28,VLOOKUP(E28,$C$151:$D$166,2,FALSE),IF(VLOOKUP(E28,$C$151:$D$166,2,FALSE)=B29,VLOOKUP(E28,$C$151:$D$166,2,FALSE),"ERROR")))</f>
        <v/>
      </c>
      <c r="E28" s="76"/>
      <c r="F28" s="28"/>
      <c r="G28" s="26"/>
      <c r="H28" s="28"/>
      <c r="I28" s="26"/>
      <c r="J28" s="85"/>
      <c r="K28" s="87"/>
      <c r="L28" s="28"/>
      <c r="M28" s="28"/>
      <c r="N28" s="28"/>
      <c r="O28" s="28"/>
      <c r="P28" s="28"/>
      <c r="Q28" s="28"/>
      <c r="R28" s="85"/>
      <c r="S28" s="87"/>
      <c r="T28" s="28"/>
      <c r="U28" s="26"/>
      <c r="V28" s="28"/>
      <c r="W28" s="26"/>
      <c r="X28" s="74" t="str">
        <f>IF(Y28="","",IF(VLOOKUP(Y28,$AA$151:$AB$166,2,FALSE)=Z28,VLOOKUP(Y28,$AA$151:$AB$166,2,FALSE),IF(VLOOKUP(Y28,$AA$151:$AB$166,2,FALSE)=Z29,VLOOKUP(Y28,$AA$151:$AB$166,2,FALSE),"ERROR")))</f>
        <v/>
      </c>
      <c r="Y28" s="79"/>
      <c r="Z28" s="57">
        <v>6</v>
      </c>
      <c r="AA28" s="27" t="str">
        <f>Master!AA28</f>
        <v>San Diego St.</v>
      </c>
      <c r="AB28" s="26"/>
    </row>
    <row r="29" spans="1:28" s="1" customFormat="1" ht="20" customHeight="1" thickBot="1" x14ac:dyDescent="0.25">
      <c r="A29" s="26"/>
      <c r="B29" s="56">
        <v>11</v>
      </c>
      <c r="C29" s="56" t="str">
        <f>Master!C29</f>
        <v>Michigan St./UCLA</v>
      </c>
      <c r="D29" s="75"/>
      <c r="E29" s="77"/>
      <c r="F29" s="74" t="str">
        <f>IF(G29="","",IF(VLOOKUP(G29,$C$151:$D$166,2,FALSE)=D28,VLOOKUP(G29,$C$151:$D$166,2,FALSE),IF(VLOOKUP(G29,$C$151:$D$166,2,FALSE)=D30,VLOOKUP(G29,$C$151:$D$166,2,FALSE),"ERROR")))</f>
        <v/>
      </c>
      <c r="G29" s="76"/>
      <c r="H29" s="28"/>
      <c r="I29" s="26"/>
      <c r="J29" s="85"/>
      <c r="K29" s="87"/>
      <c r="L29" s="28"/>
      <c r="M29" s="28"/>
      <c r="N29" s="28"/>
      <c r="O29" s="28"/>
      <c r="P29" s="28"/>
      <c r="Q29" s="28"/>
      <c r="R29" s="85"/>
      <c r="S29" s="87"/>
      <c r="T29" s="28"/>
      <c r="U29" s="26"/>
      <c r="V29" s="74" t="str">
        <f>IF(W29="","",IF(VLOOKUP(W29,$AA$151:$AB$166,2,FALSE)=X28,VLOOKUP(W29,$AA$151:$AB$166,2,FALSE),IF(VLOOKUP(W29,$AA$151:$AB$166,2,FALSE)=X30,VLOOKUP(W29,$AA$151:$AB$166,2,FALSE),"ERROR")))</f>
        <v/>
      </c>
      <c r="W29" s="82"/>
      <c r="X29" s="75"/>
      <c r="Y29" s="80"/>
      <c r="Z29" s="56">
        <v>11</v>
      </c>
      <c r="AA29" s="56" t="str">
        <f>Master!AA29</f>
        <v>Syracuse</v>
      </c>
      <c r="AB29" s="26"/>
    </row>
    <row r="30" spans="1:28" s="1" customFormat="1" ht="20" customHeight="1" thickBot="1" x14ac:dyDescent="0.25">
      <c r="A30" s="26"/>
      <c r="B30" s="57">
        <v>3</v>
      </c>
      <c r="C30" s="27" t="str">
        <f>Master!C30</f>
        <v>Texas</v>
      </c>
      <c r="D30" s="74" t="str">
        <f>IF(E30="","",IF(VLOOKUP(E30,$C$151:$D$166,2,FALSE)=B30,VLOOKUP(E30,$C$151:$D$166,2,FALSE),IF(VLOOKUP(E30,$C$151:$D$166,2,FALSE)=B31,VLOOKUP(E30,$C$151:$D$166,2,FALSE),"ERROR")))</f>
        <v/>
      </c>
      <c r="E30" s="84"/>
      <c r="F30" s="75"/>
      <c r="G30" s="81"/>
      <c r="H30" s="74" t="str">
        <f>IF(I30="","",IF(VLOOKUP(I30,$C$151:$D$166,2,FALSE)=F29,VLOOKUP(I30,$C$151:$D$166,2,FALSE),IF(VLOOKUP(I30,$C$151:$D$166,2,FALSE)=F33,VLOOKUP(I30,$C$151:$D$166,2,FALSE),"ERROR")))</f>
        <v/>
      </c>
      <c r="I30" s="79"/>
      <c r="J30" s="75"/>
      <c r="K30" s="80"/>
      <c r="L30" s="28"/>
      <c r="M30" s="28"/>
      <c r="N30" s="28"/>
      <c r="O30" s="28"/>
      <c r="P30" s="28"/>
      <c r="Q30" s="28"/>
      <c r="R30" s="75"/>
      <c r="S30" s="80"/>
      <c r="T30" s="74" t="str">
        <f>IF(U30="","",IF(VLOOKUP(U30,$AA$151:$AB$166,2,FALSE)=V29,VLOOKUP(U30,$AA$151:$AB$166,2,FALSE),IF(VLOOKUP(U30,$AA$151:$AB$166,2,FALSE)=V33,VLOOKUP(U30,$AA$151:$AB$166,2,FALSE),"ERROR")))</f>
        <v/>
      </c>
      <c r="U30" s="79"/>
      <c r="V30" s="75"/>
      <c r="W30" s="83"/>
      <c r="X30" s="74" t="str">
        <f>IF(Y30="","",IF(VLOOKUP(Y30,$AA$151:$AB$166,2,FALSE)=Z30,VLOOKUP(Y30,$AA$151:$AB$166,2,FALSE),IF(VLOOKUP(Y30,$AA$151:$AB$166,2,FALSE)=Z31,VLOOKUP(Y30,$AA$151:$AB$166,2,FALSE),"ERROR")))</f>
        <v/>
      </c>
      <c r="Y30" s="79"/>
      <c r="Z30" s="57">
        <v>3</v>
      </c>
      <c r="AA30" s="27" t="str">
        <f>Master!AA30</f>
        <v>West Virginia</v>
      </c>
      <c r="AB30" s="26"/>
    </row>
    <row r="31" spans="1:28" s="1" customFormat="1" ht="20" customHeight="1" thickBot="1" x14ac:dyDescent="0.25">
      <c r="A31" s="26"/>
      <c r="B31" s="56">
        <v>14</v>
      </c>
      <c r="C31" s="56" t="str">
        <f>Master!C31</f>
        <v>Abilene Christian</v>
      </c>
      <c r="D31" s="75"/>
      <c r="E31" s="81"/>
      <c r="F31" s="28"/>
      <c r="G31" s="26"/>
      <c r="H31" s="85"/>
      <c r="I31" s="8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85"/>
      <c r="U31" s="87"/>
      <c r="V31" s="28"/>
      <c r="W31" s="26"/>
      <c r="X31" s="75"/>
      <c r="Y31" s="80"/>
      <c r="Z31" s="56">
        <v>14</v>
      </c>
      <c r="AA31" s="56" t="str">
        <f>Master!AA31</f>
        <v>Morehead St.</v>
      </c>
      <c r="AB31" s="26"/>
    </row>
    <row r="32" spans="1:28" s="1" customFormat="1" ht="20" customHeight="1" thickBot="1" x14ac:dyDescent="0.25">
      <c r="A32" s="26"/>
      <c r="B32" s="57">
        <v>7</v>
      </c>
      <c r="C32" s="27" t="str">
        <f>Master!C32</f>
        <v>Uconn</v>
      </c>
      <c r="D32" s="74" t="str">
        <f>IF(E32="","",IF(VLOOKUP(E32,$C$151:$D$166,2,FALSE)=B32,VLOOKUP(E32,$C$151:$D$166,2,FALSE),IF(VLOOKUP(E32,$C$151:$D$166,2,FALSE)=B33,VLOOKUP(E32,$C$151:$D$166,2,FALSE),"ERROR")))</f>
        <v/>
      </c>
      <c r="E32" s="76"/>
      <c r="F32" s="28"/>
      <c r="G32" s="26"/>
      <c r="H32" s="85"/>
      <c r="I32" s="87"/>
      <c r="J32" s="28"/>
      <c r="K32" s="28"/>
      <c r="L32" s="28"/>
      <c r="M32" s="88" t="s">
        <v>2</v>
      </c>
      <c r="N32" s="88"/>
      <c r="O32" s="89">
        <f>SUM(E60:Y60)</f>
        <v>23</v>
      </c>
      <c r="P32" s="28"/>
      <c r="Q32" s="28"/>
      <c r="R32" s="28"/>
      <c r="S32" s="28"/>
      <c r="T32" s="85"/>
      <c r="U32" s="87"/>
      <c r="V32" s="28"/>
      <c r="W32" s="26"/>
      <c r="X32" s="74" t="str">
        <f>IF(Y32="","",IF(VLOOKUP(Y32,$AA$151:$AB$166,2,FALSE)=Z32,VLOOKUP(Y32,$AA$151:$AB$166,2,FALSE),IF(VLOOKUP(Y32,$AA$151:$AB$166,2,FALSE)=Z33,VLOOKUP(Y32,$AA$151:$AB$166,2,FALSE),"ERROR")))</f>
        <v/>
      </c>
      <c r="Y32" s="79"/>
      <c r="Z32" s="57">
        <v>7</v>
      </c>
      <c r="AA32" s="27" t="str">
        <f>Master!AA32</f>
        <v>Clemson</v>
      </c>
      <c r="AB32" s="26"/>
    </row>
    <row r="33" spans="1:29" s="1" customFormat="1" ht="20" customHeight="1" thickBot="1" x14ac:dyDescent="0.25">
      <c r="A33" s="26"/>
      <c r="B33" s="56">
        <v>10</v>
      </c>
      <c r="C33" s="56" t="str">
        <f>Master!C33</f>
        <v>Maryland</v>
      </c>
      <c r="D33" s="75"/>
      <c r="E33" s="77"/>
      <c r="F33" s="74" t="str">
        <f>IF(G33="","",IF(VLOOKUP(G33,$C$151:$D$166,2,FALSE)=D32,VLOOKUP(G33,$C$151:$D$166,2,FALSE),IF(VLOOKUP(G33,$C$151:$D$166,2,FALSE)=D34,VLOOKUP(G33,$C$151:$D$166,2,FALSE),"ERROR")))</f>
        <v/>
      </c>
      <c r="G33" s="76"/>
      <c r="H33" s="75"/>
      <c r="I33" s="80"/>
      <c r="J33" s="28"/>
      <c r="K33" s="28"/>
      <c r="L33" s="28"/>
      <c r="M33" s="88"/>
      <c r="N33" s="88"/>
      <c r="O33" s="89"/>
      <c r="P33" s="28"/>
      <c r="Q33" s="28"/>
      <c r="R33" s="28"/>
      <c r="S33" s="28"/>
      <c r="T33" s="75"/>
      <c r="U33" s="80"/>
      <c r="V33" s="74" t="str">
        <f>IF(W33="","",IF(VLOOKUP(W33,$AA$151:$AB$166,2,FALSE)=X32,VLOOKUP(W33,$AA$151:$AB$166,2,FALSE),IF(VLOOKUP(W33,$AA$151:$AB$166,2,FALSE)=X34,VLOOKUP(W33,$AA$151:$AB$166,2,FALSE),"ERROR")))</f>
        <v/>
      </c>
      <c r="W33" s="82"/>
      <c r="X33" s="75"/>
      <c r="Y33" s="80"/>
      <c r="Z33" s="56">
        <v>10</v>
      </c>
      <c r="AA33" s="56" t="str">
        <f>Master!AA33</f>
        <v>Rutgers</v>
      </c>
      <c r="AB33" s="26"/>
    </row>
    <row r="34" spans="1:29" s="1" customFormat="1" ht="20" customHeight="1" thickBot="1" x14ac:dyDescent="0.25">
      <c r="A34" s="26"/>
      <c r="B34" s="57">
        <v>2</v>
      </c>
      <c r="C34" s="27" t="str">
        <f>Master!C34</f>
        <v>Alabama</v>
      </c>
      <c r="D34" s="74" t="str">
        <f>IF(E34="","",IF(VLOOKUP(E34,$C$151:$D$166,2,FALSE)=B34,VLOOKUP(E34,$C$151:$D$166,2,FALSE),IF(VLOOKUP(E34,$C$151:$D$166,2,FALSE)=B35,VLOOKUP(E34,$C$151:$D$166,2,FALSE),"ERROR")))</f>
        <v/>
      </c>
      <c r="E34" s="84"/>
      <c r="F34" s="75"/>
      <c r="G34" s="81"/>
      <c r="H34" s="28"/>
      <c r="I34" s="28"/>
      <c r="J34" s="28"/>
      <c r="K34" s="28"/>
      <c r="L34" s="28"/>
      <c r="M34" s="88"/>
      <c r="N34" s="88"/>
      <c r="O34" s="89"/>
      <c r="P34" s="28"/>
      <c r="Q34" s="28"/>
      <c r="R34" s="28"/>
      <c r="S34" s="28"/>
      <c r="T34" s="28"/>
      <c r="U34" s="28"/>
      <c r="V34" s="75"/>
      <c r="W34" s="83"/>
      <c r="X34" s="74" t="str">
        <f>IF(Y34="","",IF(VLOOKUP(Y34,$AA$151:$AB$166,2,FALSE)=Z34,VLOOKUP(Y34,$AA$151:$AB$166,2,FALSE),IF(VLOOKUP(Y34,$AA$151:$AB$166,2,FALSE)=Z35,VLOOKUP(Y34,$AA$151:$AB$166,2,FALSE),"ERROR")))</f>
        <v/>
      </c>
      <c r="Y34" s="79"/>
      <c r="Z34" s="57">
        <v>2</v>
      </c>
      <c r="AA34" s="27" t="str">
        <f>Master!AA34</f>
        <v>Houston</v>
      </c>
      <c r="AB34" s="26"/>
    </row>
    <row r="35" spans="1:29" s="1" customFormat="1" ht="20" customHeight="1" thickBot="1" x14ac:dyDescent="0.25">
      <c r="A35" s="26"/>
      <c r="B35" s="58">
        <v>15</v>
      </c>
      <c r="C35" s="56" t="str">
        <f>Master!C35</f>
        <v>Iona</v>
      </c>
      <c r="D35" s="75"/>
      <c r="E35" s="81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75"/>
      <c r="Y35" s="80"/>
      <c r="Z35" s="58">
        <v>15</v>
      </c>
      <c r="AA35" s="56" t="str">
        <f>Master!AA35</f>
        <v>Cleveland St.</v>
      </c>
      <c r="AB35" s="26"/>
    </row>
    <row r="36" spans="1:29" s="1" customFormat="1" ht="20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9" hidden="1" x14ac:dyDescent="0.2">
      <c r="A37" s="37" t="str">
        <f>Master!A37</f>
        <v>Round</v>
      </c>
      <c r="B37" s="37"/>
      <c r="C37" s="53">
        <f>Master!B37</f>
        <v>1</v>
      </c>
      <c r="D37" s="90">
        <f>Master!D37</f>
        <v>2</v>
      </c>
      <c r="E37" s="90"/>
      <c r="F37" s="90">
        <f>Master!F37</f>
        <v>3</v>
      </c>
      <c r="G37" s="90"/>
      <c r="H37" s="90">
        <f>Master!H37</f>
        <v>4</v>
      </c>
      <c r="I37" s="90"/>
      <c r="J37" s="90">
        <f>Master!J37</f>
        <v>5</v>
      </c>
      <c r="K37" s="90"/>
      <c r="L37" s="90">
        <f>Master!L37</f>
        <v>6</v>
      </c>
      <c r="M37" s="90"/>
      <c r="N37" s="90">
        <f>Master!N37</f>
        <v>7</v>
      </c>
      <c r="O37" s="90"/>
      <c r="P37" s="90">
        <f>Master!P37</f>
        <v>6</v>
      </c>
      <c r="Q37" s="90"/>
      <c r="R37" s="90">
        <f>Master!R37</f>
        <v>5</v>
      </c>
      <c r="S37" s="90"/>
      <c r="T37" s="90">
        <f>Master!T37</f>
        <v>4</v>
      </c>
      <c r="U37" s="90"/>
      <c r="V37" s="90">
        <f>Master!V37</f>
        <v>3</v>
      </c>
      <c r="W37" s="90"/>
      <c r="X37" s="90">
        <f>Master!X37</f>
        <v>2</v>
      </c>
      <c r="Y37" s="90"/>
      <c r="Z37" s="90">
        <f>Master!Z37</f>
        <v>1</v>
      </c>
      <c r="AA37" s="90"/>
      <c r="AB37" s="90"/>
    </row>
    <row r="38" spans="1:29" hidden="1" x14ac:dyDescent="0.2">
      <c r="A38" s="37" t="str">
        <f>Master!A38</f>
        <v>Point Multiplier</v>
      </c>
      <c r="B38" s="37"/>
      <c r="C38" s="37"/>
      <c r="D38" s="90">
        <f>Master!D38</f>
        <v>2</v>
      </c>
      <c r="E38" s="90"/>
      <c r="F38" s="90">
        <f>Master!F38</f>
        <v>3</v>
      </c>
      <c r="G38" s="90"/>
      <c r="H38" s="90">
        <f>Master!H38</f>
        <v>5</v>
      </c>
      <c r="I38" s="90"/>
      <c r="J38" s="90">
        <f>Master!J38</f>
        <v>8</v>
      </c>
      <c r="K38" s="90"/>
      <c r="L38" s="90">
        <f>Master!L38</f>
        <v>13</v>
      </c>
      <c r="M38" s="90"/>
      <c r="N38" s="90">
        <f>Master!N38</f>
        <v>21</v>
      </c>
      <c r="O38" s="90"/>
      <c r="P38" s="90">
        <f>Master!P38</f>
        <v>13</v>
      </c>
      <c r="Q38" s="90"/>
      <c r="R38" s="90">
        <f>Master!R38</f>
        <v>8</v>
      </c>
      <c r="S38" s="90"/>
      <c r="T38" s="90">
        <f>Master!T38</f>
        <v>5</v>
      </c>
      <c r="U38" s="90"/>
      <c r="V38" s="90">
        <f>Master!V38</f>
        <v>3</v>
      </c>
      <c r="W38" s="90"/>
      <c r="X38" s="90">
        <f>Master!X38</f>
        <v>2</v>
      </c>
      <c r="Y38" s="90"/>
      <c r="Z38" s="90"/>
      <c r="AA38" s="90"/>
      <c r="AB38" s="90"/>
      <c r="AC38" s="54"/>
    </row>
    <row r="39" spans="1:29" hidden="1" x14ac:dyDescent="0.2">
      <c r="A39" s="37" t="str">
        <f>Master!A39</f>
        <v>Standard Scoring</v>
      </c>
      <c r="B39" s="37"/>
      <c r="C39" s="37"/>
      <c r="D39" s="90">
        <f>Master!D39</f>
        <v>1</v>
      </c>
      <c r="E39" s="90"/>
      <c r="F39" s="90">
        <f>Master!F39</f>
        <v>2</v>
      </c>
      <c r="G39" s="90"/>
      <c r="H39" s="90">
        <f>Master!H39</f>
        <v>4</v>
      </c>
      <c r="I39" s="90"/>
      <c r="J39" s="90">
        <f>Master!J39</f>
        <v>8</v>
      </c>
      <c r="K39" s="90"/>
      <c r="L39" s="90">
        <f>Master!L39</f>
        <v>16</v>
      </c>
      <c r="M39" s="90"/>
      <c r="N39" s="90">
        <f>Master!N39</f>
        <v>32</v>
      </c>
      <c r="O39" s="90"/>
      <c r="P39" s="90">
        <f>Master!P39</f>
        <v>16</v>
      </c>
      <c r="Q39" s="90"/>
      <c r="R39" s="90">
        <f>Master!R39</f>
        <v>8</v>
      </c>
      <c r="S39" s="90"/>
      <c r="T39" s="90">
        <f>Master!T39</f>
        <v>4</v>
      </c>
      <c r="U39" s="90"/>
      <c r="V39" s="90">
        <f>Master!V39</f>
        <v>2</v>
      </c>
      <c r="W39" s="90"/>
      <c r="X39" s="90">
        <f>Master!X39</f>
        <v>1</v>
      </c>
      <c r="Y39" s="90"/>
      <c r="Z39" s="54"/>
      <c r="AA39" s="54"/>
      <c r="AB39" s="54"/>
      <c r="AC39" s="54"/>
    </row>
    <row r="40" spans="1:29" hidden="1" x14ac:dyDescent="0.2">
      <c r="A40" s="37"/>
      <c r="B40" s="37"/>
      <c r="C40" s="37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 spans="1:29" hidden="1" x14ac:dyDescent="0.2">
      <c r="E41">
        <f>SUM(E43:E58)</f>
        <v>0</v>
      </c>
      <c r="G41">
        <f>SUM(G43:G58)</f>
        <v>0</v>
      </c>
      <c r="I41">
        <f>SUM(I43:I58)</f>
        <v>0</v>
      </c>
      <c r="K41">
        <f>SUM(K43:K58)</f>
        <v>0</v>
      </c>
      <c r="M41">
        <f>SUM(M43:M58)</f>
        <v>0</v>
      </c>
      <c r="O41">
        <f>SUM(O43:O58)</f>
        <v>0</v>
      </c>
      <c r="Q41">
        <f>SUM(Q43:Q58)</f>
        <v>0</v>
      </c>
      <c r="S41">
        <f>SUM(S43:S58)</f>
        <v>0</v>
      </c>
      <c r="U41">
        <f>SUM(U43:U58)</f>
        <v>0</v>
      </c>
      <c r="W41">
        <f>SUM(W43:W58)</f>
        <v>0</v>
      </c>
      <c r="Y41">
        <f>SUM(Y43:Y58)</f>
        <v>0</v>
      </c>
      <c r="AC41">
        <f>SUM(A41:AB41)</f>
        <v>0</v>
      </c>
    </row>
    <row r="42" spans="1:29" hidden="1" x14ac:dyDescent="0.2"/>
    <row r="43" spans="1:29" hidden="1" x14ac:dyDescent="0.2">
      <c r="E43" s="3">
        <f>IF($D$2="","",IF(Master!$D$2=AndrewThomas!$D$2,IF($D$2&gt;$B$2,$D$2-$B$2+Master!$D$38,IF($D$2&gt;$B$3,$D$2-$B$3+Master!$D$38,Master!$D$38)),0))</f>
        <v>0</v>
      </c>
      <c r="F43" s="4"/>
      <c r="G43" s="3" t="str">
        <f>IF($F$3="","",IF(Master!$F$3=AndrewThomas!$F$3,IF($F$3&gt;$D$2,$F$3-$D$2+Master!$F$38,IF($F$3&gt;$D$4,$F$3-$D$4+Master!$F$38,Master!$F$38)),0))</f>
        <v/>
      </c>
      <c r="H43" s="4"/>
      <c r="I43" s="3" t="str">
        <f>IF($H$4="","",IF(Master!$H$4=AndrewThomas!$H$4,IF($H$4&gt;$F$3,$H$4-$F$3+Master!$H$38,IF($H$4&gt;$F$7,$H$4-$F$7+Master!$H$38,Master!$H$38)),0))</f>
        <v/>
      </c>
      <c r="J43" s="4"/>
      <c r="K43" s="3" t="str">
        <f>IF($J$7="","",IF(Master!$J$7=AndrewThomas!$J$7,IF($J$7&gt;$H$4,$J$7-$H$4+Master!$J$38,IF($J$7&gt;$H$12,$J$7-$H$12+Master!$J$38,Master!$J$38)),0))</f>
        <v/>
      </c>
      <c r="L43" s="4"/>
      <c r="M43" s="3" t="str">
        <f>IF($L$12="","",IF(Master!$M$12=AndrewThomas!$M$12,IF($L$12&gt;$J$7,$L$12-$J$7+Master!$L$38,IF($L$12&gt;$J$25,$L$12-$J$25+Master!$L$38,Master!$L$38)),0))</f>
        <v/>
      </c>
      <c r="N43" s="4"/>
      <c r="O43" s="3" t="str">
        <f>IF($N$16="","",IF(Master!$O$16=AndrewThomas!$O$16,IF($N$16&gt;$L$12,$N$16-$L$12+Master!$N$38,IF($N$16&gt;$P$12,$N$16-$P$12+Master!$N$38,Master!$N$38)),0))</f>
        <v/>
      </c>
      <c r="P43" s="4"/>
      <c r="Q43" s="3" t="str">
        <f>IF($P$12="","",IF(Master!$Q$12=AndrewThomas!$Q$12,IF($P$12&gt;$R$7,$P$12-$R$7+Master!$P$38,IF($P$12&gt;$R$25,$P$12-$R$25+Master!$P$38,Master!$P$38)),0))</f>
        <v/>
      </c>
      <c r="R43" s="4"/>
      <c r="S43" s="3" t="str">
        <f>IF($R$7="","",IF(Master!$R$7=AndrewThomas!$R$7,IF($R$7&gt;$T$4,$R$7-$T$4+Master!$R$38,IF($R$7&gt;$T$12,$R$7-$T$12+Master!$R$38,Master!$R$38)),0))</f>
        <v/>
      </c>
      <c r="T43" s="4"/>
      <c r="U43" s="3" t="str">
        <f>IF($T$4="","",IF(Master!$T$4=AndrewThomas!$T$4,IF($T$4&gt;$V$3,$T$4-$V$3+Master!$T$38,IF($T$4&gt;$V$7,$T$4-$V$7+Master!$T$38,Master!$T$38)),0))</f>
        <v/>
      </c>
      <c r="V43" s="4"/>
      <c r="W43" s="3" t="str">
        <f>IF($V$3="","",IF(Master!$V$3=AndrewThomas!$V$3,IF($V$3&gt;$X$2,$V$3-$X$2+Master!$V$38,IF($V$3&gt;$X$4,$V$3-$X$4+Master!$V$38,Master!$V$38)),0))</f>
        <v/>
      </c>
      <c r="X43" s="4"/>
      <c r="Y43" s="3" t="str">
        <f>IF($X$2="","",IF(Master!$X$2=AndrewThomas!$X$2,IF($X$2&gt;$Z$2,$X$2-$Z$2+Master!$X$38,IF($X$2&gt;$Z$3,$X$2-$Z$3+Master!$X$38,Master!$X$38)),0))</f>
        <v/>
      </c>
    </row>
    <row r="44" spans="1:29" hidden="1" x14ac:dyDescent="0.2">
      <c r="E44" s="3">
        <f>IF($D$4="","",IF(Master!$D$4=AndrewThomas!$D$4,IF($D$4&gt;$B$4,$D$4-$B$4+Master!$D$38,IF($D$4&gt;$B$5,$D$4-$B$5+Master!$D$38,Master!$D$38)),0))</f>
        <v>0</v>
      </c>
      <c r="F44" s="4"/>
      <c r="G44" s="3" t="str">
        <f>IF($F$7="","",IF(Master!$F$7=AndrewThomas!$F$7,IF($F$7&gt;$D$6,$F$7-$D$6+Master!$F$38,IF($F$7&gt;$D$8,$F$7-$D$8+Master!$F$38,Master!$F$38)),0))</f>
        <v/>
      </c>
      <c r="H44" s="4"/>
      <c r="I44" s="3" t="str">
        <f>IF($H$12="","",IF(Master!$H$12=AndrewThomas!$H$12,IF($H$12&gt;$F$11,$H$12-$F$11+Master!$H$38,IF($H$12&gt;$F$15,$H$12-$F$15+Master!$H$38,Master!$H$38)),0))</f>
        <v/>
      </c>
      <c r="J44" s="4"/>
      <c r="K44" s="3" t="str">
        <f>IF($J$25="","",IF(Master!$J$25=AndrewThomas!$J$25,IF($J$25&gt;$H$22,$J$25-$H$22+Master!$J$38,IF($J$25&gt;$H$30,$J$25-$H$30+Master!$J$38,Master!$J$38)),0))</f>
        <v/>
      </c>
      <c r="L44" s="4"/>
      <c r="M44" s="5"/>
      <c r="N44" s="6"/>
      <c r="O44" s="5"/>
      <c r="P44" s="6"/>
      <c r="Q44" s="5"/>
      <c r="R44" s="4"/>
      <c r="S44" s="3" t="str">
        <f>IF($R$25="","",IF(Master!$R$25=AndrewThomas!$R$25,IF($R$25&gt;$P$22,$R$25-$P$22+Master!$R$38,IF($R$25&gt;$P$30,$R$25-$P$30+Master!$R$38,Master!$R$38)),0))</f>
        <v/>
      </c>
      <c r="T44" s="4"/>
      <c r="U44" s="3" t="str">
        <f>IF($T$12="","",IF(Master!$T$12=AndrewThomas!$T$12,IF($T$12&gt;$V$11,$T$12-$V$11+Master!$T$38,IF($T$12&gt;$V$15,$T$12-$V$15+Master!$T$38,Master!$T$38)),0))</f>
        <v/>
      </c>
      <c r="V44" s="4"/>
      <c r="W44" s="3" t="str">
        <f>IF($V$7="","",IF(Master!$V$7=AndrewThomas!$V$7,IF($V$7&gt;$X$6,$V$7-$X$6+Master!$V$38,IF($V$7&gt;$X$8,$V$7-$X$8+Master!$V$38,Master!$V$38)),0))</f>
        <v/>
      </c>
      <c r="X44" s="4"/>
      <c r="Y44" s="3" t="str">
        <f>IF($X$4="","",IF(Master!$X$4=AndrewThomas!$X$4,IF($X$4&gt;$Z$4,$X$4-$Z$4+Master!$X$38,IF($X$4&gt;$Z$5,$X$4-$Z$5+Master!$X$38,Master!$X$38)),0))</f>
        <v/>
      </c>
    </row>
    <row r="45" spans="1:29" hidden="1" x14ac:dyDescent="0.2">
      <c r="E45" s="3">
        <f>IF($D$6="","",IF(Master!$D$6=AndrewThomas!$D$6,IF($D$6&gt;$B$6,$D$6-$B$6+Master!$D$38,IF($D$6&gt;$B$7,$D$6-$B$7+Master!$D$38,Master!$D$38)),0))</f>
        <v>0</v>
      </c>
      <c r="F45" s="4"/>
      <c r="G45" s="3" t="str">
        <f>IF($F$11="","",IF(Master!$F$11=AndrewThomas!$F$11,IF($F$11&gt;$D$10,$F$11-$D$10+Master!$F$38,IF($F$11&gt;$D$12,$F$11-$D$12+Master!$F$38,Master!$F$38)),0))</f>
        <v/>
      </c>
      <c r="H45" s="4"/>
      <c r="I45" s="3" t="str">
        <f>IF($H$22="","",IF(Master!$H$22=AndrewThomas!$H$22,IF($H$22&gt;$F$21,$H$22-$F$21+Master!$H$38,IF($H$22&gt;$F$25,$H$22-$F$25+Master!$H$38,Master!$H$38)),0))</f>
        <v/>
      </c>
      <c r="J45" s="4"/>
      <c r="K45" s="5"/>
      <c r="L45" s="6"/>
      <c r="M45" s="5"/>
      <c r="N45" s="6"/>
      <c r="O45" s="5"/>
      <c r="P45" s="6"/>
      <c r="Q45" s="5"/>
      <c r="R45" s="6"/>
      <c r="S45" s="5"/>
      <c r="T45" s="4"/>
      <c r="U45" s="3" t="str">
        <f>IF($T$22="","",IF(Master!$T$22=AndrewThomas!$T$22,IF($T$22&gt;$V$21,$T$22-$V$21+Master!$T$38,IF($T$22&gt;$V$25,$T$22-$V$25+Master!$T$38,Master!$T$38)),0))</f>
        <v/>
      </c>
      <c r="V45" s="4"/>
      <c r="W45" s="3" t="str">
        <f>IF($V$11="","",IF(Master!$V$11=AndrewThomas!$V$11,IF($V$11&gt;$X$10,$V$11-$X$10+Master!$V$38,IF($V$11&gt;$X$12,$V$11-$X$12+Master!$V$38,Master!$V$38)),0))</f>
        <v/>
      </c>
      <c r="X45" s="4"/>
      <c r="Y45" s="3" t="str">
        <f>IF($X$6="","",IF(Master!$X$6=AndrewThomas!$X$6,IF($X$6&gt;$Z$6,$X$6-$Z$6+Master!$X$38,IF($X$6&gt;$Z$7,$X$6-$Z$7+Master!$X$38,Master!$X$38)),0))</f>
        <v/>
      </c>
    </row>
    <row r="46" spans="1:29" hidden="1" x14ac:dyDescent="0.2">
      <c r="E46" s="3">
        <f>IF($D$8="","",IF(Master!$D$8=AndrewThomas!$D$8,IF($D$8&gt;$B$8,$D$8-$B$8+Master!$D$38,IF($D$8&gt;$B$9,$D$8-$B$9+Master!$D$38,Master!$D$38)),0))</f>
        <v>0</v>
      </c>
      <c r="F46" s="4"/>
      <c r="G46" s="3" t="str">
        <f>IF($F$15="","",IF(Master!$F$15=AndrewThomas!$F$15,IF($F$15&gt;$D$14,$F$15-$D$14+Master!$F$38,IF($F$15&gt;$D$16,$F$15-$D$16+Master!$F$38,Master!$F$38)),0))</f>
        <v/>
      </c>
      <c r="H46" s="4"/>
      <c r="I46" s="3" t="str">
        <f>IF($H$30="","",IF(Master!$H$30=AndrewThomas!$H$30,IF($H$30&gt;$F$29,$H$30-$F$29+Master!$H$38,IF($H$30&gt;$F$33,$H$30-$F$33+Master!$H$38,Master!$H$38)),0))</f>
        <v/>
      </c>
      <c r="J46" s="4"/>
      <c r="K46" s="5"/>
      <c r="L46" s="6"/>
      <c r="M46" s="5"/>
      <c r="N46" s="6"/>
      <c r="O46" s="5"/>
      <c r="P46" s="6"/>
      <c r="Q46" s="5"/>
      <c r="R46" s="6"/>
      <c r="S46" s="5"/>
      <c r="T46" s="4"/>
      <c r="U46" s="3" t="str">
        <f>IF($T$30="","",IF(Master!$T$30=AndrewThomas!$T$30,IF($T$30&gt;$V$29,$T$30-$V$29+Master!$T$38,IF($T$30&gt;$V$33,$T$30-$V$33+Master!$T$38,Master!$T$38)),0))</f>
        <v/>
      </c>
      <c r="V46" s="4"/>
      <c r="W46" s="3" t="str">
        <f>IF($V$15="","",IF(Master!$V$15=AndrewThomas!$V$15,IF($V$15&gt;$X$14,$V$15-$X$14+Master!$V$38,IF($V$15&gt;$X$16,$V$15-$X$16+Master!$V$38,Master!$V$38)),0))</f>
        <v/>
      </c>
      <c r="X46" s="4"/>
      <c r="Y46" s="3" t="str">
        <f>IF($X$8="","",IF(Master!$X$8=AndrewThomas!$X$8,IF($X$8&gt;$Z$8,$X$8-$Z$8+Master!$X$38,IF($X$8&gt;$Z$9,$X$8-$Z$9+Master!$X$38,Master!$X$38)),0))</f>
        <v/>
      </c>
    </row>
    <row r="47" spans="1:29" hidden="1" x14ac:dyDescent="0.2">
      <c r="E47" s="3">
        <f>IF($D$10="","",IF(Master!$D$10=AndrewThomas!$D$10,IF($D$10&gt;$B$10,$D$10-$B$10+Master!$D$38,IF($D$10&gt;$B$11,$D$10-$B$11+Master!$D$38,Master!$D$38)),0))</f>
        <v>0</v>
      </c>
      <c r="F47" s="4"/>
      <c r="G47" s="3" t="str">
        <f>IF($F$21="","",IF(Master!$F$21=AndrewThomas!$F$21,IF($F$21&gt;$D$20,$F$21-$D$20+Master!$F$38,IF($F$21&gt;$D$22,$F$21-$D$22+Master!$F$38,Master!$F$38)),0))</f>
        <v/>
      </c>
      <c r="H47" s="4"/>
      <c r="I47" s="4"/>
      <c r="J47" s="4"/>
      <c r="K47" s="5"/>
      <c r="L47" s="6"/>
      <c r="M47" s="5"/>
      <c r="N47" s="6"/>
      <c r="O47" s="5"/>
      <c r="P47" s="6"/>
      <c r="Q47" s="5"/>
      <c r="R47" s="6"/>
      <c r="S47" s="5"/>
      <c r="T47" s="4"/>
      <c r="U47" s="4"/>
      <c r="V47" s="4"/>
      <c r="W47" s="3" t="str">
        <f>IF($V$21="","",IF(Master!$V$21=AndrewThomas!$V$21,IF($V$21&gt;$X$20,$V$21-$X$20+Master!$V$38,IF($V$21&gt;$X$22,$V$21-$X$22+Master!$V$38,Master!$V$38)),0))</f>
        <v/>
      </c>
      <c r="X47" s="4"/>
      <c r="Y47" s="3" t="str">
        <f>IF($X$10="","",IF(Master!$X$10=AndrewThomas!$X$10,IF($X$10&gt;$Z$10,$X$10-$Z$10+Master!$X$38,IF($X$10&gt;$Z$11,$X$10-$Z$11+Master!$X$38,Master!$X$38)),0))</f>
        <v/>
      </c>
    </row>
    <row r="48" spans="1:29" hidden="1" x14ac:dyDescent="0.2">
      <c r="E48" s="3">
        <f>IF($D$12="","",IF(Master!$D$12=AndrewThomas!$D$12,IF($D$12&gt;$B$12,$D$12-$B$12+Master!$D$38,IF($D$12&gt;$B$13,$D$12-$B$13+Master!$D$38,Master!$D$38)),0))</f>
        <v>0</v>
      </c>
      <c r="F48" s="4"/>
      <c r="G48" s="3" t="str">
        <f>IF($F$25="","",IF(Master!$F$25=AndrewThomas!$F$25,IF($F$25&gt;$D$24,$F$25-$D$24+Master!$F$38,IF($F$25&gt;$D$26,$F$25-$D$26+Master!$F$38,Master!$F$38)),0))</f>
        <v/>
      </c>
      <c r="H48" s="4"/>
      <c r="I48" s="4"/>
      <c r="J48" s="4"/>
      <c r="K48" s="5"/>
      <c r="L48" s="6"/>
      <c r="M48" s="5"/>
      <c r="N48" s="6"/>
      <c r="O48" s="5"/>
      <c r="P48" s="6"/>
      <c r="Q48" s="5"/>
      <c r="R48" s="6"/>
      <c r="S48" s="5"/>
      <c r="T48" s="4"/>
      <c r="U48" s="4"/>
      <c r="V48" s="4"/>
      <c r="W48" s="3" t="str">
        <f>IF($V$25="","",IF(Master!$V$25=AndrewThomas!$V$25,IF($V$25&gt;$X$24,$V$25-$X$24+Master!$V$38,IF($V$25&gt;$X$26,$V$25-$X$26+Master!$V$38,Master!$V$38)),0))</f>
        <v/>
      </c>
      <c r="X48" s="4"/>
      <c r="Y48" s="3" t="str">
        <f>IF($X$12="","",IF(Master!$X$12=AndrewThomas!$X$12,IF($X$12&gt;$Z$12,$X$12-$Z$12+Master!$X$38,IF($X$12&gt;$Z$13,$X$12-$Z$13+Master!$X$38,Master!$X$38)),0))</f>
        <v/>
      </c>
    </row>
    <row r="49" spans="4:29" hidden="1" x14ac:dyDescent="0.2">
      <c r="E49" s="3">
        <f>IF($D$14="","",IF(Master!$D$14=AndrewThomas!$D$14,IF($D$14&gt;$B$14,$D$14-$B$14+Master!$D$38,IF($D$14&gt;$B$15,$D$14-$B$15+Master!$D$38,Master!$D$38)),0))</f>
        <v>0</v>
      </c>
      <c r="F49" s="4"/>
      <c r="G49" s="3" t="str">
        <f>IF($F$29="","",IF(Master!$F$29=AndrewThomas!$F$29,IF($F$29&gt;$D$28,$F$29-$D$28+Master!$F$38,IF($F$29&gt;$D$30,$F$29-$D$30+Master!$F$38,Master!$F$38)),0))</f>
        <v/>
      </c>
      <c r="H49" s="4"/>
      <c r="I49" s="4"/>
      <c r="J49" s="4"/>
      <c r="K49" s="5"/>
      <c r="L49" s="6"/>
      <c r="M49" s="5"/>
      <c r="N49" s="6"/>
      <c r="O49" s="6"/>
      <c r="P49" s="6"/>
      <c r="Q49" s="5"/>
      <c r="R49" s="6"/>
      <c r="S49" s="5"/>
      <c r="T49" s="4"/>
      <c r="U49" s="4"/>
      <c r="V49" s="4"/>
      <c r="W49" s="3" t="str">
        <f>IF($V$29="","",IF(Master!$V$29=AndrewThomas!$V$29,IF($V$29&gt;$X$28,$V$29-$X$28+Master!$V$38,IF($V$29&gt;$X$30,$V$29-$X$30+Master!$V$38,Master!$V$38)),0))</f>
        <v/>
      </c>
      <c r="X49" s="4"/>
      <c r="Y49" s="3" t="str">
        <f>IF($X$14="","",IF(Master!$X$14=AndrewThomas!$X$14,IF($X$14&gt;$Z$14,$X$14-$Z$14+Master!$X$38,IF($X$14&gt;$Z$15,$X$14-$Z$15+Master!$X$38,Master!$X$38)),0))</f>
        <v/>
      </c>
    </row>
    <row r="50" spans="4:29" hidden="1" x14ac:dyDescent="0.2">
      <c r="E50" s="3">
        <f>IF($D$16="","",IF(Master!$D$16=AndrewThomas!$D$16,IF($D$16&gt;$B$16,$D$16-$B$16+Master!$D$38,IF($D$16&gt;$B$17,$D$16-$B$17+Master!$D$38,Master!$D$38)),0))</f>
        <v>0</v>
      </c>
      <c r="F50" s="4"/>
      <c r="G50" s="3" t="str">
        <f>IF($F$33="","",IF(Master!$F$33=AndrewThomas!$F$33,IF($F$33&gt;$D$32,$F$33-$D$32+Master!$F$38,IF($F$33&gt;$D$34,$F$33-$D$34+Master!$F$38,Master!$F$38)),0))</f>
        <v/>
      </c>
      <c r="H50" s="4"/>
      <c r="I50" s="4"/>
      <c r="J50" s="4"/>
      <c r="K50" s="6"/>
      <c r="L50" s="6"/>
      <c r="M50" s="5"/>
      <c r="N50" s="6"/>
      <c r="O50" s="6"/>
      <c r="P50" s="6"/>
      <c r="Q50" s="5"/>
      <c r="R50" s="6"/>
      <c r="S50" s="6"/>
      <c r="T50" s="4"/>
      <c r="U50" s="4"/>
      <c r="V50" s="4"/>
      <c r="W50" s="3" t="str">
        <f>IF($V$33="","",IF(Master!$V$33=AndrewThomas!$V$33,IF($V$33&gt;$X$32,$V$33-$X$32+Master!$V$38,IF($V$33&gt;$X$34,$V$33-$X$34+Master!$V$38,Master!$V$38)),0))</f>
        <v/>
      </c>
      <c r="X50" s="4"/>
      <c r="Y50" s="3" t="str">
        <f>IF($X$16="","",IF(Master!$X$16=AndrewThomas!$X$16,IF($X$16&gt;$Z$16,$X$16-$Z$16+Master!$X$38,IF($X$16&gt;$Z$17,$X$16-$Z$17+Master!$X$38,Master!$X$38)),0))</f>
        <v/>
      </c>
    </row>
    <row r="51" spans="4:29" hidden="1" x14ac:dyDescent="0.2">
      <c r="E51" s="3" t="str">
        <f>IF($D$20="","",IF(Master!$D$20=AndrewThomas!$D$20,IF($D$20&gt;$B$20,$D$20-$B$20+Master!$D$38,IF($D$20&gt;$B$21,$D$20-$B$21+Master!$D$38,Master!$D$38)),0))</f>
        <v/>
      </c>
      <c r="F51" s="4"/>
      <c r="G51" s="4"/>
      <c r="H51" s="4"/>
      <c r="I51" s="4"/>
      <c r="J51" s="4"/>
      <c r="K51" s="4"/>
      <c r="L51" s="4"/>
      <c r="M51" s="5"/>
      <c r="N51" s="6"/>
      <c r="O51" s="6"/>
      <c r="P51" s="6"/>
      <c r="Q51" s="5"/>
      <c r="R51" s="4"/>
      <c r="S51" s="4"/>
      <c r="T51" s="4"/>
      <c r="U51" s="4"/>
      <c r="V51" s="4"/>
      <c r="W51" s="4"/>
      <c r="X51" s="4"/>
      <c r="Y51" s="3" t="str">
        <f>IF($X$20="","",IF(Master!$X$20=AndrewThomas!$X$20,IF($X$20&gt;$Z$20,$X$20-$Z$20+Master!$X$38,IF($X$20&gt;$Z$21,$X$20-$Z$21+Master!$X$38,Master!$X$38)),0))</f>
        <v/>
      </c>
    </row>
    <row r="52" spans="4:29" hidden="1" x14ac:dyDescent="0.2">
      <c r="E52" s="3" t="str">
        <f>IF($D$22="","",IF(Master!$D$22=AndrewThomas!$D$22,IF($D$22&gt;$B$22,$D$22-$B$22+Master!$D$38,IF($D$22&gt;$B$23,$D$22-$B$23+Master!$D$38,Master!$D$38)),0))</f>
        <v/>
      </c>
      <c r="F52" s="4"/>
      <c r="G52" s="4"/>
      <c r="H52" s="4"/>
      <c r="I52" s="4"/>
      <c r="J52" s="4"/>
      <c r="K52" s="4"/>
      <c r="L52" s="4"/>
      <c r="M52" s="5"/>
      <c r="N52" s="6"/>
      <c r="O52" s="6"/>
      <c r="P52" s="6"/>
      <c r="Q52" s="5"/>
      <c r="R52" s="4"/>
      <c r="S52" s="4"/>
      <c r="T52" s="4"/>
      <c r="U52" s="4"/>
      <c r="V52" s="4"/>
      <c r="W52" s="4"/>
      <c r="X52" s="4"/>
      <c r="Y52" s="3" t="str">
        <f>IF($X$22="","",IF(Master!$X$22=AndrewThomas!$X$22,IF($X$22&gt;$Z$22,$X$22-$Z$22+Master!$X$38,IF($X$22&gt;$Z$23,$X$22-$Z$23+Master!$X$38,Master!$X$38)),0))</f>
        <v/>
      </c>
    </row>
    <row r="53" spans="4:29" hidden="1" x14ac:dyDescent="0.2">
      <c r="E53" s="3" t="str">
        <f>IF($D$24="","",IF(Master!$D$24=AndrewThomas!$D$24,IF($D$24&gt;$B$24,$D$24-$B$24+Master!$D$38,IF($D$24&gt;$B$25,$D$24-$B$25+Master!$D$38,Master!$D$38)),0))</f>
        <v/>
      </c>
      <c r="F53" s="4"/>
      <c r="G53" s="4"/>
      <c r="H53" s="4"/>
      <c r="I53" s="4"/>
      <c r="J53" s="4"/>
      <c r="K53" s="4"/>
      <c r="L53" s="4"/>
      <c r="M53" s="5"/>
      <c r="N53" s="6"/>
      <c r="O53" s="6"/>
      <c r="P53" s="6"/>
      <c r="Q53" s="5"/>
      <c r="R53" s="4"/>
      <c r="S53" s="4"/>
      <c r="T53" s="4"/>
      <c r="U53" s="4"/>
      <c r="V53" s="4"/>
      <c r="W53" s="4"/>
      <c r="X53" s="4"/>
      <c r="Y53" s="3" t="str">
        <f>IF($X$24="","",IF(Master!$X$24=AndrewThomas!$X$24,IF($X$24&gt;$Z$24,$X$24-$Z$24+Master!$X$38,IF($X$24&gt;$Z$25,$X$24-$Z$25+Master!$X$38,Master!$X$38)),0))</f>
        <v/>
      </c>
    </row>
    <row r="54" spans="4:29" hidden="1" x14ac:dyDescent="0.2">
      <c r="E54" s="3" t="str">
        <f>IF($D$26="","",IF(Master!$D$26=AndrewThomas!$D$26,IF($D$26&gt;$B$26,$D$26-$B$26+Master!$D$38,IF($D$26&gt;$B$27,$D$26-$B$27+Master!$D$38,Master!$D$38)),0))</f>
        <v/>
      </c>
      <c r="F54" s="4"/>
      <c r="G54" s="4"/>
      <c r="H54" s="4"/>
      <c r="I54" s="4"/>
      <c r="J54" s="4"/>
      <c r="K54" s="4"/>
      <c r="L54" s="4"/>
      <c r="M54" s="5"/>
      <c r="N54" s="6"/>
      <c r="O54" s="6"/>
      <c r="P54" s="6"/>
      <c r="Q54" s="5"/>
      <c r="R54" s="4"/>
      <c r="S54" s="4"/>
      <c r="T54" s="4"/>
      <c r="U54" s="4"/>
      <c r="V54" s="4"/>
      <c r="W54" s="4"/>
      <c r="X54" s="4"/>
      <c r="Y54" s="3" t="str">
        <f>IF($X$26="","",IF(Master!$X$26=AndrewThomas!$X$26,IF($X$26&gt;$Z$26,$X$26-$Z$26+Master!$X$38,IF($X$26&gt;$Z$27,$X$26-$Z$27+Master!$X$38,Master!$X$38)),0))</f>
        <v/>
      </c>
    </row>
    <row r="55" spans="4:29" hidden="1" x14ac:dyDescent="0.2">
      <c r="E55" s="3" t="str">
        <f>IF($D$28="","",IF(Master!$D$28=AndrewThomas!$D$28,IF($D$28&gt;$B$28,$D$28-$B$28+Master!$D$38,IF($D$28&gt;$B$29,$D$28-$B$29+Master!$D$38,Master!$D$38)),0))</f>
        <v/>
      </c>
      <c r="F55" s="4"/>
      <c r="G55" s="4"/>
      <c r="H55" s="4"/>
      <c r="I55" s="4"/>
      <c r="J55" s="4"/>
      <c r="K55" s="4"/>
      <c r="L55" s="4"/>
      <c r="M55" s="5"/>
      <c r="N55" s="6"/>
      <c r="O55" s="6"/>
      <c r="P55" s="6"/>
      <c r="Q55" s="5"/>
      <c r="R55" s="4"/>
      <c r="S55" s="4"/>
      <c r="T55" s="4"/>
      <c r="U55" s="4"/>
      <c r="V55" s="4"/>
      <c r="W55" s="4"/>
      <c r="X55" s="4"/>
      <c r="Y55" s="3" t="str">
        <f>IF($X$28="","",IF(Master!$X$28=AndrewThomas!$X$28,IF($X$28&gt;$Z$28,$X$28-$Z$28+Master!$X$38,IF($X$28&gt;$Z$29,$X$28-$Z$29+Master!$X$38,Master!$X$38)),0))</f>
        <v/>
      </c>
    </row>
    <row r="56" spans="4:29" hidden="1" x14ac:dyDescent="0.2">
      <c r="E56" s="3" t="str">
        <f>IF($D$30="","",IF(Master!$D$30=AndrewThomas!$D$30,IF($D$30&gt;$B$30,$D$30-$B$30+Master!$D$38,IF($D$30&gt;$B$31,$D$30-$B$31+Master!$D$38,Master!$D$38)),0))</f>
        <v/>
      </c>
      <c r="F56" s="4"/>
      <c r="G56" s="4"/>
      <c r="H56" s="4"/>
      <c r="I56" s="4"/>
      <c r="J56" s="4"/>
      <c r="K56" s="4"/>
      <c r="L56" s="4"/>
      <c r="M56" s="5"/>
      <c r="N56" s="6"/>
      <c r="O56" s="6"/>
      <c r="P56" s="6"/>
      <c r="Q56" s="5"/>
      <c r="R56" s="4"/>
      <c r="S56" s="4"/>
      <c r="T56" s="4"/>
      <c r="U56" s="4"/>
      <c r="V56" s="4"/>
      <c r="W56" s="4"/>
      <c r="X56" s="4"/>
      <c r="Y56" s="3" t="str">
        <f>IF($X$30="","",IF(Master!$X$30=AndrewThomas!$X$30,IF($X$30&gt;$Z$30,$X$30-$Z$30+Master!$X$38,IF($X$30&gt;$Z$31,$X$30-$Z$31+Master!$X$38,Master!$X$38)),0))</f>
        <v/>
      </c>
    </row>
    <row r="57" spans="4:29" hidden="1" x14ac:dyDescent="0.2">
      <c r="E57" s="3" t="str">
        <f>IF($D$32="","",IF(Master!$D$32=AndrewThomas!$D$32,IF($D$32&gt;$B$32,$D$32-$B$32+Master!$D$38,IF($D$32&gt;$B$33,$D$32-$B$33+Master!$D$38,Master!$D$38)),0))</f>
        <v/>
      </c>
      <c r="F57" s="4"/>
      <c r="G57" s="4"/>
      <c r="H57" s="4"/>
      <c r="I57" s="4"/>
      <c r="J57" s="4"/>
      <c r="K57" s="4"/>
      <c r="L57" s="4"/>
      <c r="M57" s="6"/>
      <c r="N57" s="6"/>
      <c r="O57" s="6"/>
      <c r="P57" s="6"/>
      <c r="Q57" s="6"/>
      <c r="R57" s="4"/>
      <c r="S57" s="4"/>
      <c r="T57" s="4"/>
      <c r="U57" s="4"/>
      <c r="V57" s="4"/>
      <c r="W57" s="4"/>
      <c r="X57" s="4"/>
      <c r="Y57" s="3" t="str">
        <f>IF($X$32="","",IF(Master!$X$32=AndrewThomas!$X$32,IF($X$32&gt;$Z$32,$X$32-$Z$32+Master!$X$38,IF($X$32&gt;$Z$33,$X$32-$Z$33+Master!$X$38,Master!$X$38)),0))</f>
        <v/>
      </c>
    </row>
    <row r="58" spans="4:29" hidden="1" x14ac:dyDescent="0.2">
      <c r="E58" s="3" t="str">
        <f>IF($D$34="","",IF(Master!$D$34=AndrewThomas!$D$34,IF($D$34&gt;$B$34,$D$34-$B$34+Master!$D$38,IF($D$34&gt;$B$35,$D$34-$B$35+Master!$D$38,Master!$D$38)),0))</f>
        <v/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3" t="str">
        <f>IF($X$34="","",IF(Master!$X$34=AndrewThomas!$X$34,IF($X$34&gt;$Z$34,$X$34-$Z$34+Master!$X$38,IF($X$34&gt;$Z$35,$X$34-$Z$35+Master!$X$38,Master!$X$38)),0))</f>
        <v/>
      </c>
    </row>
    <row r="59" spans="4:29" s="8" customFormat="1" hidden="1" x14ac:dyDescent="0.2">
      <c r="D59" s="9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5"/>
    </row>
    <row r="60" spans="4:29" s="8" customFormat="1" hidden="1" x14ac:dyDescent="0.2">
      <c r="D60" s="9"/>
      <c r="E60">
        <f>SUM(E62:E77)</f>
        <v>23</v>
      </c>
      <c r="F60"/>
      <c r="G60">
        <f>SUM(G62:G77)</f>
        <v>0</v>
      </c>
      <c r="H60"/>
      <c r="I60">
        <f>SUM(I62:I77)</f>
        <v>0</v>
      </c>
      <c r="J60"/>
      <c r="K60">
        <f>SUM(K62:K77)</f>
        <v>0</v>
      </c>
      <c r="L60"/>
      <c r="M60">
        <f>SUM(M62:M77)</f>
        <v>0</v>
      </c>
      <c r="N60"/>
      <c r="O60">
        <f>SUM(O62:O77)</f>
        <v>0</v>
      </c>
      <c r="P60"/>
      <c r="Q60">
        <f>SUM(Q62:Q77)</f>
        <v>0</v>
      </c>
      <c r="R60"/>
      <c r="S60">
        <f>SUM(S62:S77)</f>
        <v>0</v>
      </c>
      <c r="T60"/>
      <c r="U60">
        <f>SUM(U62:U77)</f>
        <v>0</v>
      </c>
      <c r="V60"/>
      <c r="W60">
        <f>SUM(W62:W77)</f>
        <v>0</v>
      </c>
      <c r="X60"/>
      <c r="Y60">
        <f>SUM(Y62:Y77)</f>
        <v>0</v>
      </c>
      <c r="Z60"/>
      <c r="AA60"/>
      <c r="AB60"/>
      <c r="AC60">
        <f>SUM(A60:AB60)</f>
        <v>23</v>
      </c>
    </row>
    <row r="61" spans="4:29" hidden="1" x14ac:dyDescent="0.2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4:29" hidden="1" x14ac:dyDescent="0.2">
      <c r="E62" s="7">
        <f>IF($D$2="","",IF(AndrewThomas!$D$2=AndrewThomas!$D$2,IF($D$2&gt;$B$2,$D$2-$B$2+Master!$D$38,IF($D$2&gt;$B$3,$D$2-$B$3+Master!$D$38,Master!$D$38)),0))</f>
        <v>2</v>
      </c>
      <c r="F62" s="4"/>
      <c r="G62" s="7" t="str">
        <f>IF($F$3="","",IF(AndrewThomas!$F$3=AndrewThomas!$F$3,IF($F$3&gt;$D$2,$F$3-$D$2+Master!$F$38,IF($F$3&gt;$D$4,$F$3-$D$4+Master!$F$38,Master!$F$38)),0))</f>
        <v/>
      </c>
      <c r="H62" s="4"/>
      <c r="I62" s="7" t="str">
        <f>IF($H$4="","",IF(AndrewThomas!$H$4=AndrewThomas!$H$4,IF($H$4&gt;$F$3,$H$4-$F$3+Master!$H$38,IF($H$4&gt;$F$7,$H$4-$F$7+Master!$H$38,Master!$H$38)),0))</f>
        <v/>
      </c>
      <c r="J62" s="4"/>
      <c r="K62" s="7" t="str">
        <f>IF($J$7="","",IF(AndrewThomas!$J$7=AndrewThomas!$J$7,IF($J$7&gt;$H$4,$J$7-$H$4+Master!$J$38,IF($J$7&gt;$H$12,$J$7-$H$12+Master!$J$38,Master!$J$38)),0))</f>
        <v/>
      </c>
      <c r="L62" s="4"/>
      <c r="M62" s="7" t="str">
        <f>IF($L$12="","",IF(AndrewThomas!$M$12=AndrewThomas!$M$12,IF($L$12&gt;$J$7,$L$12-$J$7+Master!$L$38,IF($L$12&gt;$J$25,$L$12-$J$25+Master!$L$38,Master!$L$38)),0))</f>
        <v/>
      </c>
      <c r="N62" s="4"/>
      <c r="O62" s="7" t="str">
        <f>IF($N$16="","",IF(AndrewThomas!$O$16=AndrewThomas!$O$16,IF($N$16&gt;$L$12,$N$16-$L$12+Master!$N$38,IF($N$16&gt;$P$12,$N$16-$P$12+Master!$N$38,Master!$N$38)),0))</f>
        <v/>
      </c>
      <c r="P62" s="4"/>
      <c r="Q62" s="7" t="str">
        <f>IF($P$12="","",IF(AndrewThomas!$Q$12=AndrewThomas!$Q$12,IF($P$12&gt;$R$7,$P$12-$R$7+Master!$P$38,IF($P$12&gt;$R$25,$P$12-$R$25+Master!$P$38,Master!$P$38)),0))</f>
        <v/>
      </c>
      <c r="R62" s="4"/>
      <c r="S62" s="7" t="str">
        <f>IF($R$7="","",IF(AndrewThomas!$R$7=AndrewThomas!$R$7,IF($R$7&gt;$T$4,$R$7-$T$4+Master!$R$38,IF($R$7&gt;$T$12,$R$7-$T$12+Master!$R$38,Master!$R$38)),0))</f>
        <v/>
      </c>
      <c r="T62" s="4"/>
      <c r="U62" s="7" t="str">
        <f>IF($T$4="","",IF(AndrewThomas!$T$4=AndrewThomas!$T$4,IF($T$4&gt;$V$3,$T$4-$V$3+Master!$T$38,IF($T$4&gt;$V$7,$T$4-$V$7+Master!$T$38,Master!$T$38)),0))</f>
        <v/>
      </c>
      <c r="V62" s="4"/>
      <c r="W62" s="7" t="str">
        <f>IF($V$3="","",IF(AndrewThomas!$V$3=AndrewThomas!$V$3,IF($V$3&gt;$X$2,$V$3-$X$2+Master!$V$38,IF($V$3&gt;$X$4,$V$3-$X$4+Master!$V$38,Master!$V$38)),0))</f>
        <v/>
      </c>
      <c r="X62" s="4"/>
      <c r="Y62" s="7" t="str">
        <f>IF($X$2="","",IF(AndrewThomas!$X$2=AndrewThomas!$X$2,IF($X$2&gt;$Z$2,$X$2-$Z$2+Master!$X$38,IF($X$2&gt;$Z$3,$X$2-$Z$3+Master!$X$38,Master!$X$38)),0))</f>
        <v/>
      </c>
    </row>
    <row r="63" spans="4:29" hidden="1" x14ac:dyDescent="0.2">
      <c r="E63" s="7">
        <f>IF($D$4="","",IF(AndrewThomas!$D$4=AndrewThomas!$D$4,IF($D$4&gt;$B$4,$D$4-$B$4+Master!$D$38,IF($D$4&gt;$B$5,$D$4-$B$5+Master!$D$38,Master!$D$38)),0))</f>
        <v>2</v>
      </c>
      <c r="F63" s="4"/>
      <c r="G63" s="7" t="str">
        <f>IF($F$7="","",IF(AndrewThomas!$F$7=AndrewThomas!$F$7,IF($F$7&gt;$D$6,$F$7-$D$6+Master!$F$38,IF($F$7&gt;$D$8,$F$7-$D$8+Master!$F$38,Master!$F$38)),0))</f>
        <v/>
      </c>
      <c r="H63" s="4"/>
      <c r="I63" s="7" t="str">
        <f>IF($H$12="","",IF(AndrewThomas!$H$12=AndrewThomas!$H$12,IF($H$12&gt;$F$11,$H$12-$F$11+Master!$H$38,IF($H$12&gt;$F$15,$H$12-$F$15+Master!$H$38,Master!$H$38)),0))</f>
        <v/>
      </c>
      <c r="J63" s="4"/>
      <c r="K63" s="7" t="str">
        <f>IF($J$25="","",IF(AndrewThomas!$J$25=AndrewThomas!$J$25,IF($J$25&gt;$H$22,$J$25-$H$22+Master!$J$38,IF($J$25&gt;$H$30,$J$25-$H$30+Master!$J$38,Master!$J$38)),0))</f>
        <v/>
      </c>
      <c r="L63" s="4"/>
      <c r="M63" s="5"/>
      <c r="N63" s="6"/>
      <c r="O63" s="5"/>
      <c r="P63" s="6"/>
      <c r="Q63" s="5"/>
      <c r="R63" s="4"/>
      <c r="S63" s="7" t="str">
        <f>IF($R$25="","",IF(AndrewThomas!$R$25=AndrewThomas!$R$25,IF($R$25&gt;$P$22,$R$25-$P$22+Master!$R$38,IF($R$25&gt;$P$30,$R$25-$P$30+Master!$R$38,Master!$R$38)),0))</f>
        <v/>
      </c>
      <c r="T63" s="4"/>
      <c r="U63" s="7" t="str">
        <f>IF($T$12="","",IF(AndrewThomas!$T$12=AndrewThomas!$T$12,IF($T$12&gt;$V$11,$T$12-$V$11+Master!$T$38,IF($T$12&gt;$V$15,$T$12-$V$15+Master!$T$38,Master!$T$38)),0))</f>
        <v/>
      </c>
      <c r="V63" s="4"/>
      <c r="W63" s="7" t="str">
        <f>IF($V$7="","",IF(AndrewThomas!$V$7=AndrewThomas!$V$7,IF($V$7&gt;$X$6,$V$7-$X$6+Master!$V$38,IF($V$7&gt;$X$8,$V$7-$X$8+Master!$V$38,Master!$V$38)),0))</f>
        <v/>
      </c>
      <c r="X63" s="4"/>
      <c r="Y63" s="7" t="str">
        <f>IF($X$4="","",IF(AndrewThomas!$X$4=AndrewThomas!$X$4,IF($X$4&gt;$Z$4,$X$4-$Z$4+Master!$X$38,IF($X$4&gt;$Z$5,$X$4-$Z$5+Master!$X$38,Master!$X$38)),0))</f>
        <v/>
      </c>
    </row>
    <row r="64" spans="4:29" hidden="1" x14ac:dyDescent="0.2">
      <c r="E64" s="7">
        <f>IF($D$6="","",IF(AndrewThomas!$D$6=AndrewThomas!$D$6,IF($D$6&gt;$B$6,$D$6-$B$6+Master!$D$38,IF($D$6&gt;$B$7,$D$6-$B$7+Master!$D$38,Master!$D$38)),0))</f>
        <v>9</v>
      </c>
      <c r="F64" s="4"/>
      <c r="G64" s="7" t="str">
        <f>IF($F$11="","",IF(AndrewThomas!$F$11=AndrewThomas!$F$11,IF($F$11&gt;$D$10,$F$11-$D$10+Master!$F$38,IF($F$11&gt;$D$12,$F$11-$D$12+Master!$F$38,Master!$F$38)),0))</f>
        <v/>
      </c>
      <c r="H64" s="4"/>
      <c r="I64" s="7" t="str">
        <f>IF($H$22="","",IF(AndrewThomas!$H$22=AndrewThomas!$H$22,IF($H$22&gt;$F$21,$H$22-$F$21+Master!$H$38,IF($H$22&gt;$F$25,$H$22-$F$25+Master!$H$38,Master!$H$38)),0))</f>
        <v/>
      </c>
      <c r="J64" s="4"/>
      <c r="K64" s="5"/>
      <c r="L64" s="6"/>
      <c r="M64" s="5"/>
      <c r="N64" s="6"/>
      <c r="O64" s="5"/>
      <c r="P64" s="6"/>
      <c r="Q64" s="5"/>
      <c r="R64" s="6"/>
      <c r="S64" s="5"/>
      <c r="T64" s="4"/>
      <c r="U64" s="7" t="str">
        <f>IF($T$22="","",IF(AndrewThomas!$T$22=AndrewThomas!$T$22,IF($T$22&gt;$V$21,$T$22-$V$21+Master!$T$38,IF($T$22&gt;$V$25,$T$22-$V$25+Master!$T$38,Master!$T$38)),0))</f>
        <v/>
      </c>
      <c r="V64" s="4"/>
      <c r="W64" s="7" t="str">
        <f>IF($V$11="","",IF(AndrewThomas!$V$11=AndrewThomas!$V$11,IF($V$11&gt;$X$10,$V$11-$X$10+Master!$V$38,IF($V$11&gt;$X$12,$V$11-$X$12+Master!$V$38,Master!$V$38)),0))</f>
        <v/>
      </c>
      <c r="X64" s="4"/>
      <c r="Y64" s="7" t="str">
        <f>IF($X$6="","",IF(AndrewThomas!$X$6=AndrewThomas!$X$6,IF($X$6&gt;$Z$6,$X$6-$Z$6+Master!$X$38,IF($X$6&gt;$Z$7,$X$6-$Z$7+Master!$X$38,Master!$X$38)),0))</f>
        <v/>
      </c>
    </row>
    <row r="65" spans="5:29" customFormat="1" hidden="1" x14ac:dyDescent="0.2">
      <c r="E65" s="7">
        <f>IF($D$8="","",IF(AndrewThomas!$D$8=AndrewThomas!$D$8,IF($D$8&gt;$B$8,$D$8-$B$8+Master!$D$38,IF($D$8&gt;$B$9,$D$8-$B$9+Master!$D$38,Master!$D$38)),0))</f>
        <v>2</v>
      </c>
      <c r="F65" s="4"/>
      <c r="G65" s="7" t="str">
        <f>IF($F$15="","",IF(AndrewThomas!$F$15=AndrewThomas!$F$15,IF($F$15&gt;$D$14,$F$15-$D$14+Master!$F$38,IF($F$15&gt;$D$16,$F$15-$D$16+Master!$F$38,Master!$F$38)),0))</f>
        <v/>
      </c>
      <c r="H65" s="4"/>
      <c r="I65" s="7" t="str">
        <f>IF($H$30="","",IF(AndrewThomas!$H$30=AndrewThomas!$H$30,IF($H$30&gt;$F$29,$H$30-$F$29+Master!$H$38,IF($H$30&gt;$F$33,$H$30-$F$33+Master!$H$38,Master!$H$38)),0))</f>
        <v/>
      </c>
      <c r="J65" s="4"/>
      <c r="K65" s="5"/>
      <c r="L65" s="6"/>
      <c r="M65" s="5"/>
      <c r="N65" s="6"/>
      <c r="O65" s="5"/>
      <c r="P65" s="6"/>
      <c r="Q65" s="5"/>
      <c r="R65" s="6"/>
      <c r="S65" s="5"/>
      <c r="T65" s="4"/>
      <c r="U65" s="7" t="str">
        <f>IF($T$30="","",IF(AndrewThomas!$T$30=AndrewThomas!$T$30,IF($T$30&gt;$V$29,$T$30-$V$29+Master!$T$38,IF($T$30&gt;$V$33,$T$30-$V$33+Master!$T$38,Master!$T$38)),0))</f>
        <v/>
      </c>
      <c r="V65" s="4"/>
      <c r="W65" s="7" t="str">
        <f>IF($V$15="","",IF(AndrewThomas!$V$15=AndrewThomas!$V$15,IF($V$15&gt;$X$14,$V$15-$X$14+Master!$V$38,IF($V$15&gt;$X$16,$V$15-$X$16+Master!$V$38,Master!$V$38)),0))</f>
        <v/>
      </c>
      <c r="X65" s="4"/>
      <c r="Y65" s="7" t="str">
        <f>IF($X$8="","",IF(AndrewThomas!$X$8=AndrewThomas!$X$8,IF($X$8&gt;$Z$8,$X$8-$Z$8+Master!$X$38,IF($X$8&gt;$Z$9,$X$8-$Z$9+Master!$X$38,Master!$X$38)),0))</f>
        <v/>
      </c>
    </row>
    <row r="66" spans="5:29" customFormat="1" hidden="1" x14ac:dyDescent="0.2">
      <c r="E66" s="7">
        <f>IF($D$10="","",IF(AndrewThomas!$D$10=AndrewThomas!$D$10,IF($D$10&gt;$B$10,$D$10-$B$10+Master!$D$38,IF($D$10&gt;$B$11,$D$10-$B$11+Master!$D$38,Master!$D$38)),0))</f>
        <v>2</v>
      </c>
      <c r="F66" s="4"/>
      <c r="G66" s="7" t="str">
        <f>IF($F$21="","",IF(AndrewThomas!$F$21=AndrewThomas!$F$21,IF($F$21&gt;$D$20,$F$21-$D$20+Master!$F$38,IF($F$21&gt;$D$22,$F$21-$D$22+Master!$F$38,Master!$F$38)),0))</f>
        <v/>
      </c>
      <c r="H66" s="4"/>
      <c r="I66" s="4"/>
      <c r="J66" s="4"/>
      <c r="K66" s="5"/>
      <c r="L66" s="6"/>
      <c r="M66" s="5"/>
      <c r="N66" s="6"/>
      <c r="O66" s="5"/>
      <c r="P66" s="6"/>
      <c r="Q66" s="5"/>
      <c r="R66" s="6"/>
      <c r="S66" s="5"/>
      <c r="T66" s="4"/>
      <c r="U66" s="4"/>
      <c r="V66" s="4"/>
      <c r="W66" s="7" t="str">
        <f>IF($V$21="","",IF(AndrewThomas!$V$21=AndrewThomas!$V$21,IF($V$21&gt;$X$20,$V$21-$X$20+Master!$V$38,IF($V$21&gt;$X$22,$V$21-$X$22+Master!$V$38,Master!$V$38)),0))</f>
        <v/>
      </c>
      <c r="X66" s="4"/>
      <c r="Y66" s="7" t="str">
        <f>IF($X$10="","",IF(AndrewThomas!$X$10=AndrewThomas!$X$10,IF($X$10&gt;$Z$10,$X$10-$Z$10+Master!$X$38,IF($X$10&gt;$Z$11,$X$10-$Z$11+Master!$X$38,Master!$X$38)),0))</f>
        <v/>
      </c>
    </row>
    <row r="67" spans="5:29" customFormat="1" hidden="1" x14ac:dyDescent="0.2">
      <c r="E67" s="7">
        <f>IF($D$12="","",IF(AndrewThomas!$D$12=AndrewThomas!$D$12,IF($D$12&gt;$B$12,$D$12-$B$12+Master!$D$38,IF($D$12&gt;$B$13,$D$12-$B$13+Master!$D$38,Master!$D$38)),0))</f>
        <v>2</v>
      </c>
      <c r="F67" s="4"/>
      <c r="G67" s="7" t="str">
        <f>IF($F$25="","",IF(AndrewThomas!$F$25=AndrewThomas!$F$25,IF($F$25&gt;$D$24,$F$25-$D$24+Master!$F$38,IF($F$25&gt;$D$26,$F$25-$D$26+Master!$F$38,Master!$F$38)),0))</f>
        <v/>
      </c>
      <c r="H67" s="4"/>
      <c r="I67" s="4"/>
      <c r="J67" s="4"/>
      <c r="K67" s="5"/>
      <c r="L67" s="6"/>
      <c r="M67" s="5"/>
      <c r="N67" s="6"/>
      <c r="O67" s="5"/>
      <c r="P67" s="6"/>
      <c r="Q67" s="5"/>
      <c r="R67" s="6"/>
      <c r="S67" s="5"/>
      <c r="T67" s="4"/>
      <c r="U67" s="4"/>
      <c r="V67" s="4"/>
      <c r="W67" s="7" t="str">
        <f>IF($V$25="","",IF(AndrewThomas!$V$25=AndrewThomas!$V$25,IF($V$25&gt;$X$24,$V$25-$X$24+Master!$V$38,IF($V$25&gt;$X$26,$V$25-$X$26+Master!$V$38,Master!$V$38)),0))</f>
        <v/>
      </c>
      <c r="X67" s="4"/>
      <c r="Y67" s="7" t="str">
        <f>IF($X$12="","",IF(AndrewThomas!$X$12=AndrewThomas!$X$12,IF($X$12&gt;$Z$12,$X$12-$Z$12+Master!$X$38,IF($X$12&gt;$Z$13,$X$12-$Z$13+Master!$X$38,Master!$X$38)),0))</f>
        <v/>
      </c>
    </row>
    <row r="68" spans="5:29" customFormat="1" hidden="1" x14ac:dyDescent="0.2">
      <c r="E68" s="7">
        <f>IF($D$14="","",IF(AndrewThomas!$D$14=AndrewThomas!$D$14,IF($D$14&gt;$B$14,$D$14-$B$14+Master!$D$38,IF($D$14&gt;$B$15,$D$14-$B$15+Master!$D$38,Master!$D$38)),0))</f>
        <v>2</v>
      </c>
      <c r="F68" s="4"/>
      <c r="G68" s="7" t="str">
        <f>IF($F$29="","",IF(AndrewThomas!$F$29=AndrewThomas!$F$29,IF($F$29&gt;$D$28,$F$29-$D$28+Master!$F$38,IF($F$29&gt;$D$30,$F$29-$D$30+Master!$F$38,Master!$F$38)),0))</f>
        <v/>
      </c>
      <c r="H68" s="4"/>
      <c r="I68" s="4"/>
      <c r="J68" s="4"/>
      <c r="K68" s="5"/>
      <c r="L68" s="6"/>
      <c r="M68" s="5"/>
      <c r="N68" s="6"/>
      <c r="O68" s="6"/>
      <c r="P68" s="6"/>
      <c r="Q68" s="5"/>
      <c r="R68" s="6"/>
      <c r="S68" s="5"/>
      <c r="T68" s="4"/>
      <c r="U68" s="4"/>
      <c r="V68" s="4"/>
      <c r="W68" s="7" t="str">
        <f>IF($V$29="","",IF(AndrewThomas!$V$29=AndrewThomas!$V$29,IF($V$29&gt;$X$28,$V$29-$X$28+Master!$V$38,IF($V$29&gt;$X$30,$V$29-$X$30+Master!$V$38,Master!$V$38)),0))</f>
        <v/>
      </c>
      <c r="X68" s="4"/>
      <c r="Y68" s="7" t="str">
        <f>IF($X$14="","",IF(AndrewThomas!$X$14=AndrewThomas!$X$14,IF($X$14&gt;$Z$14,$X$14-$Z$14+Master!$X$38,IF($X$14&gt;$Z$15,$X$14-$Z$15+Master!$X$38,Master!$X$38)),0))</f>
        <v/>
      </c>
    </row>
    <row r="69" spans="5:29" customFormat="1" hidden="1" x14ac:dyDescent="0.2">
      <c r="E69" s="7">
        <f>IF($D$16="","",IF(AndrewThomas!$D$16=AndrewThomas!$D$16,IF($D$16&gt;$B$16,$D$16-$B$16+Master!$D$38,IF($D$16&gt;$B$17,$D$16-$B$17+Master!$D$38,Master!$D$38)),0))</f>
        <v>2</v>
      </c>
      <c r="F69" s="4"/>
      <c r="G69" s="7" t="str">
        <f>IF($F$33="","",IF(AndrewThomas!$F$33=AndrewThomas!$F$33,IF($F$33&gt;$D$32,$F$33-$D$32+Master!$F$38,IF($F$33&gt;$D$34,$F$33-$D$34+Master!$F$38,Master!$F$38)),0))</f>
        <v/>
      </c>
      <c r="H69" s="4"/>
      <c r="I69" s="4"/>
      <c r="J69" s="4"/>
      <c r="K69" s="6"/>
      <c r="L69" s="6"/>
      <c r="M69" s="5"/>
      <c r="N69" s="6"/>
      <c r="O69" s="6"/>
      <c r="P69" s="6"/>
      <c r="Q69" s="5"/>
      <c r="R69" s="6"/>
      <c r="S69" s="6"/>
      <c r="T69" s="4"/>
      <c r="U69" s="4"/>
      <c r="V69" s="4"/>
      <c r="W69" s="7" t="str">
        <f>IF($V$33="","",IF(AndrewThomas!$V$33=AndrewThomas!$V$33,IF($V$33&gt;$X$32,$V$33-$X$32+Master!$V$38,IF($V$33&gt;$X$34,$V$33-$X$34+Master!$V$38,Master!$V$38)),0))</f>
        <v/>
      </c>
      <c r="X69" s="4"/>
      <c r="Y69" s="7" t="str">
        <f>IF($X$16="","",IF(AndrewThomas!$X$16=AndrewThomas!$X$16,IF($X$16&gt;$Z$16,$X$16-$Z$16+Master!$X$38,IF($X$16&gt;$Z$17,$X$16-$Z$17+Master!$X$38,Master!$X$38)),0))</f>
        <v/>
      </c>
    </row>
    <row r="70" spans="5:29" customFormat="1" hidden="1" x14ac:dyDescent="0.2">
      <c r="E70" s="7" t="str">
        <f>IF($D$20="","",IF(AndrewThomas!$D$20=AndrewThomas!$D$20,IF($D$20&gt;$B$20,$D$20-$B$20+Master!$D$38,IF($D$20&gt;$B$21,$D$20-$B$21+Master!$D$38,Master!$D$38)),0))</f>
        <v/>
      </c>
      <c r="F70" s="4"/>
      <c r="G70" s="4"/>
      <c r="H70" s="4"/>
      <c r="I70" s="4"/>
      <c r="J70" s="4"/>
      <c r="K70" s="4"/>
      <c r="L70" s="4"/>
      <c r="M70" s="5"/>
      <c r="N70" s="6"/>
      <c r="O70" s="6"/>
      <c r="P70" s="6"/>
      <c r="Q70" s="5"/>
      <c r="R70" s="4"/>
      <c r="S70" s="4"/>
      <c r="T70" s="4"/>
      <c r="U70" s="4"/>
      <c r="V70" s="4"/>
      <c r="W70" s="4"/>
      <c r="X70" s="4"/>
      <c r="Y70" s="7" t="str">
        <f>IF($X$20="","",IF(AndrewThomas!$X$20=AndrewThomas!$X$20,IF($X$20&gt;$Z$20,$X$20-$Z$20+Master!$X$38,IF($X$20&gt;$Z$21,$X$20-$Z$21+Master!$X$38,Master!$X$38)),0))</f>
        <v/>
      </c>
    </row>
    <row r="71" spans="5:29" customFormat="1" hidden="1" x14ac:dyDescent="0.2">
      <c r="E71" s="7" t="str">
        <f>IF($D$22="","",IF(AndrewThomas!$D$22=AndrewThomas!$D$22,IF($D$22&gt;$B$22,$D$22-$B$22+Master!$D$38,IF($D$22&gt;$B$23,$D$22-$B$23+Master!$D$38,Master!$D$38)),0))</f>
        <v/>
      </c>
      <c r="F71" s="4"/>
      <c r="G71" s="4"/>
      <c r="H71" s="4"/>
      <c r="I71" s="4"/>
      <c r="J71" s="4"/>
      <c r="K71" s="4"/>
      <c r="L71" s="4"/>
      <c r="M71" s="5"/>
      <c r="N71" s="6"/>
      <c r="O71" s="6"/>
      <c r="P71" s="6"/>
      <c r="Q71" s="5"/>
      <c r="R71" s="4"/>
      <c r="S71" s="4"/>
      <c r="T71" s="4"/>
      <c r="U71" s="4"/>
      <c r="V71" s="4"/>
      <c r="W71" s="4"/>
      <c r="X71" s="4"/>
      <c r="Y71" s="7" t="str">
        <f>IF($X$22="","",IF(AndrewThomas!$X$22=AndrewThomas!$X$22,IF($X$22&gt;$Z$22,$X$22-$Z$22+Master!$X$38,IF($X$22&gt;$Z$23,$X$22-$Z$23+Master!$X$38,Master!$X$38)),0))</f>
        <v/>
      </c>
    </row>
    <row r="72" spans="5:29" customFormat="1" hidden="1" x14ac:dyDescent="0.2">
      <c r="E72" s="7" t="str">
        <f>IF($D$24="","",IF(AndrewThomas!$D$24=AndrewThomas!$D$24,IF($D$24&gt;$B$24,$D$24-$B$24+Master!$D$38,IF($D$24&gt;$B$25,$D$24-$B$25+Master!$D$38,Master!$D$38)),0))</f>
        <v/>
      </c>
      <c r="F72" s="4"/>
      <c r="G72" s="4"/>
      <c r="H72" s="4"/>
      <c r="I72" s="4"/>
      <c r="J72" s="4"/>
      <c r="K72" s="4"/>
      <c r="L72" s="4"/>
      <c r="M72" s="5"/>
      <c r="N72" s="6"/>
      <c r="O72" s="6"/>
      <c r="P72" s="6"/>
      <c r="Q72" s="5"/>
      <c r="R72" s="4"/>
      <c r="S72" s="4"/>
      <c r="T72" s="4"/>
      <c r="U72" s="4"/>
      <c r="V72" s="4"/>
      <c r="W72" s="4"/>
      <c r="X72" s="4"/>
      <c r="Y72" s="7" t="str">
        <f>IF($X$24="","",IF(AndrewThomas!$X$24=AndrewThomas!$X$24,IF($X$24&gt;$Z$24,$X$24-$Z$24+Master!$X$38,IF($X$24&gt;$Z$25,$X$24-$Z$25+Master!$X$38,Master!$X$38)),0))</f>
        <v/>
      </c>
    </row>
    <row r="73" spans="5:29" customFormat="1" hidden="1" x14ac:dyDescent="0.2">
      <c r="E73" s="7" t="str">
        <f>IF($D$26="","",IF(AndrewThomas!$D$26=AndrewThomas!$D$26,IF($D$26&gt;$B$26,$D$26-$B$26+Master!$D$38,IF($D$26&gt;$B$27,$D$26-$B$27+Master!$D$38,Master!$D$38)),0))</f>
        <v/>
      </c>
      <c r="F73" s="4"/>
      <c r="G73" s="4"/>
      <c r="H73" s="4"/>
      <c r="I73" s="4"/>
      <c r="J73" s="4"/>
      <c r="K73" s="4"/>
      <c r="L73" s="4"/>
      <c r="M73" s="5"/>
      <c r="N73" s="6"/>
      <c r="O73" s="6"/>
      <c r="P73" s="6"/>
      <c r="Q73" s="5"/>
      <c r="R73" s="4"/>
      <c r="S73" s="4"/>
      <c r="T73" s="4"/>
      <c r="U73" s="4"/>
      <c r="V73" s="4"/>
      <c r="W73" s="4"/>
      <c r="X73" s="4"/>
      <c r="Y73" s="7" t="str">
        <f>IF($X$26="","",IF(AndrewThomas!$X$26=AndrewThomas!$X$26,IF($X$26&gt;$Z$26,$X$26-$Z$26+Master!$X$38,IF($X$26&gt;$Z$27,$X$26-$Z$27+Master!$X$38,Master!$X$38)),0))</f>
        <v/>
      </c>
    </row>
    <row r="74" spans="5:29" customFormat="1" hidden="1" x14ac:dyDescent="0.2">
      <c r="E74" s="7" t="str">
        <f>IF($D$28="","",IF(AndrewThomas!$D$28=AndrewThomas!$D$28,IF($D$28&gt;$B$28,$D$28-$B$28+Master!$D$38,IF($D$28&gt;$B$29,$D$28-$B$29+Master!$D$38,Master!$D$38)),0))</f>
        <v/>
      </c>
      <c r="F74" s="4"/>
      <c r="G74" s="4"/>
      <c r="H74" s="4"/>
      <c r="I74" s="4"/>
      <c r="J74" s="4"/>
      <c r="K74" s="4"/>
      <c r="L74" s="4"/>
      <c r="M74" s="5"/>
      <c r="N74" s="6"/>
      <c r="O74" s="6"/>
      <c r="P74" s="6"/>
      <c r="Q74" s="5"/>
      <c r="R74" s="4"/>
      <c r="S74" s="4"/>
      <c r="T74" s="4"/>
      <c r="U74" s="4"/>
      <c r="V74" s="4"/>
      <c r="W74" s="4"/>
      <c r="X74" s="4"/>
      <c r="Y74" s="7" t="str">
        <f>IF($X$28="","",IF(AndrewThomas!$X$28=AndrewThomas!$X$28,IF($X$28&gt;$Z$28,$X$28-$Z$28+Master!$X$38,IF($X$28&gt;$Z$29,$X$28-$Z$29+Master!$X$38,Master!$X$38)),0))</f>
        <v/>
      </c>
    </row>
    <row r="75" spans="5:29" customFormat="1" hidden="1" x14ac:dyDescent="0.2">
      <c r="E75" s="7" t="str">
        <f>IF($D$30="","",IF(AndrewThomas!$D$30=AndrewThomas!$D$30,IF($D$30&gt;$B$30,$D$30-$B$30+Master!$D$38,IF($D$30&gt;$B$31,$D$30-$B$31+Master!$D$38,Master!$D$38)),0))</f>
        <v/>
      </c>
      <c r="F75" s="4"/>
      <c r="G75" s="4"/>
      <c r="H75" s="4"/>
      <c r="I75" s="4"/>
      <c r="J75" s="4"/>
      <c r="K75" s="4"/>
      <c r="L75" s="4"/>
      <c r="M75" s="5"/>
      <c r="N75" s="6"/>
      <c r="O75" s="6"/>
      <c r="P75" s="6"/>
      <c r="Q75" s="5"/>
      <c r="R75" s="4"/>
      <c r="S75" s="4"/>
      <c r="T75" s="4"/>
      <c r="U75" s="4"/>
      <c r="V75" s="4"/>
      <c r="W75" s="4"/>
      <c r="X75" s="4"/>
      <c r="Y75" s="7" t="str">
        <f>IF($X$30="","",IF(AndrewThomas!$X$30=AndrewThomas!$X$30,IF($X$30&gt;$Z$30,$X$30-$Z$30+Master!$X$38,IF($X$30&gt;$Z$31,$X$30-$Z$31+Master!$X$38,Master!$X$38)),0))</f>
        <v/>
      </c>
    </row>
    <row r="76" spans="5:29" customFormat="1" hidden="1" x14ac:dyDescent="0.2">
      <c r="E76" s="7" t="str">
        <f>IF($D$32="","",IF(AndrewThomas!$D$32=AndrewThomas!$D$32,IF($D$32&gt;$B$32,$D$32-$B$32+Master!$D$38,IF($D$32&gt;$B$33,$D$32-$B$33+Master!$D$38,Master!$D$38)),0))</f>
        <v/>
      </c>
      <c r="F76" s="4"/>
      <c r="G76" s="4"/>
      <c r="H76" s="4"/>
      <c r="I76" s="4"/>
      <c r="J76" s="4"/>
      <c r="K76" s="4"/>
      <c r="L76" s="4"/>
      <c r="M76" s="6"/>
      <c r="N76" s="6"/>
      <c r="O76" s="6"/>
      <c r="P76" s="6"/>
      <c r="Q76" s="6"/>
      <c r="R76" s="4"/>
      <c r="S76" s="4"/>
      <c r="T76" s="4"/>
      <c r="U76" s="4"/>
      <c r="V76" s="4"/>
      <c r="W76" s="4"/>
      <c r="X76" s="4"/>
      <c r="Y76" s="7" t="str">
        <f>IF($X$32="","",IF(AndrewThomas!$X$32=AndrewThomas!$X$32,IF($X$32&gt;$Z$32,$X$32-$Z$32+Master!$X$38,IF($X$32&gt;$Z$33,$X$32-$Z$33+Master!$X$38,Master!$X$38)),0))</f>
        <v/>
      </c>
    </row>
    <row r="77" spans="5:29" customFormat="1" hidden="1" x14ac:dyDescent="0.2">
      <c r="E77" s="7" t="str">
        <f>IF($D$34="","",IF(AndrewThomas!$D$34=AndrewThomas!$D$34,IF($D$34&gt;$B$34,$D$34-$B$34+Master!$D$38,IF($D$34&gt;$B$35,$D$34-$B$35+Master!$D$38,Master!$D$38)),0))</f>
        <v/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7" t="str">
        <f>IF($X$34="","",IF(AndrewThomas!$X$34=AndrewThomas!$X$34,IF($X$34&gt;$Z$34,$X$34-$Z$34+Master!$X$38,IF($X$34&gt;$Z$35,$X$34-$Z$35+Master!$X$38,Master!$X$38)),0))</f>
        <v/>
      </c>
    </row>
    <row r="78" spans="5:29" customFormat="1" hidden="1" x14ac:dyDescent="0.2"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7"/>
    </row>
    <row r="79" spans="5:29" customFormat="1" hidden="1" x14ac:dyDescent="0.2">
      <c r="E79">
        <f>SUM(E81:E96)</f>
        <v>0</v>
      </c>
      <c r="G79">
        <f>SUM(G81:G96)</f>
        <v>0</v>
      </c>
      <c r="I79">
        <f>SUM(I81:I96)</f>
        <v>0</v>
      </c>
      <c r="K79">
        <f>SUM(K81:K96)</f>
        <v>0</v>
      </c>
      <c r="M79">
        <f>SUM(M81:M96)</f>
        <v>0</v>
      </c>
      <c r="O79">
        <f>SUM(O81:O96)</f>
        <v>0</v>
      </c>
      <c r="Q79">
        <f>SUM(Q81:Q96)</f>
        <v>0</v>
      </c>
      <c r="S79">
        <f>SUM(S81:S96)</f>
        <v>0</v>
      </c>
      <c r="U79">
        <f>SUM(U81:U96)</f>
        <v>0</v>
      </c>
      <c r="W79">
        <f>SUM(W81:W96)</f>
        <v>0</v>
      </c>
      <c r="Y79">
        <f>SUM(Y81:Y96)</f>
        <v>0</v>
      </c>
      <c r="AC79">
        <f>SUM(A79:AB79)</f>
        <v>0</v>
      </c>
    </row>
    <row r="80" spans="5:29" customFormat="1" hidden="1" x14ac:dyDescent="0.2"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5:25" customFormat="1" hidden="1" x14ac:dyDescent="0.2">
      <c r="E81" s="3">
        <f>IF(D2="","",IF(Master!D2=AndrewThomas!D2,F$39,0))</f>
        <v>0</v>
      </c>
      <c r="F81" s="4"/>
      <c r="G81" s="3" t="str">
        <f>IF(F3="","",IF(Master!F3=AndrewThomas!F3,H$39,0))</f>
        <v/>
      </c>
      <c r="H81" s="4"/>
      <c r="I81" s="3" t="str">
        <f>IF(H4="","",IF(Master!H4=AndrewThomas!H4,J$39,0))</f>
        <v/>
      </c>
      <c r="J81" s="4"/>
      <c r="K81" s="3" t="str">
        <f>IF(J7="","",IF(Master!J7=AndrewThomas!J7,L$39,0))</f>
        <v/>
      </c>
      <c r="L81" s="4"/>
      <c r="M81" s="3" t="str">
        <f>IF(L12="","",IF(Master!L12=AndrewThomas!L12,M$39,0))</f>
        <v/>
      </c>
      <c r="N81" s="4"/>
      <c r="O81" s="3" t="str">
        <f>IF(N16="","",IF(Master!N16=AndrewThomas!N16,O$39,0))</f>
        <v/>
      </c>
      <c r="P81" s="4"/>
      <c r="Q81" s="3" t="str">
        <f>IF(P12="","",IF(Master!P12=AndrewThomas!P12,Q$39,0))</f>
        <v/>
      </c>
      <c r="R81" s="4"/>
      <c r="S81" s="3" t="str">
        <f>IF(R7="","",IF(Master!R7=AndrewThomas!R7,R$39,0))</f>
        <v/>
      </c>
      <c r="T81" s="4"/>
      <c r="U81" s="3" t="str">
        <f>IF(T4="","",IF(Master!T4=AndrewThomas!T4,T$39,0))</f>
        <v/>
      </c>
      <c r="V81" s="4"/>
      <c r="W81" s="3" t="str">
        <f>IF(V3="","",IF(Master!V3=AndrewThomas!V3,V$39,0))</f>
        <v/>
      </c>
      <c r="X81" s="4"/>
      <c r="Y81" s="3" t="str">
        <f>IF(X2="","",IF(Master!X2=AndrewThomas!X2,X$39,0))</f>
        <v/>
      </c>
    </row>
    <row r="82" spans="5:25" customFormat="1" hidden="1" x14ac:dyDescent="0.2">
      <c r="E82" s="3">
        <f>IF(D4="","",IF(Master!D4=AndrewThomas!D4,F$39,0))</f>
        <v>0</v>
      </c>
      <c r="F82" s="4"/>
      <c r="G82" s="3" t="str">
        <f>IF(F7="","",IF(Master!F7=AndrewThomas!F7,H$39,0))</f>
        <v/>
      </c>
      <c r="H82" s="4"/>
      <c r="I82" s="3" t="str">
        <f>IF(H12="","",IF(Master!H12=AndrewThomas!H12,J$39,0))</f>
        <v/>
      </c>
      <c r="J82" s="4"/>
      <c r="K82" s="3" t="str">
        <f>IF(J25="","",IF(Master!J25=AndrewThomas!J25,L$39,0))</f>
        <v/>
      </c>
      <c r="L82" s="6"/>
      <c r="M82" s="3"/>
      <c r="N82" s="6"/>
      <c r="O82" s="3"/>
      <c r="P82" s="6"/>
      <c r="Q82" s="3"/>
      <c r="R82" s="6"/>
      <c r="S82" s="3" t="str">
        <f>IF(R25="","",IF(Master!R25=AndrewThomas!R25,R$39,0))</f>
        <v/>
      </c>
      <c r="T82" s="4"/>
      <c r="U82" s="3" t="str">
        <f>IF(T12="","",IF(Master!T12=AndrewThomas!T12,T$39,0))</f>
        <v/>
      </c>
      <c r="V82" s="4"/>
      <c r="W82" s="3" t="str">
        <f>IF(V7="","",IF(Master!V7=AndrewThomas!V7,V$39,0))</f>
        <v/>
      </c>
      <c r="X82" s="4"/>
      <c r="Y82" s="3" t="str">
        <f>IF(X4="","",IF(Master!X4=AndrewThomas!X4,X$39,0))</f>
        <v/>
      </c>
    </row>
    <row r="83" spans="5:25" customFormat="1" hidden="1" x14ac:dyDescent="0.2">
      <c r="E83" s="3">
        <f>IF(D6="","",IF(Master!D6=AndrewThomas!D6,F$39,0))</f>
        <v>0</v>
      </c>
      <c r="F83" s="4"/>
      <c r="G83" s="3" t="str">
        <f>IF(F11="","",IF(Master!F11=AndrewThomas!F11,H$39,0))</f>
        <v/>
      </c>
      <c r="H83" s="4"/>
      <c r="I83" s="3" t="str">
        <f>IF(H22="","",IF(Master!H22=AndrewThomas!H22,J$39,0))</f>
        <v/>
      </c>
      <c r="J83" s="4"/>
      <c r="L83" s="6"/>
      <c r="M83" s="3"/>
      <c r="N83" s="6"/>
      <c r="O83" s="3"/>
      <c r="P83" s="6"/>
      <c r="Q83" s="3"/>
      <c r="R83" s="6"/>
      <c r="T83" s="4"/>
      <c r="U83" s="3" t="str">
        <f>IF(T22="","",IF(Master!T22=AndrewThomas!T22,T$39,0))</f>
        <v/>
      </c>
      <c r="V83" s="4"/>
      <c r="W83" s="3" t="str">
        <f>IF(V11="","",IF(Master!V11=AndrewThomas!V11,V$39,0))</f>
        <v/>
      </c>
      <c r="X83" s="4"/>
      <c r="Y83" s="3" t="str">
        <f>IF(X6="","",IF(Master!X6=AndrewThomas!X6,X$39,0))</f>
        <v/>
      </c>
    </row>
    <row r="84" spans="5:25" customFormat="1" hidden="1" x14ac:dyDescent="0.2">
      <c r="E84" s="3">
        <f>IF(D8="","",IF(Master!D8=AndrewThomas!D8,F$39,0))</f>
        <v>0</v>
      </c>
      <c r="F84" s="4"/>
      <c r="G84" s="3" t="str">
        <f>IF(F15="","",IF(Master!F15=AndrewThomas!F15,H$39,0))</f>
        <v/>
      </c>
      <c r="H84" s="4"/>
      <c r="I84" s="3" t="str">
        <f>IF(H30="","",IF(Master!H30=AndrewThomas!H30,J$39,0))</f>
        <v/>
      </c>
      <c r="J84" s="4"/>
      <c r="K84" s="3"/>
      <c r="L84" s="6"/>
      <c r="M84" s="3"/>
      <c r="N84" s="6"/>
      <c r="O84" s="3"/>
      <c r="P84" s="6"/>
      <c r="Q84" s="3"/>
      <c r="R84" s="6"/>
      <c r="S84" s="3"/>
      <c r="T84" s="4"/>
      <c r="U84" s="3" t="str">
        <f>IF(T30="","",IF(Master!T30=AndrewThomas!T30,T$39,0))</f>
        <v/>
      </c>
      <c r="V84" s="4"/>
      <c r="W84" s="3" t="str">
        <f>IF(V15="","",IF(Master!V15=AndrewThomas!V15,V$39,0))</f>
        <v/>
      </c>
      <c r="X84" s="4"/>
      <c r="Y84" s="3" t="str">
        <f>IF(X8="","",IF(Master!X8=AndrewThomas!X8,X$39,0))</f>
        <v/>
      </c>
    </row>
    <row r="85" spans="5:25" customFormat="1" hidden="1" x14ac:dyDescent="0.2">
      <c r="E85" s="3">
        <f>IF(D10="","",IF(Master!D10=AndrewThomas!D10,F$39,0))</f>
        <v>0</v>
      </c>
      <c r="F85" s="4"/>
      <c r="G85" s="3" t="str">
        <f>IF(F21="","",IF(Master!F21=AndrewThomas!F21,H$39,0))</f>
        <v/>
      </c>
      <c r="H85" s="4"/>
      <c r="I85" s="3"/>
      <c r="J85" s="4"/>
      <c r="K85" s="3"/>
      <c r="L85" s="4"/>
      <c r="M85" s="3"/>
      <c r="N85" s="6"/>
      <c r="O85" s="3"/>
      <c r="P85" s="6"/>
      <c r="Q85" s="3"/>
      <c r="R85" s="4"/>
      <c r="S85" s="3"/>
      <c r="T85" s="4"/>
      <c r="U85" s="3"/>
      <c r="V85" s="4"/>
      <c r="W85" s="3" t="str">
        <f>IF(V21="","",IF(Master!V21=AndrewThomas!V21,V$39,0))</f>
        <v/>
      </c>
      <c r="X85" s="4"/>
      <c r="Y85" s="3" t="str">
        <f>IF(X10="","",IF(Master!X10=AndrewThomas!X10,X$39,0))</f>
        <v/>
      </c>
    </row>
    <row r="86" spans="5:25" customFormat="1" hidden="1" x14ac:dyDescent="0.2">
      <c r="E86" s="3">
        <f>IF(D12="","",IF(Master!D12=AndrewThomas!D12,F$39,0))</f>
        <v>0</v>
      </c>
      <c r="F86" s="4"/>
      <c r="G86" s="3" t="str">
        <f>IF(F25="","",IF(Master!F25=AndrewThomas!F25,H$39,0))</f>
        <v/>
      </c>
      <c r="H86" s="4"/>
      <c r="I86" s="3"/>
      <c r="J86" s="4"/>
      <c r="K86" s="3"/>
      <c r="L86" s="4"/>
      <c r="M86" s="3"/>
      <c r="N86" s="6"/>
      <c r="O86" s="3"/>
      <c r="P86" s="6"/>
      <c r="Q86" s="3"/>
      <c r="R86" s="4"/>
      <c r="S86" s="3"/>
      <c r="T86" s="4"/>
      <c r="U86" s="3"/>
      <c r="V86" s="4"/>
      <c r="W86" s="3" t="str">
        <f>IF(V25="","",IF(Master!V25=AndrewThomas!V25,V$39,0))</f>
        <v/>
      </c>
      <c r="X86" s="4"/>
      <c r="Y86" s="3" t="str">
        <f>IF(X12="","",IF(Master!X12=AndrewThomas!X12,X$39,0))</f>
        <v/>
      </c>
    </row>
    <row r="87" spans="5:25" customFormat="1" hidden="1" x14ac:dyDescent="0.2">
      <c r="E87" s="3">
        <f>IF(D14="","",IF(Master!D14=AndrewThomas!D14,F$39,0))</f>
        <v>0</v>
      </c>
      <c r="F87" s="4"/>
      <c r="G87" s="3" t="str">
        <f>IF(F29="","",IF(Master!F29=AndrewThomas!F29,H$39,0))</f>
        <v/>
      </c>
      <c r="H87" s="4"/>
      <c r="I87" s="3"/>
      <c r="J87" s="4"/>
      <c r="K87" s="3"/>
      <c r="L87" s="4"/>
      <c r="M87" s="3"/>
      <c r="N87" s="6"/>
      <c r="O87" s="3"/>
      <c r="P87" s="6"/>
      <c r="Q87" s="3"/>
      <c r="R87" s="4"/>
      <c r="S87" s="3"/>
      <c r="T87" s="4"/>
      <c r="U87" s="3"/>
      <c r="V87" s="4"/>
      <c r="W87" s="3" t="str">
        <f>IF(V29="","",IF(Master!V29=AndrewThomas!V29,V$39,0))</f>
        <v/>
      </c>
      <c r="X87" s="4"/>
      <c r="Y87" s="3" t="str">
        <f>IF(X14="","",IF(Master!X14=AndrewThomas!X14,X$39,0))</f>
        <v/>
      </c>
    </row>
    <row r="88" spans="5:25" customFormat="1" hidden="1" x14ac:dyDescent="0.2">
      <c r="E88" s="3">
        <f>IF(D16="","",IF(Master!D16=AndrewThomas!D16,F$39,0))</f>
        <v>0</v>
      </c>
      <c r="F88" s="4"/>
      <c r="G88" s="3" t="str">
        <f>IF(F33="","",IF(Master!F33=AndrewThomas!F33,H$39,0))</f>
        <v/>
      </c>
      <c r="H88" s="4"/>
      <c r="I88" s="3"/>
      <c r="J88" s="4"/>
      <c r="K88" s="3"/>
      <c r="L88" s="4"/>
      <c r="M88" s="3"/>
      <c r="N88" s="6"/>
      <c r="O88" s="3"/>
      <c r="P88" s="6"/>
      <c r="Q88" s="3"/>
      <c r="R88" s="4"/>
      <c r="S88" s="3"/>
      <c r="T88" s="4"/>
      <c r="U88" s="3"/>
      <c r="V88" s="4"/>
      <c r="W88" s="3" t="str">
        <f>IF(V33="","",IF(Master!V33=AndrewThomas!V33,V$39,0))</f>
        <v/>
      </c>
      <c r="X88" s="4"/>
      <c r="Y88" s="3" t="str">
        <f>IF(X16="","",IF(Master!X16=AndrewThomas!X16,X$39,0))</f>
        <v/>
      </c>
    </row>
    <row r="89" spans="5:25" customFormat="1" hidden="1" x14ac:dyDescent="0.2">
      <c r="E89" s="3" t="str">
        <f>IF(D20="","",IF(Master!D20=AndrewThomas!D20,F$39,0))</f>
        <v/>
      </c>
      <c r="F89" s="4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X89" s="4"/>
      <c r="Y89" s="3" t="str">
        <f>IF(X20="","",IF(Master!X20=AndrewThomas!X20,X$39,0))</f>
        <v/>
      </c>
    </row>
    <row r="90" spans="5:25" customFormat="1" hidden="1" x14ac:dyDescent="0.2">
      <c r="E90" s="3" t="str">
        <f>IF(D22="","",IF(Master!D22=AndrewThomas!D22,F$39,0))</f>
        <v/>
      </c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 t="str">
        <f>IF(X22="","",IF(Master!X22=AndrewThomas!X22,X$39,0))</f>
        <v/>
      </c>
    </row>
    <row r="91" spans="5:25" customFormat="1" hidden="1" x14ac:dyDescent="0.2">
      <c r="E91" s="3" t="str">
        <f>IF(D24="","",IF(Master!D24=AndrewThomas!D24,F$39,0))</f>
        <v/>
      </c>
      <c r="F91" s="4"/>
      <c r="H91" s="4"/>
      <c r="I91" s="3"/>
      <c r="J91" s="4"/>
      <c r="L91" s="4"/>
      <c r="M91" s="3"/>
      <c r="N91" s="4"/>
      <c r="O91" s="3"/>
      <c r="P91" s="4"/>
      <c r="Q91" s="3"/>
      <c r="R91" s="4"/>
      <c r="T91" s="4"/>
      <c r="U91" s="3"/>
      <c r="V91" s="4"/>
      <c r="W91" s="3"/>
      <c r="X91" s="4"/>
      <c r="Y91" s="3" t="str">
        <f>IF(X24="","",IF(Master!X24=AndrewThomas!X24,X$39,0))</f>
        <v/>
      </c>
    </row>
    <row r="92" spans="5:25" customFormat="1" hidden="1" x14ac:dyDescent="0.2">
      <c r="E92" s="3" t="str">
        <f>IF(D26="","",IF(Master!D26=AndrewThomas!D26,F$39,0))</f>
        <v/>
      </c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 t="str">
        <f>IF(X26="","",IF(Master!X26=AndrewThomas!X26,X$39,0))</f>
        <v/>
      </c>
    </row>
    <row r="93" spans="5:25" customFormat="1" hidden="1" x14ac:dyDescent="0.2">
      <c r="E93" s="3" t="str">
        <f>IF(D28="","",IF(Master!D28=AndrewThomas!D28,F$39,0))</f>
        <v/>
      </c>
      <c r="F93" s="4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 t="str">
        <f>IF(X28="","",IF(Master!X28=AndrewThomas!X28,X$39,0))</f>
        <v/>
      </c>
    </row>
    <row r="94" spans="5:25" customFormat="1" hidden="1" x14ac:dyDescent="0.2">
      <c r="E94" s="3" t="str">
        <f>IF(D30="","",IF(Master!D30=AndrewThomas!D30,F$39,0))</f>
        <v/>
      </c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 t="str">
        <f>IF(X30="","",IF(Master!X30=AndrewThomas!X30,X$39,0))</f>
        <v/>
      </c>
    </row>
    <row r="95" spans="5:25" customFormat="1" hidden="1" x14ac:dyDescent="0.2">
      <c r="E95" s="3" t="str">
        <f>IF(D32="","",IF(Master!D32=AndrewThomas!D32,F$39,0))</f>
        <v/>
      </c>
      <c r="F95" s="4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 t="str">
        <f>IF(X32="","",IF(Master!X32=AndrewThomas!X32,X$39,0))</f>
        <v/>
      </c>
    </row>
    <row r="96" spans="5:25" customFormat="1" hidden="1" x14ac:dyDescent="0.2">
      <c r="E96" s="3" t="str">
        <f>IF(D34="","",IF(Master!D34=AndrewThomas!D34,F$39,0))</f>
        <v/>
      </c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 t="str">
        <f>IF(X34="","",IF(Master!X34=AndrewThomas!X34,X$39,0))</f>
        <v/>
      </c>
    </row>
    <row r="97" spans="5:25" customFormat="1" hidden="1" x14ac:dyDescent="0.2"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7"/>
    </row>
    <row r="98" spans="5:25" customFormat="1" hidden="1" x14ac:dyDescent="0.2"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7"/>
    </row>
    <row r="99" spans="5:25" customFormat="1" hidden="1" x14ac:dyDescent="0.2"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7"/>
    </row>
    <row r="100" spans="5:25" customFormat="1" hidden="1" x14ac:dyDescent="0.2"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7"/>
    </row>
    <row r="101" spans="5:25" customFormat="1" hidden="1" x14ac:dyDescent="0.2"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7"/>
    </row>
    <row r="102" spans="5:25" customFormat="1" hidden="1" x14ac:dyDescent="0.2"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7"/>
    </row>
    <row r="103" spans="5:25" customFormat="1" hidden="1" x14ac:dyDescent="0.2"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7"/>
    </row>
    <row r="104" spans="5:25" customFormat="1" hidden="1" x14ac:dyDescent="0.2"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7"/>
    </row>
    <row r="105" spans="5:25" customFormat="1" hidden="1" x14ac:dyDescent="0.2"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7"/>
    </row>
    <row r="106" spans="5:25" customFormat="1" hidden="1" x14ac:dyDescent="0.2"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7"/>
    </row>
    <row r="107" spans="5:25" customFormat="1" hidden="1" x14ac:dyDescent="0.2"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7"/>
    </row>
    <row r="108" spans="5:25" customFormat="1" hidden="1" x14ac:dyDescent="0.2"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7"/>
    </row>
    <row r="109" spans="5:25" customFormat="1" hidden="1" x14ac:dyDescent="0.2"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7"/>
    </row>
    <row r="110" spans="5:25" customFormat="1" hidden="1" x14ac:dyDescent="0.2"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7"/>
    </row>
    <row r="111" spans="5:25" customFormat="1" hidden="1" x14ac:dyDescent="0.2"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7"/>
    </row>
    <row r="112" spans="5:25" customFormat="1" hidden="1" x14ac:dyDescent="0.2"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7"/>
    </row>
    <row r="113" spans="4:25" hidden="1" x14ac:dyDescent="0.2"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7"/>
    </row>
    <row r="114" spans="4:25" hidden="1" x14ac:dyDescent="0.2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4:25" hidden="1" x14ac:dyDescent="0.2">
      <c r="D115" s="2">
        <f>D2</f>
        <v>1</v>
      </c>
      <c r="E115" s="2" t="str">
        <f>E2</f>
        <v>Gonzaga</v>
      </c>
      <c r="F115" t="str">
        <f>IF(F3=D115,F3,IF(F3=D116,F3,"ERROR"))</f>
        <v>ERROR</v>
      </c>
      <c r="G115" t="str">
        <f>IF(G3=E115,G3,IF(G3=E116,G3,"ERROR"))</f>
        <v>ERROR</v>
      </c>
      <c r="H115" t="str">
        <f>IF(H4=F115,H4,IF(H4=F116,H4,"ERROR"))</f>
        <v>ERROR</v>
      </c>
      <c r="I115" t="str">
        <f>IF(I4=G115,I4,IF(I4=G116,I4,"ERROR"))</f>
        <v>ERROR</v>
      </c>
      <c r="T115" t="str">
        <f>IF(T4=V115,T4,IF(T4=V116,T4,"ERROR"))</f>
        <v/>
      </c>
      <c r="U115">
        <f>IF(U4=W115,U4,IF(U4=W116,U4,"ERROR"))</f>
        <v>0</v>
      </c>
      <c r="V115" t="str">
        <f>IF(V3=X115,V3,IF(V3=X116,V3,"ERROR"))</f>
        <v/>
      </c>
      <c r="W115">
        <f>IF(W3=Y115,W3,IF(W3=Y116,W3,"ERROR"))</f>
        <v>0</v>
      </c>
      <c r="X115" s="2" t="str">
        <f>X2</f>
        <v/>
      </c>
      <c r="Y115" s="2">
        <f>Y2</f>
        <v>0</v>
      </c>
    </row>
    <row r="116" spans="4:25" hidden="1" x14ac:dyDescent="0.2">
      <c r="D116" s="2">
        <f>D4</f>
        <v>8</v>
      </c>
      <c r="E116" s="2" t="str">
        <f>E4</f>
        <v>Oklahoma</v>
      </c>
      <c r="F116" t="str">
        <f>IF(F7=D117,F7,IF(F7=D118,F7,"ERROR"))</f>
        <v>ERROR</v>
      </c>
      <c r="G116" t="str">
        <f>IF(G7=E117,G7,IF(G7=E118,G7,"ERROR"))</f>
        <v>ERROR</v>
      </c>
      <c r="H116" t="str">
        <f>IF(H12=F117,H12,IF(H12=F118,H12,"ERROR"))</f>
        <v>ERROR</v>
      </c>
      <c r="I116" t="str">
        <f>IF(I12=G117,I12,IF(I12=G118,I12,"ERROR"))</f>
        <v>ERROR</v>
      </c>
      <c r="T116" t="str">
        <f>IF(T12=V117,T12,IF(T12=V118,T12,"ERROR"))</f>
        <v/>
      </c>
      <c r="U116">
        <f>IF(U12=W117,U12,IF(U12=W118,U12,"ERROR"))</f>
        <v>0</v>
      </c>
      <c r="V116" t="str">
        <f>IF(V7=X117,V7,IF(V7=X118,V7,"ERROR"))</f>
        <v/>
      </c>
      <c r="W116">
        <f>IF(W7=Y117,W7,IF(W7=Y118,W7,"ERROR"))</f>
        <v>0</v>
      </c>
      <c r="X116" s="2" t="str">
        <f>X4</f>
        <v/>
      </c>
      <c r="Y116" s="2">
        <f>Y4</f>
        <v>0</v>
      </c>
    </row>
    <row r="117" spans="4:25" hidden="1" x14ac:dyDescent="0.2">
      <c r="D117" s="2">
        <f>D6</f>
        <v>12</v>
      </c>
      <c r="E117" s="2" t="str">
        <f>E6</f>
        <v>UCSB</v>
      </c>
      <c r="F117" t="str">
        <f>IF(F11=D119,F11,IF(F11=D120,F11,"ERROR"))</f>
        <v>ERROR</v>
      </c>
      <c r="G117" t="str">
        <f>IF(G11=E119,G11,IF(G11=E120,G11,"ERROR"))</f>
        <v>ERROR</v>
      </c>
      <c r="V117" t="str">
        <f>IF(V11=X119,V11,IF(V11=X120,V11,"ERROR"))</f>
        <v/>
      </c>
      <c r="W117">
        <f>IF(W11=Y119,W11,IF(W11=Y120,W11,"ERROR"))</f>
        <v>0</v>
      </c>
      <c r="X117" s="2" t="str">
        <f>X6</f>
        <v/>
      </c>
      <c r="Y117" s="2">
        <f>Y6</f>
        <v>0</v>
      </c>
    </row>
    <row r="118" spans="4:25" hidden="1" x14ac:dyDescent="0.2">
      <c r="D118" s="2">
        <f>D8</f>
        <v>4</v>
      </c>
      <c r="E118" s="2" t="str">
        <f>E8</f>
        <v>UVA</v>
      </c>
      <c r="F118" t="str">
        <f>IF(F15=D121,F15,IF(F15=D122,F15,"ERROR"))</f>
        <v>ERROR</v>
      </c>
      <c r="G118" t="str">
        <f>IF(G15=E121,G15,IF(G15=E122,G15,"ERROR"))</f>
        <v>ERROR</v>
      </c>
      <c r="V118" t="str">
        <f>IF(V15=X121,V15,IF(V15=X122,V15,"ERROR"))</f>
        <v/>
      </c>
      <c r="W118">
        <f>IF(W15=Y121,W15,IF(W15=Y122,W15,"ERROR"))</f>
        <v>0</v>
      </c>
      <c r="X118" s="2" t="str">
        <f>X8</f>
        <v/>
      </c>
      <c r="Y118" s="2">
        <f>Y8</f>
        <v>0</v>
      </c>
    </row>
    <row r="119" spans="4:25" hidden="1" x14ac:dyDescent="0.2">
      <c r="D119" s="2">
        <f>D10</f>
        <v>6</v>
      </c>
      <c r="E119" s="2" t="str">
        <f>E10</f>
        <v>USC</v>
      </c>
      <c r="O119">
        <f>IF(O16=O123,O16,IF(O16=O124,O16,"ERROR"))</f>
        <v>0</v>
      </c>
      <c r="X119" s="2" t="str">
        <f>X10</f>
        <v/>
      </c>
      <c r="Y119" s="2">
        <f>Y10</f>
        <v>0</v>
      </c>
    </row>
    <row r="120" spans="4:25" hidden="1" x14ac:dyDescent="0.2">
      <c r="D120" s="2">
        <f>D12</f>
        <v>3</v>
      </c>
      <c r="E120" s="2" t="str">
        <f>E12</f>
        <v>Kansas</v>
      </c>
      <c r="X120" s="2" t="str">
        <f>X12</f>
        <v/>
      </c>
      <c r="Y120" s="2">
        <f>Y12</f>
        <v>0</v>
      </c>
    </row>
    <row r="121" spans="4:25" hidden="1" x14ac:dyDescent="0.2">
      <c r="D121" s="2">
        <f>D14</f>
        <v>7</v>
      </c>
      <c r="E121" s="2" t="str">
        <f>E14</f>
        <v>Oregon</v>
      </c>
      <c r="X121" s="2" t="str">
        <f>X14</f>
        <v/>
      </c>
      <c r="Y121" s="2">
        <f>Y14</f>
        <v>0</v>
      </c>
    </row>
    <row r="122" spans="4:25" hidden="1" x14ac:dyDescent="0.2">
      <c r="D122" s="2">
        <f>D16</f>
        <v>2</v>
      </c>
      <c r="E122" s="2" t="str">
        <f>E16</f>
        <v>Iowa</v>
      </c>
      <c r="X122" s="2" t="str">
        <f>X16</f>
        <v/>
      </c>
      <c r="Y122" s="2">
        <f>Y16</f>
        <v>0</v>
      </c>
    </row>
    <row r="123" spans="4:25" hidden="1" x14ac:dyDescent="0.2">
      <c r="J123" t="str">
        <f>IF(J7=H115,J7,IF(J7=H116,J7,"ERROR"))</f>
        <v>ERROR</v>
      </c>
      <c r="K123" t="str">
        <f>IF(K7=I115,K7,IF(K7=I116,K7,"ERROR"))</f>
        <v>ERROR</v>
      </c>
      <c r="N123" t="str">
        <f>IF(L12=J123,L12,IF(L12=J124,L12,"ERROR"))</f>
        <v/>
      </c>
      <c r="O123">
        <f>IF(M12=K123,M12,IF(M12=K124,M12,"ERROR"))</f>
        <v>0</v>
      </c>
      <c r="R123" t="str">
        <f>IF(R7=T115,R7,IF(R7=T116,R7,"ERROR"))</f>
        <v/>
      </c>
      <c r="S123">
        <f>IF(S7=U115,S7,IF(S7=U116,S7,"ERROR"))</f>
        <v>0</v>
      </c>
    </row>
    <row r="124" spans="4:25" hidden="1" x14ac:dyDescent="0.2">
      <c r="D124" s="2" t="str">
        <f>D20</f>
        <v/>
      </c>
      <c r="E124" s="2">
        <f>E20</f>
        <v>0</v>
      </c>
      <c r="F124" t="str">
        <f>IF(F21=D124,F21,IF(F21=D125,F21,"ERROR"))</f>
        <v/>
      </c>
      <c r="G124">
        <f>IF(G21=E124,G21,IF(G21=E125,G21,"ERROR"))</f>
        <v>0</v>
      </c>
      <c r="H124" t="str">
        <f>IF(H22=F124,H22,IF(H22=F125,H22,"ERROR"))</f>
        <v/>
      </c>
      <c r="I124">
        <f>IF(I22=G124,I22,IF(I22=G125,I22,"ERROR"))</f>
        <v>0</v>
      </c>
      <c r="J124" t="str">
        <f>IF(J25=H124,J25,IF(J25=H125,J25,"ERROR"))</f>
        <v/>
      </c>
      <c r="K124">
        <f>IF(K25=I124,K25,IF(K25=I125,K25,"ERROR"))</f>
        <v>0</v>
      </c>
      <c r="N124" t="str">
        <f>IF(P12=R123,P12,IF(P12=R124,P12,"ERROR"))</f>
        <v/>
      </c>
      <c r="O124">
        <f>IF(Q12=S123,Q12,IF(Q12=S124,Q12,"ERROR"))</f>
        <v>0</v>
      </c>
      <c r="R124" t="str">
        <f>IF(R25=T124,R25,IF(R25=T125,R25,"ERROR"))</f>
        <v/>
      </c>
      <c r="S124">
        <f>IF(S25=U124,S25,IF(S25=U125,S25,"ERROR"))</f>
        <v>0</v>
      </c>
      <c r="T124" t="str">
        <f>IF(T22=V124,T22,IF(T22=V125,T22,"ERROR"))</f>
        <v/>
      </c>
      <c r="U124">
        <f>IF(U22=W124,U22,IF(U22=W125,U22,"ERROR"))</f>
        <v>0</v>
      </c>
      <c r="V124" t="str">
        <f>IF(V21=X124,V21,IF(V21=X125,V21,"ERROR"))</f>
        <v/>
      </c>
      <c r="W124">
        <f>IF(W21=Y124,W21,IF(W21=Y125,W21,"ERROR"))</f>
        <v>0</v>
      </c>
      <c r="X124" s="2" t="str">
        <f>X20</f>
        <v/>
      </c>
      <c r="Y124" s="2">
        <f>Y20</f>
        <v>0</v>
      </c>
    </row>
    <row r="125" spans="4:25" hidden="1" x14ac:dyDescent="0.2">
      <c r="D125" s="2" t="str">
        <f>D22</f>
        <v/>
      </c>
      <c r="E125" s="2">
        <f>E22</f>
        <v>0</v>
      </c>
      <c r="F125" t="str">
        <f>IF(F25=D126,F25,IF(F25=D127,F25,"ERROR"))</f>
        <v/>
      </c>
      <c r="G125">
        <f>IF(G25=E126,G25,IF(G25=E127,G25,"ERROR"))</f>
        <v>0</v>
      </c>
      <c r="H125" t="str">
        <f>IF(H30=F126,H30,IF(H30=F127,H30,"ERROR"))</f>
        <v/>
      </c>
      <c r="I125">
        <f>IF(I30=G126,I30,IF(I30=G127,I30,"ERROR"))</f>
        <v>0</v>
      </c>
      <c r="T125" t="str">
        <f>IF(T30=V126,T30,IF(T30=V127,T30,"ERROR"))</f>
        <v/>
      </c>
      <c r="U125">
        <f>IF(U30=W126,U30,IF(U30=W127,U30,"ERROR"))</f>
        <v>0</v>
      </c>
      <c r="V125" t="str">
        <f>IF(V25=X126,V25,IF(V25=X127,V25,"ERROR"))</f>
        <v/>
      </c>
      <c r="W125">
        <f>IF(W25=Y126,W25,IF(W25=Y127,W25,"ERROR"))</f>
        <v>0</v>
      </c>
      <c r="X125" s="2" t="str">
        <f>X22</f>
        <v/>
      </c>
      <c r="Y125" s="2">
        <f>Y22</f>
        <v>0</v>
      </c>
    </row>
    <row r="126" spans="4:25" hidden="1" x14ac:dyDescent="0.2">
      <c r="D126" s="2" t="str">
        <f>D24</f>
        <v/>
      </c>
      <c r="E126" s="2">
        <f>E24</f>
        <v>0</v>
      </c>
      <c r="F126" t="str">
        <f>IF(F29=D128,F29,IF(F29=D129,F29,"ERROR"))</f>
        <v/>
      </c>
      <c r="G126">
        <f>IF(G29=E128,G29,IF(G29=E129,G29,"ERROR"))</f>
        <v>0</v>
      </c>
      <c r="V126" t="str">
        <f>IF(V29=X128,V29,IF(V29=X129,V29,"ERROR"))</f>
        <v/>
      </c>
      <c r="W126">
        <f>IF(W29=Y128,W29,IF(W29=Y129,W29,"ERROR"))</f>
        <v>0</v>
      </c>
      <c r="X126" s="2" t="str">
        <f>X24</f>
        <v/>
      </c>
      <c r="Y126" s="2">
        <f>Y24</f>
        <v>0</v>
      </c>
    </row>
    <row r="127" spans="4:25" hidden="1" x14ac:dyDescent="0.2">
      <c r="D127" s="2" t="str">
        <f>D26</f>
        <v/>
      </c>
      <c r="E127" s="2">
        <f>E26</f>
        <v>0</v>
      </c>
      <c r="F127" t="str">
        <f>IF(F33=D130,F33,IF(F33=D131,F33,"ERROR"))</f>
        <v/>
      </c>
      <c r="G127">
        <f>IF(G33=E130,G33,IF(G33=E131,G33,"ERROR"))</f>
        <v>0</v>
      </c>
      <c r="V127" t="str">
        <f>IF(V33=X130,V33,IF(V33=X131,V33,"ERROR"))</f>
        <v/>
      </c>
      <c r="W127">
        <f>IF(W33=Y130,W33,IF(W33=Y131,W33,"ERROR"))</f>
        <v>0</v>
      </c>
      <c r="X127" s="2" t="str">
        <f>X26</f>
        <v/>
      </c>
      <c r="Y127" s="2">
        <f>Y26</f>
        <v>0</v>
      </c>
    </row>
    <row r="128" spans="4:25" hidden="1" x14ac:dyDescent="0.2">
      <c r="D128" s="2" t="str">
        <f>D28</f>
        <v/>
      </c>
      <c r="E128" s="2">
        <f>E28</f>
        <v>0</v>
      </c>
      <c r="X128" s="2" t="str">
        <f>X28</f>
        <v/>
      </c>
      <c r="Y128" s="2">
        <f>Y28</f>
        <v>0</v>
      </c>
    </row>
    <row r="129" spans="3:28" hidden="1" x14ac:dyDescent="0.2">
      <c r="D129" s="2" t="str">
        <f>D30</f>
        <v/>
      </c>
      <c r="E129" s="2">
        <f>E30</f>
        <v>0</v>
      </c>
      <c r="X129" s="2" t="str">
        <f>X30</f>
        <v/>
      </c>
      <c r="Y129" s="2">
        <f>Y30</f>
        <v>0</v>
      </c>
    </row>
    <row r="130" spans="3:28" hidden="1" x14ac:dyDescent="0.2">
      <c r="D130" s="2" t="str">
        <f>D32</f>
        <v/>
      </c>
      <c r="E130" s="2">
        <f>E32</f>
        <v>0</v>
      </c>
      <c r="X130" s="2" t="str">
        <f>X32</f>
        <v/>
      </c>
      <c r="Y130" s="2">
        <f>Y32</f>
        <v>0</v>
      </c>
    </row>
    <row r="131" spans="3:28" hidden="1" x14ac:dyDescent="0.2">
      <c r="D131" s="2" t="str">
        <f>D34</f>
        <v/>
      </c>
      <c r="E131" s="2">
        <f>E34</f>
        <v>0</v>
      </c>
      <c r="X131" s="2" t="str">
        <f>X34</f>
        <v/>
      </c>
      <c r="Y131" s="2">
        <f>Y34</f>
        <v>0</v>
      </c>
    </row>
    <row r="132" spans="3:28" hidden="1" x14ac:dyDescent="0.2"/>
    <row r="133" spans="3:28" hidden="1" x14ac:dyDescent="0.2">
      <c r="C133" t="str">
        <f t="shared" ref="C133:C148" si="0">C2</f>
        <v>Gonzaga</v>
      </c>
      <c r="D133">
        <f t="shared" ref="D133:D148" si="1">B2</f>
        <v>1</v>
      </c>
      <c r="K133">
        <f>K7</f>
        <v>0</v>
      </c>
      <c r="L133" t="str">
        <f>J7</f>
        <v/>
      </c>
      <c r="O133">
        <f>M12</f>
        <v>0</v>
      </c>
      <c r="P133" t="str">
        <f>L12</f>
        <v/>
      </c>
      <c r="S133">
        <f>S7</f>
        <v>0</v>
      </c>
      <c r="T133" t="str">
        <f>R7</f>
        <v/>
      </c>
      <c r="AA133" t="str">
        <f t="shared" ref="AA133:AA148" si="2">AA2</f>
        <v>Baylor</v>
      </c>
      <c r="AB133">
        <f t="shared" ref="AB133:AB148" si="3">Z2</f>
        <v>1</v>
      </c>
    </row>
    <row r="134" spans="3:28" hidden="1" x14ac:dyDescent="0.2">
      <c r="C134" t="str">
        <f t="shared" si="0"/>
        <v>Norfolk St/App St.</v>
      </c>
      <c r="D134">
        <f t="shared" si="1"/>
        <v>16</v>
      </c>
      <c r="K134">
        <f>K25</f>
        <v>0</v>
      </c>
      <c r="L134" t="str">
        <f>J25</f>
        <v/>
      </c>
      <c r="O134">
        <f>Q12</f>
        <v>0</v>
      </c>
      <c r="P134" t="str">
        <f>P12</f>
        <v/>
      </c>
      <c r="S134">
        <f>S25</f>
        <v>0</v>
      </c>
      <c r="T134" t="str">
        <f>R25</f>
        <v/>
      </c>
      <c r="AA134" t="str">
        <f t="shared" si="2"/>
        <v>Hartford</v>
      </c>
      <c r="AB134">
        <f t="shared" si="3"/>
        <v>16</v>
      </c>
    </row>
    <row r="135" spans="3:28" hidden="1" x14ac:dyDescent="0.2">
      <c r="C135" t="str">
        <f t="shared" si="0"/>
        <v>Oklahoma</v>
      </c>
      <c r="D135">
        <f t="shared" si="1"/>
        <v>8</v>
      </c>
      <c r="AA135" t="str">
        <f t="shared" si="2"/>
        <v>North Carolina</v>
      </c>
      <c r="AB135">
        <f t="shared" si="3"/>
        <v>8</v>
      </c>
    </row>
    <row r="136" spans="3:28" hidden="1" x14ac:dyDescent="0.2">
      <c r="C136" t="str">
        <f t="shared" si="0"/>
        <v>Missouri</v>
      </c>
      <c r="D136">
        <f t="shared" si="1"/>
        <v>9</v>
      </c>
      <c r="AA136" t="str">
        <f t="shared" si="2"/>
        <v>Wisconsin</v>
      </c>
      <c r="AB136">
        <f t="shared" si="3"/>
        <v>9</v>
      </c>
    </row>
    <row r="137" spans="3:28" hidden="1" x14ac:dyDescent="0.2">
      <c r="C137" t="str">
        <f t="shared" si="0"/>
        <v>Creighton</v>
      </c>
      <c r="D137">
        <f t="shared" si="1"/>
        <v>5</v>
      </c>
      <c r="AA137" t="str">
        <f t="shared" si="2"/>
        <v>Villanova</v>
      </c>
      <c r="AB137">
        <f t="shared" si="3"/>
        <v>5</v>
      </c>
    </row>
    <row r="138" spans="3:28" hidden="1" x14ac:dyDescent="0.2">
      <c r="C138" t="str">
        <f t="shared" si="0"/>
        <v>UCSB</v>
      </c>
      <c r="D138">
        <f t="shared" si="1"/>
        <v>12</v>
      </c>
      <c r="AA138" t="str">
        <f t="shared" si="2"/>
        <v>Winthrop</v>
      </c>
      <c r="AB138">
        <f t="shared" si="3"/>
        <v>12</v>
      </c>
    </row>
    <row r="139" spans="3:28" hidden="1" x14ac:dyDescent="0.2">
      <c r="C139" t="str">
        <f t="shared" si="0"/>
        <v>UVA</v>
      </c>
      <c r="D139">
        <f t="shared" si="1"/>
        <v>4</v>
      </c>
      <c r="AA139" t="str">
        <f t="shared" si="2"/>
        <v>Purdue</v>
      </c>
      <c r="AB139">
        <f t="shared" si="3"/>
        <v>4</v>
      </c>
    </row>
    <row r="140" spans="3:28" hidden="1" x14ac:dyDescent="0.2">
      <c r="C140" t="str">
        <f t="shared" si="0"/>
        <v>Ohio</v>
      </c>
      <c r="D140">
        <f t="shared" si="1"/>
        <v>13</v>
      </c>
      <c r="AA140" t="str">
        <f t="shared" si="2"/>
        <v>North Texas</v>
      </c>
      <c r="AB140">
        <f t="shared" si="3"/>
        <v>13</v>
      </c>
    </row>
    <row r="141" spans="3:28" hidden="1" x14ac:dyDescent="0.2">
      <c r="C141" t="str">
        <f t="shared" si="0"/>
        <v>USC</v>
      </c>
      <c r="D141">
        <f t="shared" si="1"/>
        <v>6</v>
      </c>
      <c r="AA141" t="str">
        <f t="shared" si="2"/>
        <v>Texas Tech</v>
      </c>
      <c r="AB141">
        <f t="shared" si="3"/>
        <v>6</v>
      </c>
    </row>
    <row r="142" spans="3:28" hidden="1" x14ac:dyDescent="0.2">
      <c r="C142" t="str">
        <f t="shared" si="0"/>
        <v>Wichita St./Drake</v>
      </c>
      <c r="D142">
        <f t="shared" si="1"/>
        <v>11</v>
      </c>
      <c r="AA142" t="str">
        <f t="shared" si="2"/>
        <v>Utah St.</v>
      </c>
      <c r="AB142">
        <f t="shared" si="3"/>
        <v>11</v>
      </c>
    </row>
    <row r="143" spans="3:28" hidden="1" x14ac:dyDescent="0.2">
      <c r="C143" t="str">
        <f t="shared" si="0"/>
        <v>Kansas</v>
      </c>
      <c r="D143">
        <f t="shared" si="1"/>
        <v>3</v>
      </c>
      <c r="AA143" t="str">
        <f t="shared" si="2"/>
        <v>Arkansas</v>
      </c>
      <c r="AB143">
        <f t="shared" si="3"/>
        <v>3</v>
      </c>
    </row>
    <row r="144" spans="3:28" hidden="1" x14ac:dyDescent="0.2">
      <c r="C144" t="str">
        <f t="shared" si="0"/>
        <v>Eastern Wash.</v>
      </c>
      <c r="D144">
        <f t="shared" si="1"/>
        <v>14</v>
      </c>
      <c r="AA144" t="str">
        <f t="shared" si="2"/>
        <v>Colgate</v>
      </c>
      <c r="AB144">
        <f t="shared" si="3"/>
        <v>14</v>
      </c>
    </row>
    <row r="145" spans="3:28" hidden="1" x14ac:dyDescent="0.2">
      <c r="C145" t="str">
        <f t="shared" si="0"/>
        <v>Oregon</v>
      </c>
      <c r="D145">
        <f t="shared" si="1"/>
        <v>7</v>
      </c>
      <c r="AA145" t="str">
        <f t="shared" si="2"/>
        <v>Florida</v>
      </c>
      <c r="AB145">
        <f t="shared" si="3"/>
        <v>7</v>
      </c>
    </row>
    <row r="146" spans="3:28" hidden="1" x14ac:dyDescent="0.2">
      <c r="C146" t="str">
        <f t="shared" si="0"/>
        <v>VCU</v>
      </c>
      <c r="D146">
        <f t="shared" si="1"/>
        <v>10</v>
      </c>
      <c r="AA146" t="str">
        <f t="shared" si="2"/>
        <v>VPI</v>
      </c>
      <c r="AB146">
        <f t="shared" si="3"/>
        <v>10</v>
      </c>
    </row>
    <row r="147" spans="3:28" hidden="1" x14ac:dyDescent="0.2">
      <c r="C147" t="str">
        <f t="shared" si="0"/>
        <v>Iowa</v>
      </c>
      <c r="D147">
        <f t="shared" si="1"/>
        <v>2</v>
      </c>
      <c r="AA147" t="str">
        <f t="shared" si="2"/>
        <v>Ohio State</v>
      </c>
      <c r="AB147">
        <f t="shared" si="3"/>
        <v>2</v>
      </c>
    </row>
    <row r="148" spans="3:28" hidden="1" x14ac:dyDescent="0.2">
      <c r="C148" t="str">
        <f t="shared" si="0"/>
        <v>Grand Canyon</v>
      </c>
      <c r="D148">
        <f t="shared" si="1"/>
        <v>15</v>
      </c>
      <c r="AA148" t="str">
        <f t="shared" si="2"/>
        <v>Oral Roberts</v>
      </c>
      <c r="AB148">
        <f t="shared" si="3"/>
        <v>15</v>
      </c>
    </row>
    <row r="149" spans="3:28" hidden="1" x14ac:dyDescent="0.2"/>
    <row r="150" spans="3:28" hidden="1" x14ac:dyDescent="0.2"/>
    <row r="151" spans="3:28" hidden="1" x14ac:dyDescent="0.2">
      <c r="C151" t="str">
        <f t="shared" ref="C151:C166" si="4">C20</f>
        <v>Michigan</v>
      </c>
      <c r="D151">
        <f t="shared" ref="D151:D166" si="5">B20</f>
        <v>1</v>
      </c>
      <c r="AA151" t="str">
        <f t="shared" ref="AA151:AA166" si="6">AA20</f>
        <v>Illinois</v>
      </c>
      <c r="AB151">
        <f t="shared" ref="AB151:AB166" si="7">Z20</f>
        <v>1</v>
      </c>
    </row>
    <row r="152" spans="3:28" hidden="1" x14ac:dyDescent="0.2">
      <c r="C152" t="str">
        <f t="shared" si="4"/>
        <v>Mt. St. Mary/Texas So.</v>
      </c>
      <c r="D152">
        <f t="shared" si="5"/>
        <v>16</v>
      </c>
      <c r="AA152" t="str">
        <f t="shared" si="6"/>
        <v>Drexel</v>
      </c>
      <c r="AB152">
        <f t="shared" si="7"/>
        <v>16</v>
      </c>
    </row>
    <row r="153" spans="3:28" hidden="1" x14ac:dyDescent="0.2">
      <c r="C153" t="str">
        <f t="shared" si="4"/>
        <v>LSU</v>
      </c>
      <c r="D153">
        <f t="shared" si="5"/>
        <v>8</v>
      </c>
      <c r="AA153" t="str">
        <f t="shared" si="6"/>
        <v>Loyola Chicago</v>
      </c>
      <c r="AB153">
        <f t="shared" si="7"/>
        <v>8</v>
      </c>
    </row>
    <row r="154" spans="3:28" hidden="1" x14ac:dyDescent="0.2">
      <c r="C154" t="str">
        <f t="shared" si="4"/>
        <v>St. Bonaventure</v>
      </c>
      <c r="D154">
        <f t="shared" si="5"/>
        <v>9</v>
      </c>
      <c r="AA154" t="str">
        <f t="shared" si="6"/>
        <v>GEORGIA TECH</v>
      </c>
      <c r="AB154">
        <f t="shared" si="7"/>
        <v>9</v>
      </c>
    </row>
    <row r="155" spans="3:28" hidden="1" x14ac:dyDescent="0.2">
      <c r="C155" t="str">
        <f t="shared" si="4"/>
        <v>Colorado</v>
      </c>
      <c r="D155">
        <f t="shared" si="5"/>
        <v>5</v>
      </c>
      <c r="AA155" t="str">
        <f t="shared" si="6"/>
        <v>Tennessee</v>
      </c>
      <c r="AB155">
        <f t="shared" si="7"/>
        <v>5</v>
      </c>
    </row>
    <row r="156" spans="3:28" hidden="1" x14ac:dyDescent="0.2">
      <c r="C156" t="str">
        <f t="shared" si="4"/>
        <v>Georgetown</v>
      </c>
      <c r="D156">
        <f t="shared" si="5"/>
        <v>12</v>
      </c>
      <c r="AA156" t="str">
        <f t="shared" si="6"/>
        <v>Oregon St.</v>
      </c>
      <c r="AB156">
        <f t="shared" si="7"/>
        <v>12</v>
      </c>
    </row>
    <row r="157" spans="3:28" hidden="1" x14ac:dyDescent="0.2">
      <c r="C157" t="str">
        <f t="shared" si="4"/>
        <v>Florida State</v>
      </c>
      <c r="D157">
        <f t="shared" si="5"/>
        <v>4</v>
      </c>
      <c r="AA157" t="str">
        <f t="shared" si="6"/>
        <v>Oklahoma St.</v>
      </c>
      <c r="AB157">
        <f t="shared" si="7"/>
        <v>4</v>
      </c>
    </row>
    <row r="158" spans="3:28" hidden="1" x14ac:dyDescent="0.2">
      <c r="C158" t="str">
        <f t="shared" si="4"/>
        <v>UNC Greensboro</v>
      </c>
      <c r="D158">
        <f t="shared" si="5"/>
        <v>13</v>
      </c>
      <c r="AA158" t="str">
        <f t="shared" si="6"/>
        <v>Liberty</v>
      </c>
      <c r="AB158">
        <f t="shared" si="7"/>
        <v>13</v>
      </c>
    </row>
    <row r="159" spans="3:28" hidden="1" x14ac:dyDescent="0.2">
      <c r="C159" t="str">
        <f t="shared" si="4"/>
        <v>BYU</v>
      </c>
      <c r="D159">
        <f t="shared" si="5"/>
        <v>6</v>
      </c>
      <c r="AA159" t="str">
        <f t="shared" si="6"/>
        <v>San Diego St.</v>
      </c>
      <c r="AB159">
        <f t="shared" si="7"/>
        <v>6</v>
      </c>
    </row>
    <row r="160" spans="3:28" hidden="1" x14ac:dyDescent="0.2">
      <c r="C160" t="str">
        <f t="shared" si="4"/>
        <v>Michigan St./UCLA</v>
      </c>
      <c r="D160">
        <f t="shared" si="5"/>
        <v>11</v>
      </c>
      <c r="AA160" t="str">
        <f t="shared" si="6"/>
        <v>Syracuse</v>
      </c>
      <c r="AB160">
        <f t="shared" si="7"/>
        <v>11</v>
      </c>
    </row>
    <row r="161" spans="3:28" hidden="1" x14ac:dyDescent="0.2">
      <c r="C161" t="str">
        <f t="shared" si="4"/>
        <v>Texas</v>
      </c>
      <c r="D161">
        <f t="shared" si="5"/>
        <v>3</v>
      </c>
      <c r="AA161" t="str">
        <f t="shared" si="6"/>
        <v>West Virginia</v>
      </c>
      <c r="AB161">
        <f t="shared" si="7"/>
        <v>3</v>
      </c>
    </row>
    <row r="162" spans="3:28" hidden="1" x14ac:dyDescent="0.2">
      <c r="C162" t="str">
        <f t="shared" si="4"/>
        <v>Abilene Christian</v>
      </c>
      <c r="D162">
        <f t="shared" si="5"/>
        <v>14</v>
      </c>
      <c r="AA162" t="str">
        <f t="shared" si="6"/>
        <v>Morehead St.</v>
      </c>
      <c r="AB162">
        <f t="shared" si="7"/>
        <v>14</v>
      </c>
    </row>
    <row r="163" spans="3:28" hidden="1" x14ac:dyDescent="0.2">
      <c r="C163" t="str">
        <f t="shared" si="4"/>
        <v>Uconn</v>
      </c>
      <c r="D163">
        <f t="shared" si="5"/>
        <v>7</v>
      </c>
      <c r="AA163" t="str">
        <f t="shared" si="6"/>
        <v>Clemson</v>
      </c>
      <c r="AB163">
        <f t="shared" si="7"/>
        <v>7</v>
      </c>
    </row>
    <row r="164" spans="3:28" hidden="1" x14ac:dyDescent="0.2">
      <c r="C164" t="str">
        <f t="shared" si="4"/>
        <v>Maryland</v>
      </c>
      <c r="D164">
        <f t="shared" si="5"/>
        <v>10</v>
      </c>
      <c r="AA164" t="str">
        <f t="shared" si="6"/>
        <v>Rutgers</v>
      </c>
      <c r="AB164">
        <f t="shared" si="7"/>
        <v>10</v>
      </c>
    </row>
    <row r="165" spans="3:28" hidden="1" x14ac:dyDescent="0.2">
      <c r="C165" t="str">
        <f t="shared" si="4"/>
        <v>Alabama</v>
      </c>
      <c r="D165">
        <f t="shared" si="5"/>
        <v>2</v>
      </c>
      <c r="AA165" t="str">
        <f t="shared" si="6"/>
        <v>Houston</v>
      </c>
      <c r="AB165">
        <f t="shared" si="7"/>
        <v>2</v>
      </c>
    </row>
    <row r="166" spans="3:28" hidden="1" x14ac:dyDescent="0.2">
      <c r="C166" t="str">
        <f t="shared" si="4"/>
        <v>Iona</v>
      </c>
      <c r="D166">
        <f t="shared" si="5"/>
        <v>15</v>
      </c>
      <c r="AA166" t="str">
        <f t="shared" si="6"/>
        <v>Cleveland St.</v>
      </c>
      <c r="AB166">
        <f t="shared" si="7"/>
        <v>15</v>
      </c>
    </row>
  </sheetData>
  <sheetProtection algorithmName="SHA-512" hashValue="8ywBG4Kk4Oa7eFrRY9haUGsq7QVwDNktJ5WwYeUm+j9k40Y/hZki4AbVXzq2IKqdt5vm6j5IgW9D5WvxLmu3fg==" saltValue="ssHctF52RkhRC45956eUUA==" spinCount="100000" sheet="1" selectLockedCells="1"/>
  <mergeCells count="164">
    <mergeCell ref="V37:W37"/>
    <mergeCell ref="X37:Y37"/>
    <mergeCell ref="Z37:AB37"/>
    <mergeCell ref="D38:E38"/>
    <mergeCell ref="F38:G38"/>
    <mergeCell ref="H38:I38"/>
    <mergeCell ref="J38:K38"/>
    <mergeCell ref="L38:M38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9:W39"/>
    <mergeCell ref="X39:Y39"/>
    <mergeCell ref="Z38:AB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N38:O38"/>
    <mergeCell ref="P38:Q38"/>
    <mergeCell ref="R38:S38"/>
    <mergeCell ref="T38:U38"/>
    <mergeCell ref="V38:W38"/>
    <mergeCell ref="X38:Y38"/>
    <mergeCell ref="D32:D33"/>
    <mergeCell ref="E32:E33"/>
    <mergeCell ref="M32:N34"/>
    <mergeCell ref="O32:O34"/>
    <mergeCell ref="X32:X33"/>
    <mergeCell ref="Y32:Y33"/>
    <mergeCell ref="F33:F34"/>
    <mergeCell ref="G33:G34"/>
    <mergeCell ref="W29:W30"/>
    <mergeCell ref="D30:D31"/>
    <mergeCell ref="E30:E31"/>
    <mergeCell ref="H30:H33"/>
    <mergeCell ref="I30:I33"/>
    <mergeCell ref="T30:T33"/>
    <mergeCell ref="U30:U33"/>
    <mergeCell ref="V33:V34"/>
    <mergeCell ref="W33:W34"/>
    <mergeCell ref="D34:D35"/>
    <mergeCell ref="E34:E35"/>
    <mergeCell ref="X34:X35"/>
    <mergeCell ref="Y34:Y35"/>
    <mergeCell ref="W25:W26"/>
    <mergeCell ref="V29:V30"/>
    <mergeCell ref="D26:D27"/>
    <mergeCell ref="E26:E27"/>
    <mergeCell ref="X26:X27"/>
    <mergeCell ref="Y26:Y27"/>
    <mergeCell ref="D28:D29"/>
    <mergeCell ref="E28:E29"/>
    <mergeCell ref="X28:X29"/>
    <mergeCell ref="Y28:Y29"/>
    <mergeCell ref="F29:F30"/>
    <mergeCell ref="G29:G30"/>
    <mergeCell ref="X30:X31"/>
    <mergeCell ref="Y30:Y31"/>
    <mergeCell ref="Y12:Y13"/>
    <mergeCell ref="D14:D15"/>
    <mergeCell ref="E14:E15"/>
    <mergeCell ref="X14:X15"/>
    <mergeCell ref="Y14:Y15"/>
    <mergeCell ref="F15:F16"/>
    <mergeCell ref="Y22:Y23"/>
    <mergeCell ref="D24:D25"/>
    <mergeCell ref="E24:E25"/>
    <mergeCell ref="X24:X25"/>
    <mergeCell ref="Y24:Y25"/>
    <mergeCell ref="F25:F26"/>
    <mergeCell ref="G25:G26"/>
    <mergeCell ref="J25:J30"/>
    <mergeCell ref="K25:K30"/>
    <mergeCell ref="R25:R30"/>
    <mergeCell ref="E22:E23"/>
    <mergeCell ref="H22:H25"/>
    <mergeCell ref="I22:I25"/>
    <mergeCell ref="T22:T25"/>
    <mergeCell ref="U22:U25"/>
    <mergeCell ref="X22:X23"/>
    <mergeCell ref="S25:S30"/>
    <mergeCell ref="V25:V26"/>
    <mergeCell ref="W21:W22"/>
    <mergeCell ref="D22:D23"/>
    <mergeCell ref="W15:W16"/>
    <mergeCell ref="D16:D17"/>
    <mergeCell ref="E16:E17"/>
    <mergeCell ref="N16:N21"/>
    <mergeCell ref="O16:O21"/>
    <mergeCell ref="X16:X17"/>
    <mergeCell ref="U12:U15"/>
    <mergeCell ref="X12:X13"/>
    <mergeCell ref="X10:X11"/>
    <mergeCell ref="Y10:Y11"/>
    <mergeCell ref="F11:F12"/>
    <mergeCell ref="G11:G12"/>
    <mergeCell ref="G15:G16"/>
    <mergeCell ref="V15:V16"/>
    <mergeCell ref="W11:W12"/>
    <mergeCell ref="D12:D13"/>
    <mergeCell ref="E12:E13"/>
    <mergeCell ref="H12:H15"/>
    <mergeCell ref="I12:I15"/>
    <mergeCell ref="L12:L25"/>
    <mergeCell ref="M12:M25"/>
    <mergeCell ref="P12:P25"/>
    <mergeCell ref="Q12:Q25"/>
    <mergeCell ref="T12:T15"/>
    <mergeCell ref="Y16:Y17"/>
    <mergeCell ref="D20:D21"/>
    <mergeCell ref="E20:E21"/>
    <mergeCell ref="X20:X21"/>
    <mergeCell ref="Y20:Y21"/>
    <mergeCell ref="F21:F22"/>
    <mergeCell ref="G21:G22"/>
    <mergeCell ref="V21:V22"/>
    <mergeCell ref="D6:D7"/>
    <mergeCell ref="E6:E7"/>
    <mergeCell ref="X6:X7"/>
    <mergeCell ref="Y6:Y7"/>
    <mergeCell ref="F7:F8"/>
    <mergeCell ref="G7:G8"/>
    <mergeCell ref="J7:J12"/>
    <mergeCell ref="K7:K12"/>
    <mergeCell ref="R7:R12"/>
    <mergeCell ref="H4:H7"/>
    <mergeCell ref="I4:I7"/>
    <mergeCell ref="T4:T7"/>
    <mergeCell ref="U4:U7"/>
    <mergeCell ref="X4:X5"/>
    <mergeCell ref="S7:S12"/>
    <mergeCell ref="V7:V8"/>
    <mergeCell ref="W7:W8"/>
    <mergeCell ref="V11:V12"/>
    <mergeCell ref="D8:D9"/>
    <mergeCell ref="E8:E9"/>
    <mergeCell ref="X8:X9"/>
    <mergeCell ref="Y8:Y9"/>
    <mergeCell ref="D10:D11"/>
    <mergeCell ref="E10:E11"/>
    <mergeCell ref="D2:D3"/>
    <mergeCell ref="E2:E3"/>
    <mergeCell ref="M2:P5"/>
    <mergeCell ref="X2:X3"/>
    <mergeCell ref="Y2:Y3"/>
    <mergeCell ref="F3:F4"/>
    <mergeCell ref="G3:G4"/>
    <mergeCell ref="V3:V4"/>
    <mergeCell ref="W3:W4"/>
    <mergeCell ref="D4:D5"/>
    <mergeCell ref="Y4:Y5"/>
    <mergeCell ref="E4:E5"/>
  </mergeCells>
  <conditionalFormatting sqref="P12 R25:R30 F3:F4 H12:H15 H4:H7 J7:J12 N16:N21 L12:L25 J25:J30 H22:H25 F21:F22 R7:R12 T4:T7 T12:T15 V21:V22 V3:V4 D2:D17 D20:D35 F7:F8 F11:F12 F15:F16 F25:F26 F29:F30 F33:F34 H30:H33 X2:X17 X20:X35 V7:V8 V11:V12 V15:V16 V25:V26 V29:V30 V33:V34 T22 T30:T33 J32:M32 O32">
    <cfRule type="cellIs" dxfId="212" priority="218" operator="equal">
      <formula>"ERROR"</formula>
    </cfRule>
  </conditionalFormatting>
  <conditionalFormatting sqref="Y22">
    <cfRule type="cellIs" dxfId="211" priority="217" operator="equal">
      <formula>"ERROR"</formula>
    </cfRule>
  </conditionalFormatting>
  <conditionalFormatting sqref="B1:AB1">
    <cfRule type="cellIs" dxfId="210" priority="216" operator="equal">
      <formula>"ERROR"</formula>
    </cfRule>
  </conditionalFormatting>
  <conditionalFormatting sqref="A1:A36">
    <cfRule type="cellIs" dxfId="209" priority="215" operator="equal">
      <formula>"ERROR"</formula>
    </cfRule>
  </conditionalFormatting>
  <conditionalFormatting sqref="B36:AB36">
    <cfRule type="cellIs" dxfId="208" priority="214" operator="equal">
      <formula>"ERROR"</formula>
    </cfRule>
  </conditionalFormatting>
  <conditionalFormatting sqref="AB2:AB35">
    <cfRule type="cellIs" dxfId="207" priority="213" operator="equal">
      <formula>"ERROR"</formula>
    </cfRule>
  </conditionalFormatting>
  <conditionalFormatting sqref="X18:Y19">
    <cfRule type="cellIs" dxfId="206" priority="212" operator="equal">
      <formula>"ERROR"</formula>
    </cfRule>
  </conditionalFormatting>
  <conditionalFormatting sqref="F2:M2 Q2:W2">
    <cfRule type="cellIs" dxfId="205" priority="211" operator="equal">
      <formula>"ERROR"</formula>
    </cfRule>
  </conditionalFormatting>
  <conditionalFormatting sqref="N12:O15">
    <cfRule type="cellIs" dxfId="204" priority="210" operator="equal">
      <formula>"ERROR"</formula>
    </cfRule>
  </conditionalFormatting>
  <conditionalFormatting sqref="H3:L3 Q3:U3">
    <cfRule type="cellIs" dxfId="203" priority="209" operator="equal">
      <formula>"ERROR"</formula>
    </cfRule>
  </conditionalFormatting>
  <conditionalFormatting sqref="J6:S6 J4:L5 Q4:S5">
    <cfRule type="cellIs" dxfId="202" priority="208" operator="equal">
      <formula>"ERROR"</formula>
    </cfRule>
  </conditionalFormatting>
  <conditionalFormatting sqref="L7:Q11">
    <cfRule type="cellIs" dxfId="201" priority="207" operator="equal">
      <formula>"ERROR"</formula>
    </cfRule>
  </conditionalFormatting>
  <conditionalFormatting sqref="F5:G6">
    <cfRule type="cellIs" dxfId="200" priority="206" operator="equal">
      <formula>"ERROR"</formula>
    </cfRule>
  </conditionalFormatting>
  <conditionalFormatting sqref="D18:E19">
    <cfRule type="cellIs" dxfId="199" priority="205" operator="equal">
      <formula>"ERROR"</formula>
    </cfRule>
  </conditionalFormatting>
  <conditionalFormatting sqref="J13:K24">
    <cfRule type="cellIs" dxfId="198" priority="204" operator="equal">
      <formula>"ERROR"</formula>
    </cfRule>
  </conditionalFormatting>
  <conditionalFormatting sqref="H16:I21">
    <cfRule type="cellIs" dxfId="197" priority="203" operator="equal">
      <formula>"ERROR"</formula>
    </cfRule>
  </conditionalFormatting>
  <conditionalFormatting sqref="F17:G20">
    <cfRule type="cellIs" dxfId="196" priority="202" operator="equal">
      <formula>"ERROR"</formula>
    </cfRule>
  </conditionalFormatting>
  <conditionalFormatting sqref="F9:G10">
    <cfRule type="cellIs" dxfId="195" priority="201" operator="equal">
      <formula>"ERROR"</formula>
    </cfRule>
  </conditionalFormatting>
  <conditionalFormatting sqref="H8:I11">
    <cfRule type="cellIs" dxfId="194" priority="200" operator="equal">
      <formula>"ERROR"</formula>
    </cfRule>
  </conditionalFormatting>
  <conditionalFormatting sqref="F13:G14">
    <cfRule type="cellIs" dxfId="193" priority="199" operator="equal">
      <formula>"ERROR"</formula>
    </cfRule>
  </conditionalFormatting>
  <conditionalFormatting sqref="F23:G24">
    <cfRule type="cellIs" dxfId="192" priority="198" operator="equal">
      <formula>"ERROR"</formula>
    </cfRule>
  </conditionalFormatting>
  <conditionalFormatting sqref="F27:G28">
    <cfRule type="cellIs" dxfId="191" priority="197" operator="equal">
      <formula>"ERROR"</formula>
    </cfRule>
  </conditionalFormatting>
  <conditionalFormatting sqref="H26:I29">
    <cfRule type="cellIs" dxfId="190" priority="196" operator="equal">
      <formula>"ERROR"</formula>
    </cfRule>
  </conditionalFormatting>
  <conditionalFormatting sqref="F31:G32">
    <cfRule type="cellIs" dxfId="189" priority="195" operator="equal">
      <formula>"ERROR"</formula>
    </cfRule>
  </conditionalFormatting>
  <conditionalFormatting sqref="F35:W35">
    <cfRule type="cellIs" dxfId="188" priority="194" operator="equal">
      <formula>"ERROR"</formula>
    </cfRule>
  </conditionalFormatting>
  <conditionalFormatting sqref="N22:O25">
    <cfRule type="cellIs" dxfId="187" priority="193" operator="equal">
      <formula>"ERROR"</formula>
    </cfRule>
  </conditionalFormatting>
  <conditionalFormatting sqref="H34:L34 P34:U34">
    <cfRule type="cellIs" dxfId="186" priority="192" operator="equal">
      <formula>"ERROR"</formula>
    </cfRule>
  </conditionalFormatting>
  <conditionalFormatting sqref="J31:S31 J33:L33 P32:S33">
    <cfRule type="cellIs" dxfId="185" priority="191" operator="equal">
      <formula>"ERROR"</formula>
    </cfRule>
  </conditionalFormatting>
  <conditionalFormatting sqref="L26:Q30">
    <cfRule type="cellIs" dxfId="184" priority="190" operator="equal">
      <formula>"ERROR"</formula>
    </cfRule>
  </conditionalFormatting>
  <conditionalFormatting sqref="R13:S24">
    <cfRule type="cellIs" dxfId="183" priority="189" operator="equal">
      <formula>"ERROR"</formula>
    </cfRule>
  </conditionalFormatting>
  <conditionalFormatting sqref="T16:U21">
    <cfRule type="cellIs" dxfId="182" priority="188" operator="equal">
      <formula>"ERROR"</formula>
    </cfRule>
  </conditionalFormatting>
  <conditionalFormatting sqref="V17:W20">
    <cfRule type="cellIs" dxfId="181" priority="187" operator="equal">
      <formula>"ERROR"</formula>
    </cfRule>
  </conditionalFormatting>
  <conditionalFormatting sqref="V5:W6">
    <cfRule type="cellIs" dxfId="180" priority="186" operator="equal">
      <formula>"ERROR"</formula>
    </cfRule>
  </conditionalFormatting>
  <conditionalFormatting sqref="T8:U11">
    <cfRule type="cellIs" dxfId="179" priority="185" operator="equal">
      <formula>"ERROR"</formula>
    </cfRule>
  </conditionalFormatting>
  <conditionalFormatting sqref="V9:W10">
    <cfRule type="cellIs" dxfId="178" priority="184" operator="equal">
      <formula>"ERROR"</formula>
    </cfRule>
  </conditionalFormatting>
  <conditionalFormatting sqref="V13:W14">
    <cfRule type="cellIs" dxfId="177" priority="183" operator="equal">
      <formula>"ERROR"</formula>
    </cfRule>
  </conditionalFormatting>
  <conditionalFormatting sqref="V23:W24">
    <cfRule type="cellIs" dxfId="176" priority="182" operator="equal">
      <formula>"ERROR"</formula>
    </cfRule>
  </conditionalFormatting>
  <conditionalFormatting sqref="T26:U29">
    <cfRule type="cellIs" dxfId="175" priority="181" operator="equal">
      <formula>"ERROR"</formula>
    </cfRule>
  </conditionalFormatting>
  <conditionalFormatting sqref="V27:W28">
    <cfRule type="cellIs" dxfId="174" priority="180" operator="equal">
      <formula>"ERROR"</formula>
    </cfRule>
  </conditionalFormatting>
  <conditionalFormatting sqref="V31:W32">
    <cfRule type="cellIs" dxfId="173" priority="179" operator="equal">
      <formula>"ERROR"</formula>
    </cfRule>
  </conditionalFormatting>
  <conditionalFormatting sqref="E2:E3">
    <cfRule type="cellIs" dxfId="172" priority="178" operator="equal">
      <formula>"ERROR"</formula>
    </cfRule>
  </conditionalFormatting>
  <conditionalFormatting sqref="E4:E5">
    <cfRule type="cellIs" dxfId="171" priority="177" operator="equal">
      <formula>"ERROR"</formula>
    </cfRule>
  </conditionalFormatting>
  <conditionalFormatting sqref="G3:G4">
    <cfRule type="cellIs" dxfId="170" priority="176" operator="equal">
      <formula>"ERROR"</formula>
    </cfRule>
  </conditionalFormatting>
  <conditionalFormatting sqref="I4:I7">
    <cfRule type="cellIs" dxfId="169" priority="175" operator="equal">
      <formula>"ERROR"</formula>
    </cfRule>
  </conditionalFormatting>
  <conditionalFormatting sqref="K7:K12">
    <cfRule type="cellIs" dxfId="168" priority="174" operator="equal">
      <formula>"ERROR"</formula>
    </cfRule>
  </conditionalFormatting>
  <conditionalFormatting sqref="Y2">
    <cfRule type="cellIs" dxfId="167" priority="173" operator="equal">
      <formula>"ERROR"</formula>
    </cfRule>
  </conditionalFormatting>
  <conditionalFormatting sqref="E6:E7">
    <cfRule type="cellIs" dxfId="166" priority="172" operator="equal">
      <formula>"ERROR"</formula>
    </cfRule>
  </conditionalFormatting>
  <conditionalFormatting sqref="E8:E9">
    <cfRule type="cellIs" dxfId="165" priority="171" operator="equal">
      <formula>"ERROR"</formula>
    </cfRule>
  </conditionalFormatting>
  <conditionalFormatting sqref="E10:E11">
    <cfRule type="cellIs" dxfId="164" priority="170" operator="equal">
      <formula>"ERROR"</formula>
    </cfRule>
  </conditionalFormatting>
  <conditionalFormatting sqref="E12:E13">
    <cfRule type="cellIs" dxfId="163" priority="169" operator="equal">
      <formula>"ERROR"</formula>
    </cfRule>
  </conditionalFormatting>
  <conditionalFormatting sqref="E14:E15">
    <cfRule type="cellIs" dxfId="162" priority="168" operator="equal">
      <formula>"ERROR"</formula>
    </cfRule>
  </conditionalFormatting>
  <conditionalFormatting sqref="E16:E17">
    <cfRule type="cellIs" dxfId="161" priority="167" operator="equal">
      <formula>"ERROR"</formula>
    </cfRule>
  </conditionalFormatting>
  <conditionalFormatting sqref="G15:G16">
    <cfRule type="cellIs" dxfId="160" priority="166" operator="equal">
      <formula>"ERROR"</formula>
    </cfRule>
  </conditionalFormatting>
  <conditionalFormatting sqref="G11:G12">
    <cfRule type="cellIs" dxfId="159" priority="165" operator="equal">
      <formula>"ERROR"</formula>
    </cfRule>
  </conditionalFormatting>
  <conditionalFormatting sqref="G7:G8">
    <cfRule type="cellIs" dxfId="158" priority="164" operator="equal">
      <formula>"ERROR"</formula>
    </cfRule>
  </conditionalFormatting>
  <conditionalFormatting sqref="W33">
    <cfRule type="cellIs" dxfId="157" priority="163" operator="equal">
      <formula>"ERROR"</formula>
    </cfRule>
  </conditionalFormatting>
  <conditionalFormatting sqref="M12">
    <cfRule type="cellIs" dxfId="156" priority="162" operator="equal">
      <formula>"ERROR"</formula>
    </cfRule>
  </conditionalFormatting>
  <conditionalFormatting sqref="Y34">
    <cfRule type="cellIs" dxfId="155" priority="161" operator="equal">
      <formula>"ERROR"</formula>
    </cfRule>
  </conditionalFormatting>
  <conditionalFormatting sqref="G21:G22">
    <cfRule type="cellIs" dxfId="154" priority="160" operator="equal">
      <formula>"ERROR"</formula>
    </cfRule>
  </conditionalFormatting>
  <conditionalFormatting sqref="G25:G26">
    <cfRule type="cellIs" dxfId="153" priority="159" operator="equal">
      <formula>"ERROR"</formula>
    </cfRule>
  </conditionalFormatting>
  <conditionalFormatting sqref="G29:G30">
    <cfRule type="cellIs" dxfId="152" priority="158" operator="equal">
      <formula>"ERROR"</formula>
    </cfRule>
  </conditionalFormatting>
  <conditionalFormatting sqref="G33:G34">
    <cfRule type="cellIs" dxfId="151" priority="157" operator="equal">
      <formula>"ERROR"</formula>
    </cfRule>
  </conditionalFormatting>
  <conditionalFormatting sqref="E34:E35">
    <cfRule type="cellIs" dxfId="150" priority="156" operator="equal">
      <formula>"ERROR"</formula>
    </cfRule>
  </conditionalFormatting>
  <conditionalFormatting sqref="E32:E33">
    <cfRule type="cellIs" dxfId="149" priority="155" operator="equal">
      <formula>"ERROR"</formula>
    </cfRule>
  </conditionalFormatting>
  <conditionalFormatting sqref="E30:E31">
    <cfRule type="cellIs" dxfId="148" priority="154" operator="equal">
      <formula>"ERROR"</formula>
    </cfRule>
  </conditionalFormatting>
  <conditionalFormatting sqref="E28:E29">
    <cfRule type="cellIs" dxfId="147" priority="153" operator="equal">
      <formula>"ERROR"</formula>
    </cfRule>
  </conditionalFormatting>
  <conditionalFormatting sqref="E26:E27">
    <cfRule type="cellIs" dxfId="146" priority="152" operator="equal">
      <formula>"ERROR"</formula>
    </cfRule>
  </conditionalFormatting>
  <conditionalFormatting sqref="E24:E25">
    <cfRule type="cellIs" dxfId="145" priority="151" operator="equal">
      <formula>"ERROR"</formula>
    </cfRule>
  </conditionalFormatting>
  <conditionalFormatting sqref="E22:E23">
    <cfRule type="cellIs" dxfId="144" priority="150" operator="equal">
      <formula>"ERROR"</formula>
    </cfRule>
  </conditionalFormatting>
  <conditionalFormatting sqref="E20:E21">
    <cfRule type="cellIs" dxfId="143" priority="149" operator="equal">
      <formula>"ERROR"</formula>
    </cfRule>
  </conditionalFormatting>
  <conditionalFormatting sqref="I12">
    <cfRule type="cellIs" dxfId="142" priority="148" operator="equal">
      <formula>"ERROR"</formula>
    </cfRule>
  </conditionalFormatting>
  <conditionalFormatting sqref="K25">
    <cfRule type="cellIs" dxfId="141" priority="147" operator="equal">
      <formula>"ERROR"</formula>
    </cfRule>
  </conditionalFormatting>
  <conditionalFormatting sqref="I22">
    <cfRule type="cellIs" dxfId="140" priority="146" operator="equal">
      <formula>"ERROR"</formula>
    </cfRule>
  </conditionalFormatting>
  <conditionalFormatting sqref="I30">
    <cfRule type="cellIs" dxfId="139" priority="145" operator="equal">
      <formula>"ERROR"</formula>
    </cfRule>
  </conditionalFormatting>
  <conditionalFormatting sqref="O16">
    <cfRule type="cellIs" dxfId="138" priority="144" operator="equal">
      <formula>"ERROR"</formula>
    </cfRule>
  </conditionalFormatting>
  <conditionalFormatting sqref="Q12">
    <cfRule type="cellIs" dxfId="137" priority="143" operator="equal">
      <formula>"ERROR"</formula>
    </cfRule>
  </conditionalFormatting>
  <conditionalFormatting sqref="S7">
    <cfRule type="cellIs" dxfId="136" priority="142" operator="equal">
      <formula>"ERROR"</formula>
    </cfRule>
  </conditionalFormatting>
  <conditionalFormatting sqref="S25">
    <cfRule type="cellIs" dxfId="135" priority="141" operator="equal">
      <formula>"ERROR"</formula>
    </cfRule>
  </conditionalFormatting>
  <conditionalFormatting sqref="U30">
    <cfRule type="cellIs" dxfId="134" priority="140" operator="equal">
      <formula>"ERROR"</formula>
    </cfRule>
  </conditionalFormatting>
  <conditionalFormatting sqref="U22">
    <cfRule type="cellIs" dxfId="133" priority="139" operator="equal">
      <formula>"ERROR"</formula>
    </cfRule>
  </conditionalFormatting>
  <conditionalFormatting sqref="U12">
    <cfRule type="cellIs" dxfId="132" priority="138" operator="equal">
      <formula>"ERROR"</formula>
    </cfRule>
  </conditionalFormatting>
  <conditionalFormatting sqref="U4">
    <cfRule type="cellIs" dxfId="131" priority="137" operator="equal">
      <formula>"ERROR"</formula>
    </cfRule>
  </conditionalFormatting>
  <conditionalFormatting sqref="W3">
    <cfRule type="cellIs" dxfId="130" priority="136" operator="equal">
      <formula>"ERROR"</formula>
    </cfRule>
  </conditionalFormatting>
  <conditionalFormatting sqref="W7">
    <cfRule type="cellIs" dxfId="129" priority="135" operator="equal">
      <formula>"ERROR"</formula>
    </cfRule>
  </conditionalFormatting>
  <conditionalFormatting sqref="W11">
    <cfRule type="cellIs" dxfId="128" priority="134" operator="equal">
      <formula>"ERROR"</formula>
    </cfRule>
  </conditionalFormatting>
  <conditionalFormatting sqref="W15">
    <cfRule type="cellIs" dxfId="127" priority="133" operator="equal">
      <formula>"ERROR"</formula>
    </cfRule>
  </conditionalFormatting>
  <conditionalFormatting sqref="W21">
    <cfRule type="cellIs" dxfId="126" priority="132" operator="equal">
      <formula>"ERROR"</formula>
    </cfRule>
  </conditionalFormatting>
  <conditionalFormatting sqref="W25">
    <cfRule type="cellIs" dxfId="125" priority="131" operator="equal">
      <formula>"ERROR"</formula>
    </cfRule>
  </conditionalFormatting>
  <conditionalFormatting sqref="W29">
    <cfRule type="cellIs" dxfId="124" priority="130" operator="equal">
      <formula>"ERROR"</formula>
    </cfRule>
  </conditionalFormatting>
  <conditionalFormatting sqref="Y32">
    <cfRule type="cellIs" dxfId="123" priority="129" operator="equal">
      <formula>"ERROR"</formula>
    </cfRule>
  </conditionalFormatting>
  <conditionalFormatting sqref="Y30">
    <cfRule type="cellIs" dxfId="122" priority="128" operator="equal">
      <formula>"ERROR"</formula>
    </cfRule>
  </conditionalFormatting>
  <conditionalFormatting sqref="Y28">
    <cfRule type="cellIs" dxfId="121" priority="127" operator="equal">
      <formula>"ERROR"</formula>
    </cfRule>
  </conditionalFormatting>
  <conditionalFormatting sqref="Y26">
    <cfRule type="cellIs" dxfId="120" priority="126" operator="equal">
      <formula>"ERROR"</formula>
    </cfRule>
  </conditionalFormatting>
  <conditionalFormatting sqref="Y24">
    <cfRule type="cellIs" dxfId="119" priority="125" operator="equal">
      <formula>"ERROR"</formula>
    </cfRule>
  </conditionalFormatting>
  <conditionalFormatting sqref="Y20">
    <cfRule type="cellIs" dxfId="118" priority="124" operator="equal">
      <formula>"ERROR"</formula>
    </cfRule>
  </conditionalFormatting>
  <conditionalFormatting sqref="Y16">
    <cfRule type="cellIs" dxfId="117" priority="123" operator="equal">
      <formula>"ERROR"</formula>
    </cfRule>
  </conditionalFormatting>
  <conditionalFormatting sqref="Y14">
    <cfRule type="cellIs" dxfId="116" priority="122" operator="equal">
      <formula>"ERROR"</formula>
    </cfRule>
  </conditionalFormatting>
  <conditionalFormatting sqref="Y12">
    <cfRule type="cellIs" dxfId="115" priority="121" operator="equal">
      <formula>"ERROR"</formula>
    </cfRule>
  </conditionalFormatting>
  <conditionalFormatting sqref="Y10">
    <cfRule type="cellIs" dxfId="114" priority="120" operator="equal">
      <formula>"ERROR"</formula>
    </cfRule>
  </conditionalFormatting>
  <conditionalFormatting sqref="Y8">
    <cfRule type="cellIs" dxfId="113" priority="119" operator="equal">
      <formula>"ERROR"</formula>
    </cfRule>
  </conditionalFormatting>
  <conditionalFormatting sqref="Y6">
    <cfRule type="cellIs" dxfId="112" priority="118" operator="equal">
      <formula>"ERROR"</formula>
    </cfRule>
  </conditionalFormatting>
  <conditionalFormatting sqref="Y4">
    <cfRule type="cellIs" dxfId="111" priority="117" operator="equal">
      <formula>"ERROR"</formula>
    </cfRule>
  </conditionalFormatting>
  <conditionalFormatting sqref="B2:C17 B20:C35">
    <cfRule type="cellIs" dxfId="110" priority="116" operator="equal">
      <formula>"ERROR"</formula>
    </cfRule>
  </conditionalFormatting>
  <conditionalFormatting sqref="B18:C19">
    <cfRule type="cellIs" dxfId="109" priority="115" operator="equal">
      <formula>"ERROR"</formula>
    </cfRule>
  </conditionalFormatting>
  <conditionalFormatting sqref="Z18:AA19">
    <cfRule type="cellIs" dxfId="108" priority="113" operator="equal">
      <formula>"ERROR"</formula>
    </cfRule>
  </conditionalFormatting>
  <conditionalFormatting sqref="E18:E19">
    <cfRule type="cellIs" dxfId="107" priority="112" operator="equal">
      <formula>"ERROR"</formula>
    </cfRule>
  </conditionalFormatting>
  <conditionalFormatting sqref="E2:E3">
    <cfRule type="cellIs" dxfId="106" priority="111" operator="equal">
      <formula>"ERROR"</formula>
    </cfRule>
  </conditionalFormatting>
  <conditionalFormatting sqref="E4:E5">
    <cfRule type="cellIs" dxfId="105" priority="110" operator="equal">
      <formula>"ERROR"</formula>
    </cfRule>
  </conditionalFormatting>
  <conditionalFormatting sqref="E6:E7">
    <cfRule type="cellIs" dxfId="104" priority="109" operator="equal">
      <formula>"ERROR"</formula>
    </cfRule>
  </conditionalFormatting>
  <conditionalFormatting sqref="E8:E9">
    <cfRule type="cellIs" dxfId="103" priority="108" operator="equal">
      <formula>"ERROR"</formula>
    </cfRule>
  </conditionalFormatting>
  <conditionalFormatting sqref="E10:E11">
    <cfRule type="cellIs" dxfId="102" priority="107" operator="equal">
      <formula>"ERROR"</formula>
    </cfRule>
  </conditionalFormatting>
  <conditionalFormatting sqref="E12:E13">
    <cfRule type="cellIs" dxfId="101" priority="106" operator="equal">
      <formula>"ERROR"</formula>
    </cfRule>
  </conditionalFormatting>
  <conditionalFormatting sqref="E14:E15">
    <cfRule type="cellIs" dxfId="100" priority="105" operator="equal">
      <formula>"ERROR"</formula>
    </cfRule>
  </conditionalFormatting>
  <conditionalFormatting sqref="E16:E17">
    <cfRule type="cellIs" dxfId="99" priority="104" operator="equal">
      <formula>"ERROR"</formula>
    </cfRule>
  </conditionalFormatting>
  <conditionalFormatting sqref="E34:E35">
    <cfRule type="cellIs" dxfId="98" priority="103" operator="equal">
      <formula>"ERROR"</formula>
    </cfRule>
  </conditionalFormatting>
  <conditionalFormatting sqref="E32:E33">
    <cfRule type="cellIs" dxfId="97" priority="102" operator="equal">
      <formula>"ERROR"</formula>
    </cfRule>
  </conditionalFormatting>
  <conditionalFormatting sqref="E30:E31">
    <cfRule type="cellIs" dxfId="96" priority="101" operator="equal">
      <formula>"ERROR"</formula>
    </cfRule>
  </conditionalFormatting>
  <conditionalFormatting sqref="E28:E29">
    <cfRule type="cellIs" dxfId="95" priority="100" operator="equal">
      <formula>"ERROR"</formula>
    </cfRule>
  </conditionalFormatting>
  <conditionalFormatting sqref="E26:E27">
    <cfRule type="cellIs" dxfId="94" priority="99" operator="equal">
      <formula>"ERROR"</formula>
    </cfRule>
  </conditionalFormatting>
  <conditionalFormatting sqref="E24:E25">
    <cfRule type="cellIs" dxfId="93" priority="98" operator="equal">
      <formula>"ERROR"</formula>
    </cfRule>
  </conditionalFormatting>
  <conditionalFormatting sqref="E22:E23">
    <cfRule type="cellIs" dxfId="92" priority="97" operator="equal">
      <formula>"ERROR"</formula>
    </cfRule>
  </conditionalFormatting>
  <conditionalFormatting sqref="E20:E21">
    <cfRule type="cellIs" dxfId="91" priority="96" operator="equal">
      <formula>"ERROR"</formula>
    </cfRule>
  </conditionalFormatting>
  <conditionalFormatting sqref="G5:G6">
    <cfRule type="cellIs" dxfId="90" priority="95" operator="equal">
      <formula>"ERROR"</formula>
    </cfRule>
  </conditionalFormatting>
  <conditionalFormatting sqref="G17:G20">
    <cfRule type="cellIs" dxfId="89" priority="94" operator="equal">
      <formula>"ERROR"</formula>
    </cfRule>
  </conditionalFormatting>
  <conditionalFormatting sqref="G9:G10">
    <cfRule type="cellIs" dxfId="88" priority="93" operator="equal">
      <formula>"ERROR"</formula>
    </cfRule>
  </conditionalFormatting>
  <conditionalFormatting sqref="G13:G14">
    <cfRule type="cellIs" dxfId="87" priority="92" operator="equal">
      <formula>"ERROR"</formula>
    </cfRule>
  </conditionalFormatting>
  <conditionalFormatting sqref="G23:G24">
    <cfRule type="cellIs" dxfId="86" priority="91" operator="equal">
      <formula>"ERROR"</formula>
    </cfRule>
  </conditionalFormatting>
  <conditionalFormatting sqref="G27:G28">
    <cfRule type="cellIs" dxfId="85" priority="90" operator="equal">
      <formula>"ERROR"</formula>
    </cfRule>
  </conditionalFormatting>
  <conditionalFormatting sqref="G31:G32">
    <cfRule type="cellIs" dxfId="84" priority="89" operator="equal">
      <formula>"ERROR"</formula>
    </cfRule>
  </conditionalFormatting>
  <conditionalFormatting sqref="G3:G4">
    <cfRule type="cellIs" dxfId="83" priority="88" operator="equal">
      <formula>"ERROR"</formula>
    </cfRule>
  </conditionalFormatting>
  <conditionalFormatting sqref="G15:G16">
    <cfRule type="cellIs" dxfId="82" priority="87" operator="equal">
      <formula>"ERROR"</formula>
    </cfRule>
  </conditionalFormatting>
  <conditionalFormatting sqref="G11:G12">
    <cfRule type="cellIs" dxfId="81" priority="86" operator="equal">
      <formula>"ERROR"</formula>
    </cfRule>
  </conditionalFormatting>
  <conditionalFormatting sqref="G7:G8">
    <cfRule type="cellIs" dxfId="80" priority="85" operator="equal">
      <formula>"ERROR"</formula>
    </cfRule>
  </conditionalFormatting>
  <conditionalFormatting sqref="G21:G22">
    <cfRule type="cellIs" dxfId="79" priority="84" operator="equal">
      <formula>"ERROR"</formula>
    </cfRule>
  </conditionalFormatting>
  <conditionalFormatting sqref="G25:G26">
    <cfRule type="cellIs" dxfId="78" priority="83" operator="equal">
      <formula>"ERROR"</formula>
    </cfRule>
  </conditionalFormatting>
  <conditionalFormatting sqref="G29:G30">
    <cfRule type="cellIs" dxfId="77" priority="82" operator="equal">
      <formula>"ERROR"</formula>
    </cfRule>
  </conditionalFormatting>
  <conditionalFormatting sqref="G33:G34">
    <cfRule type="cellIs" dxfId="76" priority="81" operator="equal">
      <formula>"ERROR"</formula>
    </cfRule>
  </conditionalFormatting>
  <conditionalFormatting sqref="I16:I21">
    <cfRule type="cellIs" dxfId="75" priority="80" operator="equal">
      <formula>"ERROR"</formula>
    </cfRule>
  </conditionalFormatting>
  <conditionalFormatting sqref="I8:I11">
    <cfRule type="cellIs" dxfId="74" priority="79" operator="equal">
      <formula>"ERROR"</formula>
    </cfRule>
  </conditionalFormatting>
  <conditionalFormatting sqref="I26:I29">
    <cfRule type="cellIs" dxfId="73" priority="78" operator="equal">
      <formula>"ERROR"</formula>
    </cfRule>
  </conditionalFormatting>
  <conditionalFormatting sqref="I4:I7">
    <cfRule type="cellIs" dxfId="72" priority="77" operator="equal">
      <formula>"ERROR"</formula>
    </cfRule>
  </conditionalFormatting>
  <conditionalFormatting sqref="I12">
    <cfRule type="cellIs" dxfId="71" priority="76" operator="equal">
      <formula>"ERROR"</formula>
    </cfRule>
  </conditionalFormatting>
  <conditionalFormatting sqref="I22">
    <cfRule type="cellIs" dxfId="70" priority="75" operator="equal">
      <formula>"ERROR"</formula>
    </cfRule>
  </conditionalFormatting>
  <conditionalFormatting sqref="I30">
    <cfRule type="cellIs" dxfId="69" priority="74" operator="equal">
      <formula>"ERROR"</formula>
    </cfRule>
  </conditionalFormatting>
  <conditionalFormatting sqref="K13:K24">
    <cfRule type="cellIs" dxfId="68" priority="73" operator="equal">
      <formula>"ERROR"</formula>
    </cfRule>
  </conditionalFormatting>
  <conditionalFormatting sqref="K7:K12">
    <cfRule type="cellIs" dxfId="67" priority="72" operator="equal">
      <formula>"ERROR"</formula>
    </cfRule>
  </conditionalFormatting>
  <conditionalFormatting sqref="K25">
    <cfRule type="cellIs" dxfId="66" priority="71" operator="equal">
      <formula>"ERROR"</formula>
    </cfRule>
  </conditionalFormatting>
  <conditionalFormatting sqref="Y22">
    <cfRule type="cellIs" dxfId="65" priority="70" operator="equal">
      <formula>"ERROR"</formula>
    </cfRule>
  </conditionalFormatting>
  <conditionalFormatting sqref="Y18:Y19">
    <cfRule type="cellIs" dxfId="64" priority="69" operator="equal">
      <formula>"ERROR"</formula>
    </cfRule>
  </conditionalFormatting>
  <conditionalFormatting sqref="Y2">
    <cfRule type="cellIs" dxfId="63" priority="68" operator="equal">
      <formula>"ERROR"</formula>
    </cfRule>
  </conditionalFormatting>
  <conditionalFormatting sqref="Y34">
    <cfRule type="cellIs" dxfId="62" priority="67" operator="equal">
      <formula>"ERROR"</formula>
    </cfRule>
  </conditionalFormatting>
  <conditionalFormatting sqref="Y32">
    <cfRule type="cellIs" dxfId="61" priority="66" operator="equal">
      <formula>"ERROR"</formula>
    </cfRule>
  </conditionalFormatting>
  <conditionalFormatting sqref="Y30">
    <cfRule type="cellIs" dxfId="60" priority="65" operator="equal">
      <formula>"ERROR"</formula>
    </cfRule>
  </conditionalFormatting>
  <conditionalFormatting sqref="Y28">
    <cfRule type="cellIs" dxfId="59" priority="64" operator="equal">
      <formula>"ERROR"</formula>
    </cfRule>
  </conditionalFormatting>
  <conditionalFormatting sqref="Y26">
    <cfRule type="cellIs" dxfId="58" priority="63" operator="equal">
      <formula>"ERROR"</formula>
    </cfRule>
  </conditionalFormatting>
  <conditionalFormatting sqref="Y24">
    <cfRule type="cellIs" dxfId="57" priority="62" operator="equal">
      <formula>"ERROR"</formula>
    </cfRule>
  </conditionalFormatting>
  <conditionalFormatting sqref="Y20">
    <cfRule type="cellIs" dxfId="56" priority="61" operator="equal">
      <formula>"ERROR"</formula>
    </cfRule>
  </conditionalFormatting>
  <conditionalFormatting sqref="Y16">
    <cfRule type="cellIs" dxfId="55" priority="60" operator="equal">
      <formula>"ERROR"</formula>
    </cfRule>
  </conditionalFormatting>
  <conditionalFormatting sqref="Y14">
    <cfRule type="cellIs" dxfId="54" priority="59" operator="equal">
      <formula>"ERROR"</formula>
    </cfRule>
  </conditionalFormatting>
  <conditionalFormatting sqref="Y12">
    <cfRule type="cellIs" dxfId="53" priority="58" operator="equal">
      <formula>"ERROR"</formula>
    </cfRule>
  </conditionalFormatting>
  <conditionalFormatting sqref="Y10">
    <cfRule type="cellIs" dxfId="52" priority="57" operator="equal">
      <formula>"ERROR"</formula>
    </cfRule>
  </conditionalFormatting>
  <conditionalFormatting sqref="Y8">
    <cfRule type="cellIs" dxfId="51" priority="56" operator="equal">
      <formula>"ERROR"</formula>
    </cfRule>
  </conditionalFormatting>
  <conditionalFormatting sqref="Y6">
    <cfRule type="cellIs" dxfId="50" priority="55" operator="equal">
      <formula>"ERROR"</formula>
    </cfRule>
  </conditionalFormatting>
  <conditionalFormatting sqref="Y4">
    <cfRule type="cellIs" dxfId="49" priority="54" operator="equal">
      <formula>"ERROR"</formula>
    </cfRule>
  </conditionalFormatting>
  <conditionalFormatting sqref="W17:W20">
    <cfRule type="cellIs" dxfId="48" priority="53" operator="equal">
      <formula>"ERROR"</formula>
    </cfRule>
  </conditionalFormatting>
  <conditionalFormatting sqref="W5:W6">
    <cfRule type="cellIs" dxfId="47" priority="52" operator="equal">
      <formula>"ERROR"</formula>
    </cfRule>
  </conditionalFormatting>
  <conditionalFormatting sqref="W9:W10">
    <cfRule type="cellIs" dxfId="46" priority="51" operator="equal">
      <formula>"ERROR"</formula>
    </cfRule>
  </conditionalFormatting>
  <conditionalFormatting sqref="W13:W14">
    <cfRule type="cellIs" dxfId="45" priority="50" operator="equal">
      <formula>"ERROR"</formula>
    </cfRule>
  </conditionalFormatting>
  <conditionalFormatting sqref="W23:W24">
    <cfRule type="cellIs" dxfId="44" priority="49" operator="equal">
      <formula>"ERROR"</formula>
    </cfRule>
  </conditionalFormatting>
  <conditionalFormatting sqref="W27:W28">
    <cfRule type="cellIs" dxfId="43" priority="48" operator="equal">
      <formula>"ERROR"</formula>
    </cfRule>
  </conditionalFormatting>
  <conditionalFormatting sqref="W31:W32">
    <cfRule type="cellIs" dxfId="42" priority="47" operator="equal">
      <formula>"ERROR"</formula>
    </cfRule>
  </conditionalFormatting>
  <conditionalFormatting sqref="W33">
    <cfRule type="cellIs" dxfId="41" priority="46" operator="equal">
      <formula>"ERROR"</formula>
    </cfRule>
  </conditionalFormatting>
  <conditionalFormatting sqref="W3">
    <cfRule type="cellIs" dxfId="40" priority="45" operator="equal">
      <formula>"ERROR"</formula>
    </cfRule>
  </conditionalFormatting>
  <conditionalFormatting sqref="W7">
    <cfRule type="cellIs" dxfId="39" priority="44" operator="equal">
      <formula>"ERROR"</formula>
    </cfRule>
  </conditionalFormatting>
  <conditionalFormatting sqref="W11">
    <cfRule type="cellIs" dxfId="38" priority="43" operator="equal">
      <formula>"ERROR"</formula>
    </cfRule>
  </conditionalFormatting>
  <conditionalFormatting sqref="W15">
    <cfRule type="cellIs" dxfId="37" priority="42" operator="equal">
      <formula>"ERROR"</formula>
    </cfRule>
  </conditionalFormatting>
  <conditionalFormatting sqref="W21">
    <cfRule type="cellIs" dxfId="36" priority="41" operator="equal">
      <formula>"ERROR"</formula>
    </cfRule>
  </conditionalFormatting>
  <conditionalFormatting sqref="W25">
    <cfRule type="cellIs" dxfId="35" priority="40" operator="equal">
      <formula>"ERROR"</formula>
    </cfRule>
  </conditionalFormatting>
  <conditionalFormatting sqref="W29">
    <cfRule type="cellIs" dxfId="34" priority="39" operator="equal">
      <formula>"ERROR"</formula>
    </cfRule>
  </conditionalFormatting>
  <conditionalFormatting sqref="U16:U21">
    <cfRule type="cellIs" dxfId="33" priority="38" operator="equal">
      <formula>"ERROR"</formula>
    </cfRule>
  </conditionalFormatting>
  <conditionalFormatting sqref="U8:U11">
    <cfRule type="cellIs" dxfId="32" priority="37" operator="equal">
      <formula>"ERROR"</formula>
    </cfRule>
  </conditionalFormatting>
  <conditionalFormatting sqref="U26:U29">
    <cfRule type="cellIs" dxfId="31" priority="36" operator="equal">
      <formula>"ERROR"</formula>
    </cfRule>
  </conditionalFormatting>
  <conditionalFormatting sqref="U30">
    <cfRule type="cellIs" dxfId="30" priority="35" operator="equal">
      <formula>"ERROR"</formula>
    </cfRule>
  </conditionalFormatting>
  <conditionalFormatting sqref="U22">
    <cfRule type="cellIs" dxfId="29" priority="34" operator="equal">
      <formula>"ERROR"</formula>
    </cfRule>
  </conditionalFormatting>
  <conditionalFormatting sqref="U12">
    <cfRule type="cellIs" dxfId="28" priority="33" operator="equal">
      <formula>"ERROR"</formula>
    </cfRule>
  </conditionalFormatting>
  <conditionalFormatting sqref="U4">
    <cfRule type="cellIs" dxfId="27" priority="32" operator="equal">
      <formula>"ERROR"</formula>
    </cfRule>
  </conditionalFormatting>
  <conditionalFormatting sqref="S13:S24">
    <cfRule type="cellIs" dxfId="26" priority="31" operator="equal">
      <formula>"ERROR"</formula>
    </cfRule>
  </conditionalFormatting>
  <conditionalFormatting sqref="S7">
    <cfRule type="cellIs" dxfId="25" priority="30" operator="equal">
      <formula>"ERROR"</formula>
    </cfRule>
  </conditionalFormatting>
  <conditionalFormatting sqref="S25">
    <cfRule type="cellIs" dxfId="24" priority="29" operator="equal">
      <formula>"ERROR"</formula>
    </cfRule>
  </conditionalFormatting>
  <conditionalFormatting sqref="B20:C35">
    <cfRule type="cellIs" dxfId="23" priority="26" operator="equal">
      <formula>"ERROR"</formula>
    </cfRule>
  </conditionalFormatting>
  <conditionalFormatting sqref="B18:C19">
    <cfRule type="cellIs" dxfId="22" priority="25" operator="equal">
      <formula>"ERROR"</formula>
    </cfRule>
  </conditionalFormatting>
  <conditionalFormatting sqref="B20:C35">
    <cfRule type="cellIs" dxfId="21" priority="24" operator="equal">
      <formula>"ERROR"</formula>
    </cfRule>
  </conditionalFormatting>
  <conditionalFormatting sqref="B18:C19">
    <cfRule type="cellIs" dxfId="20" priority="23" operator="equal">
      <formula>"ERROR"</formula>
    </cfRule>
  </conditionalFormatting>
  <conditionalFormatting sqref="B2:C17">
    <cfRule type="cellIs" dxfId="19" priority="22" operator="equal">
      <formula>"ERROR"</formula>
    </cfRule>
  </conditionalFormatting>
  <conditionalFormatting sqref="Z18:AA19">
    <cfRule type="cellIs" dxfId="18" priority="20" operator="equal">
      <formula>"ERROR"</formula>
    </cfRule>
  </conditionalFormatting>
  <conditionalFormatting sqref="Z18:AA19">
    <cfRule type="cellIs" dxfId="17" priority="18" operator="equal">
      <formula>"ERROR"</formula>
    </cfRule>
  </conditionalFormatting>
  <conditionalFormatting sqref="C2:C35">
    <cfRule type="cellIs" dxfId="16" priority="17" operator="equal">
      <formula>"ERROR"</formula>
    </cfRule>
  </conditionalFormatting>
  <conditionalFormatting sqref="AA18:AA19">
    <cfRule type="cellIs" dxfId="15" priority="16" operator="equal">
      <formula>"ERROR"</formula>
    </cfRule>
  </conditionalFormatting>
  <conditionalFormatting sqref="B2:C35">
    <cfRule type="cellIs" dxfId="14" priority="15" operator="equal">
      <formula>"ERROR"</formula>
    </cfRule>
  </conditionalFormatting>
  <conditionalFormatting sqref="Z18:AA19">
    <cfRule type="cellIs" dxfId="13" priority="14" operator="equal">
      <formula>"ERROR"</formula>
    </cfRule>
  </conditionalFormatting>
  <conditionalFormatting sqref="B2:C35">
    <cfRule type="cellIs" dxfId="12" priority="13" operator="equal">
      <formula>"ERROR"</formula>
    </cfRule>
  </conditionalFormatting>
  <conditionalFormatting sqref="Z18:AA19">
    <cfRule type="cellIs" dxfId="11" priority="12" operator="equal">
      <formula>"ERROR"</formula>
    </cfRule>
  </conditionalFormatting>
  <conditionalFormatting sqref="B20:C35">
    <cfRule type="cellIs" dxfId="10" priority="11" operator="equal">
      <formula>"ERROR"</formula>
    </cfRule>
  </conditionalFormatting>
  <conditionalFormatting sqref="Z2:AA17">
    <cfRule type="cellIs" dxfId="9" priority="10" operator="equal">
      <formula>"ERROR"</formula>
    </cfRule>
  </conditionalFormatting>
  <conditionalFormatting sqref="Z2:AA17">
    <cfRule type="cellIs" dxfId="8" priority="9" operator="equal">
      <formula>"ERROR"</formula>
    </cfRule>
  </conditionalFormatting>
  <conditionalFormatting sqref="AA2:AA17">
    <cfRule type="cellIs" dxfId="7" priority="8" operator="equal">
      <formula>"ERROR"</formula>
    </cfRule>
  </conditionalFormatting>
  <conditionalFormatting sqref="Z2:AA17">
    <cfRule type="cellIs" dxfId="6" priority="7" operator="equal">
      <formula>"ERROR"</formula>
    </cfRule>
  </conditionalFormatting>
  <conditionalFormatting sqref="Z2:AA17">
    <cfRule type="cellIs" dxfId="5" priority="6" operator="equal">
      <formula>"ERROR"</formula>
    </cfRule>
  </conditionalFormatting>
  <conditionalFormatting sqref="Z20:AA35">
    <cfRule type="cellIs" dxfId="4" priority="5" operator="equal">
      <formula>"ERROR"</formula>
    </cfRule>
  </conditionalFormatting>
  <conditionalFormatting sqref="Z20:AA35">
    <cfRule type="cellIs" dxfId="3" priority="4" operator="equal">
      <formula>"ERROR"</formula>
    </cfRule>
  </conditionalFormatting>
  <conditionalFormatting sqref="AA20:AA35">
    <cfRule type="cellIs" dxfId="2" priority="3" operator="equal">
      <formula>"ERROR"</formula>
    </cfRule>
  </conditionalFormatting>
  <conditionalFormatting sqref="Z20:AA35">
    <cfRule type="cellIs" dxfId="1" priority="2" operator="equal">
      <formula>"ERROR"</formula>
    </cfRule>
  </conditionalFormatting>
  <conditionalFormatting sqref="Z20:AA35">
    <cfRule type="cellIs" dxfId="0" priority="1" operator="equal">
      <formula>"ERROR"</formula>
    </cfRule>
  </conditionalFormatting>
  <dataValidations count="27">
    <dataValidation type="list" allowBlank="1" showInputMessage="1" showErrorMessage="1" sqref="E2:E17 E20:E35" xr:uid="{00000000-0002-0000-0200-000000000000}">
      <formula1>C2:C3</formula1>
    </dataValidation>
    <dataValidation type="list" allowBlank="1" showInputMessage="1" showErrorMessage="1" sqref="Y2:Y17 Y20:Y35" xr:uid="{00000000-0002-0000-0200-000001000000}">
      <formula1>AA2:AA3</formula1>
    </dataValidation>
    <dataValidation type="list" allowBlank="1" showInputMessage="1" showErrorMessage="1" sqref="G3:G4" xr:uid="{00000000-0002-0000-0200-000002000000}">
      <formula1>E115:E116</formula1>
    </dataValidation>
    <dataValidation type="list" allowBlank="1" showInputMessage="1" showErrorMessage="1" sqref="G7:G8" xr:uid="{00000000-0002-0000-0200-000003000000}">
      <formula1>E117:E118</formula1>
    </dataValidation>
    <dataValidation type="list" allowBlank="1" showInputMessage="1" showErrorMessage="1" sqref="G11:G12 K7:K12" xr:uid="{00000000-0002-0000-0200-000004000000}">
      <formula1>E115:E116</formula1>
    </dataValidation>
    <dataValidation type="list" allowBlank="1" showInputMessage="1" showErrorMessage="1" sqref="G15:G16" xr:uid="{00000000-0002-0000-0200-000005000000}">
      <formula1>E121:E122</formula1>
    </dataValidation>
    <dataValidation type="list" allowBlank="1" showInputMessage="1" showErrorMessage="1" sqref="M12 I4:I7" xr:uid="{00000000-0002-0000-0200-000006000000}">
      <formula1>G115:G116</formula1>
    </dataValidation>
    <dataValidation type="list" allowBlank="1" showInputMessage="1" showErrorMessage="1" sqref="I12:I15" xr:uid="{00000000-0002-0000-0200-000007000000}">
      <formula1>G117:G118</formula1>
    </dataValidation>
    <dataValidation type="list" allowBlank="1" showInputMessage="1" showErrorMessage="1" sqref="G21:G22" xr:uid="{00000000-0002-0000-0200-000008000000}">
      <formula1>E124:E125</formula1>
    </dataValidation>
    <dataValidation type="list" allowBlank="1" showInputMessage="1" showErrorMessage="1" sqref="G25:G26" xr:uid="{00000000-0002-0000-0200-000009000000}">
      <formula1>E126:E127</formula1>
    </dataValidation>
    <dataValidation type="list" allowBlank="1" showInputMessage="1" showErrorMessage="1" sqref="G29:G30 K25:K30" xr:uid="{00000000-0002-0000-0200-00000A000000}">
      <formula1>E124:E125</formula1>
    </dataValidation>
    <dataValidation type="list" allowBlank="1" showInputMessage="1" showErrorMessage="1" sqref="G33:G34" xr:uid="{00000000-0002-0000-0200-00000B000000}">
      <formula1>E130:E131</formula1>
    </dataValidation>
    <dataValidation type="list" allowBlank="1" showInputMessage="1" showErrorMessage="1" sqref="I22:I25" xr:uid="{00000000-0002-0000-0200-00000C000000}">
      <formula1>G124:G125</formula1>
    </dataValidation>
    <dataValidation type="list" allowBlank="1" showInputMessage="1" showErrorMessage="1" sqref="I30:I33" xr:uid="{00000000-0002-0000-0200-00000D000000}">
      <formula1>G126:G127</formula1>
    </dataValidation>
    <dataValidation type="list" allowBlank="1" showInputMessage="1" showErrorMessage="1" sqref="O16:O21" xr:uid="{00000000-0002-0000-0200-00000E000000}">
      <formula1>O123:O124</formula1>
    </dataValidation>
    <dataValidation type="list" allowBlank="1" showInputMessage="1" showErrorMessage="1" sqref="W3:W4" xr:uid="{00000000-0002-0000-0200-00000F000000}">
      <formula1>Y115:Y116</formula1>
    </dataValidation>
    <dataValidation type="list" allowBlank="1" showInputMessage="1" showErrorMessage="1" sqref="W7:W8" xr:uid="{00000000-0002-0000-0200-000010000000}">
      <formula1>Y117:Y118</formula1>
    </dataValidation>
    <dataValidation type="list" allowBlank="1" showInputMessage="1" showErrorMessage="1" sqref="W11:W12 S7:S12" xr:uid="{00000000-0002-0000-0200-000011000000}">
      <formula1>U115:U116</formula1>
    </dataValidation>
    <dataValidation type="list" allowBlank="1" showInputMessage="1" showErrorMessage="1" sqref="W15:W16" xr:uid="{00000000-0002-0000-0200-000012000000}">
      <formula1>Y121:Y122</formula1>
    </dataValidation>
    <dataValidation type="list" allowBlank="1" showInputMessage="1" showErrorMessage="1" sqref="W21:W22" xr:uid="{00000000-0002-0000-0200-000013000000}">
      <formula1>Y124:Y125</formula1>
    </dataValidation>
    <dataValidation type="list" allowBlank="1" showInputMessage="1" showErrorMessage="1" sqref="W25:W26" xr:uid="{00000000-0002-0000-0200-000014000000}">
      <formula1>Y126:Y127</formula1>
    </dataValidation>
    <dataValidation type="list" allowBlank="1" showInputMessage="1" showErrorMessage="1" sqref="W29:W30 S25:S30" xr:uid="{00000000-0002-0000-0200-000015000000}">
      <formula1>U124:U125</formula1>
    </dataValidation>
    <dataValidation type="list" allowBlank="1" showInputMessage="1" showErrorMessage="1" sqref="W33:W34" xr:uid="{00000000-0002-0000-0200-000016000000}">
      <formula1>Y130:Y131</formula1>
    </dataValidation>
    <dataValidation type="list" allowBlank="1" showInputMessage="1" showErrorMessage="1" sqref="Q12:Q25 U4:U7" xr:uid="{00000000-0002-0000-0200-000017000000}">
      <formula1>S115:S116</formula1>
    </dataValidation>
    <dataValidation type="list" allowBlank="1" showInputMessage="1" showErrorMessage="1" sqref="U12:U15" xr:uid="{00000000-0002-0000-0200-000018000000}">
      <formula1>W117:W118</formula1>
    </dataValidation>
    <dataValidation type="list" allowBlank="1" showInputMessage="1" showErrorMessage="1" sqref="U22:U25" xr:uid="{00000000-0002-0000-0200-000019000000}">
      <formula1>W124:W125</formula1>
    </dataValidation>
    <dataValidation type="list" allowBlank="1" showInputMessage="1" showErrorMessage="1" sqref="U30:U33" xr:uid="{00000000-0002-0000-0200-00001A000000}">
      <formula1>W126:W127</formula1>
    </dataValidation>
  </dataValidations>
  <pageMargins left="0.25" right="0.25" top="0.75" bottom="0.75" header="0.3" footer="0.3"/>
  <pageSetup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AndrewThomas</vt:lpstr>
      <vt:lpstr>AndrewThomas!Print_Area</vt:lpstr>
      <vt:lpstr>Master!Print_Area</vt:lpstr>
    </vt:vector>
  </TitlesOfParts>
  <Company>HNTB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swatzman</dc:creator>
  <cp:lastModifiedBy>Zach Knaus</cp:lastModifiedBy>
  <cp:lastPrinted>2017-03-17T00:26:23Z</cp:lastPrinted>
  <dcterms:created xsi:type="dcterms:W3CDTF">2011-03-14T11:32:27Z</dcterms:created>
  <dcterms:modified xsi:type="dcterms:W3CDTF">2021-03-18T04:09:05Z</dcterms:modified>
</cp:coreProperties>
</file>