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3 BrdU RNAseq/Analyses/data/"/>
    </mc:Choice>
  </mc:AlternateContent>
  <xr:revisionPtr revIDLastSave="0" documentId="13_ncr:1_{E9815EC6-48FA-4145-BA4D-FA1D2F17C14E}" xr6:coauthVersionLast="47" xr6:coauthVersionMax="47" xr10:uidLastSave="{00000000-0000-0000-0000-000000000000}"/>
  <bookViews>
    <workbookView xWindow="1940" yWindow="0" windowWidth="27240" windowHeight="15140" xr2:uid="{80E030B8-BC9B-3D4F-89F4-4C59C10CB779}"/>
  </bookViews>
  <sheets>
    <sheet name="sample info" sheetId="1" r:id="rId1"/>
    <sheet name="Sample checklist" sheetId="2" r:id="rId2"/>
  </sheets>
  <definedNames>
    <definedName name="_xlnm._FilterDatabase" localSheetId="1" hidden="1">'Sample checklist'!$A$1:$J$25</definedName>
    <definedName name="_xlnm._FilterDatabase" localSheetId="0" hidden="1">'sample info'!$A$1:$CU$41</definedName>
    <definedName name="_xlnm.Print_Area" localSheetId="1">'Sample checklist'!$A$1:$G$25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30" i="1"/>
  <c r="M31" i="1"/>
  <c r="M32" i="1"/>
  <c r="M33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34" i="1"/>
  <c r="M35" i="1"/>
  <c r="M28" i="1"/>
  <c r="M29" i="1"/>
  <c r="M36" i="1"/>
  <c r="M37" i="1"/>
  <c r="M38" i="1"/>
  <c r="M39" i="1"/>
  <c r="M40" i="1"/>
  <c r="M41" i="1"/>
  <c r="M2" i="1"/>
  <c r="I36" i="1"/>
  <c r="I34" i="1"/>
  <c r="I22" i="1"/>
  <c r="I20" i="1"/>
  <c r="I18" i="1"/>
  <c r="J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Ding</author>
  </authors>
  <commentList>
    <comment ref="E8" authorId="0" shapeId="0" xr:uid="{6CC02A65-612E-E24C-B4A3-0EE91F315FAD}">
      <text>
        <r>
          <rPr>
            <b/>
            <sz val="10"/>
            <color rgb="FF000000"/>
            <rFont val="Tahoma"/>
            <family val="2"/>
          </rPr>
          <t>Andrew Ding: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soon</t>
        </r>
      </text>
    </comment>
    <comment ref="A10" authorId="0" shapeId="0" xr:uid="{0A34FBBE-6AEB-D14D-8918-ED8B2CA87837}">
      <text>
        <r>
          <rPr>
            <b/>
            <sz val="10"/>
            <color rgb="FF000000"/>
            <rFont val="Tahoma"/>
            <family val="2"/>
          </rPr>
          <t>Andrew Ding: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did two libraries..</t>
        </r>
      </text>
    </comment>
  </commentList>
</comments>
</file>

<file path=xl/sharedStrings.xml><?xml version="1.0" encoding="utf-8"?>
<sst xmlns="http://schemas.openxmlformats.org/spreadsheetml/2006/main" count="423" uniqueCount="47">
  <si>
    <t>Animal</t>
  </si>
  <si>
    <t>Sample no.</t>
  </si>
  <si>
    <t>Timepoint</t>
  </si>
  <si>
    <t>MK35</t>
  </si>
  <si>
    <t>MG79</t>
  </si>
  <si>
    <t>MM34</t>
  </si>
  <si>
    <t>ND44</t>
  </si>
  <si>
    <t>nec</t>
  </si>
  <si>
    <t>plus/minus</t>
  </si>
  <si>
    <t># cells</t>
  </si>
  <si>
    <t>RNA/uL (ng)</t>
  </si>
  <si>
    <t>plus</t>
  </si>
  <si>
    <t>minus</t>
  </si>
  <si>
    <t>sort_date</t>
  </si>
  <si>
    <t>RNA_date</t>
  </si>
  <si>
    <t>library_date</t>
  </si>
  <si>
    <t>21dpi</t>
  </si>
  <si>
    <t>MT12</t>
  </si>
  <si>
    <t>IH37</t>
  </si>
  <si>
    <t>animal_id</t>
  </si>
  <si>
    <t>infected</t>
  </si>
  <si>
    <t>timepoint</t>
  </si>
  <si>
    <t>cd8_depleted</t>
  </si>
  <si>
    <t>sorted</t>
  </si>
  <si>
    <t>extracted</t>
  </si>
  <si>
    <t>library</t>
  </si>
  <si>
    <t>ML09</t>
  </si>
  <si>
    <t>MN14</t>
  </si>
  <si>
    <t>KN69</t>
  </si>
  <si>
    <t>KT79</t>
  </si>
  <si>
    <t>Y</t>
  </si>
  <si>
    <t>HG71</t>
  </si>
  <si>
    <t>IK90</t>
  </si>
  <si>
    <t>N</t>
  </si>
  <si>
    <t>ML80</t>
  </si>
  <si>
    <t>JE42</t>
  </si>
  <si>
    <t>IK15</t>
  </si>
  <si>
    <t>HE08</t>
  </si>
  <si>
    <t>To sort</t>
  </si>
  <si>
    <t xml:space="preserve"> </t>
  </si>
  <si>
    <t>No usable sample</t>
  </si>
  <si>
    <t>library concentration (ng/ul)</t>
  </si>
  <si>
    <t>avg_library_size (bp)</t>
  </si>
  <si>
    <t>molarity_nm</t>
  </si>
  <si>
    <t xml:space="preserve"> Y</t>
  </si>
  <si>
    <t>aids</t>
  </si>
  <si>
    <t>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</si>
</sst>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F12F-A204-1D49-964F-5874A9F571F1}">
  <sheetPr filterMode="1"/>
  <dimension ref="A1:CU41"/>
  <sheetViews>
    <sheetView tabSelected="1" workbookViewId="0">
      <selection activeCell="H42" sqref="H42"/>
    </sheetView>
  </sheetViews>
  <sheetFormatPr baseColWidth="10" defaultRowHeight="16" x14ac:dyDescent="0.2"/>
  <cols>
    <col min="4" max="6" width="10.83203125" customWidth="1"/>
    <col min="11" max="11" width="26.6640625" bestFit="1" customWidth="1"/>
    <col min="12" max="12" width="20.1640625" bestFit="1" customWidth="1"/>
  </cols>
  <sheetData>
    <row r="1" spans="1:16" x14ac:dyDescent="0.2">
      <c r="A1" t="s">
        <v>1</v>
      </c>
      <c r="B1" t="s">
        <v>0</v>
      </c>
      <c r="C1" t="s">
        <v>2</v>
      </c>
      <c r="D1" t="s">
        <v>8</v>
      </c>
      <c r="E1" t="s">
        <v>22</v>
      </c>
      <c r="F1" t="s">
        <v>20</v>
      </c>
      <c r="G1" t="s">
        <v>45</v>
      </c>
      <c r="H1" t="s">
        <v>46</v>
      </c>
      <c r="I1" t="s">
        <v>9</v>
      </c>
      <c r="J1" t="s">
        <v>10</v>
      </c>
      <c r="K1" t="s">
        <v>41</v>
      </c>
      <c r="L1" t="s">
        <v>42</v>
      </c>
      <c r="M1" t="s">
        <v>43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3</v>
      </c>
      <c r="C2" t="s">
        <v>7</v>
      </c>
      <c r="D2" t="s">
        <v>11</v>
      </c>
      <c r="E2" t="s">
        <v>30</v>
      </c>
      <c r="F2" t="s">
        <v>30</v>
      </c>
      <c r="G2" t="s">
        <v>30</v>
      </c>
      <c r="H2" t="s">
        <v>30</v>
      </c>
      <c r="I2">
        <v>10196</v>
      </c>
      <c r="J2">
        <v>2.5179999999999998</v>
      </c>
      <c r="K2">
        <v>31.2</v>
      </c>
      <c r="L2">
        <v>352</v>
      </c>
      <c r="M2">
        <f t="shared" ref="M2:M41" si="0">K2*((1*10^6)/(L2*660))</f>
        <v>134.29752066115702</v>
      </c>
      <c r="N2" s="1">
        <v>45379</v>
      </c>
      <c r="O2" s="1">
        <v>45431</v>
      </c>
      <c r="P2" s="1">
        <v>45440</v>
      </c>
    </row>
    <row r="3" spans="1:16" x14ac:dyDescent="0.2">
      <c r="A3">
        <v>2</v>
      </c>
      <c r="B3" t="s">
        <v>3</v>
      </c>
      <c r="C3" t="s">
        <v>7</v>
      </c>
      <c r="D3" t="s">
        <v>12</v>
      </c>
      <c r="E3" t="s">
        <v>30</v>
      </c>
      <c r="F3" t="s">
        <v>30</v>
      </c>
      <c r="G3" t="s">
        <v>30</v>
      </c>
      <c r="H3" t="s">
        <v>30</v>
      </c>
      <c r="I3">
        <v>10126</v>
      </c>
      <c r="J3">
        <v>1.825</v>
      </c>
      <c r="K3">
        <v>38.200000000000003</v>
      </c>
      <c r="L3">
        <v>345</v>
      </c>
      <c r="M3">
        <f t="shared" si="0"/>
        <v>167.76460254721127</v>
      </c>
      <c r="N3" s="1">
        <v>45379</v>
      </c>
      <c r="O3" s="1">
        <v>45431</v>
      </c>
      <c r="P3" s="1">
        <v>45440</v>
      </c>
    </row>
    <row r="4" spans="1:16" hidden="1" x14ac:dyDescent="0.2">
      <c r="A4">
        <v>3</v>
      </c>
      <c r="B4" t="s">
        <v>5</v>
      </c>
      <c r="C4" t="s">
        <v>7</v>
      </c>
      <c r="D4" t="s">
        <v>11</v>
      </c>
      <c r="E4" t="s">
        <v>30</v>
      </c>
      <c r="F4" t="s">
        <v>30</v>
      </c>
      <c r="G4" t="s">
        <v>30</v>
      </c>
      <c r="H4" t="s">
        <v>33</v>
      </c>
      <c r="I4">
        <v>15437</v>
      </c>
      <c r="J4">
        <v>3.1259999999999999</v>
      </c>
      <c r="K4">
        <v>27.2</v>
      </c>
      <c r="L4">
        <v>336</v>
      </c>
      <c r="M4">
        <f t="shared" si="0"/>
        <v>122.65512265512265</v>
      </c>
      <c r="N4" s="1">
        <v>45379</v>
      </c>
      <c r="O4" s="1">
        <v>45431</v>
      </c>
      <c r="P4" s="1">
        <v>45440</v>
      </c>
    </row>
    <row r="5" spans="1:16" hidden="1" x14ac:dyDescent="0.2">
      <c r="A5">
        <v>4</v>
      </c>
      <c r="B5" t="s">
        <v>5</v>
      </c>
      <c r="C5" t="s">
        <v>7</v>
      </c>
      <c r="D5" t="s">
        <v>12</v>
      </c>
      <c r="E5" t="s">
        <v>30</v>
      </c>
      <c r="F5" t="s">
        <v>30</v>
      </c>
      <c r="G5" t="s">
        <v>30</v>
      </c>
      <c r="H5" t="s">
        <v>33</v>
      </c>
      <c r="I5">
        <v>18678</v>
      </c>
      <c r="J5">
        <v>3650</v>
      </c>
      <c r="K5">
        <v>30.6</v>
      </c>
      <c r="L5">
        <v>326</v>
      </c>
      <c r="M5">
        <f t="shared" si="0"/>
        <v>142.21974344673734</v>
      </c>
      <c r="N5" s="1">
        <v>45379</v>
      </c>
      <c r="O5" s="1">
        <v>45431</v>
      </c>
      <c r="P5" s="1">
        <v>45440</v>
      </c>
    </row>
    <row r="6" spans="1:16" hidden="1" x14ac:dyDescent="0.2">
      <c r="A6">
        <v>5</v>
      </c>
      <c r="B6" t="s">
        <v>4</v>
      </c>
      <c r="C6" t="s">
        <v>7</v>
      </c>
      <c r="D6" t="s">
        <v>11</v>
      </c>
      <c r="E6" t="s">
        <v>30</v>
      </c>
      <c r="F6" t="s">
        <v>30</v>
      </c>
      <c r="G6" t="s">
        <v>30</v>
      </c>
      <c r="H6" t="s">
        <v>30</v>
      </c>
      <c r="I6">
        <v>10607</v>
      </c>
      <c r="J6">
        <v>3.25</v>
      </c>
      <c r="K6">
        <v>32.799999999999997</v>
      </c>
      <c r="L6">
        <v>333</v>
      </c>
      <c r="M6">
        <f t="shared" si="0"/>
        <v>149.24014924014921</v>
      </c>
      <c r="N6" s="1">
        <v>45379</v>
      </c>
      <c r="O6" s="1">
        <v>45431</v>
      </c>
      <c r="P6" s="1">
        <v>45440</v>
      </c>
    </row>
    <row r="7" spans="1:16" hidden="1" x14ac:dyDescent="0.2">
      <c r="A7">
        <v>6</v>
      </c>
      <c r="B7" t="s">
        <v>4</v>
      </c>
      <c r="C7" t="s">
        <v>7</v>
      </c>
      <c r="D7" t="s">
        <v>12</v>
      </c>
      <c r="E7" t="s">
        <v>30</v>
      </c>
      <c r="F7" t="s">
        <v>30</v>
      </c>
      <c r="G7" t="s">
        <v>30</v>
      </c>
      <c r="H7" t="s">
        <v>30</v>
      </c>
      <c r="I7">
        <v>10387</v>
      </c>
      <c r="J7">
        <v>2.4</v>
      </c>
      <c r="K7">
        <v>26.2</v>
      </c>
      <c r="L7">
        <v>347</v>
      </c>
      <c r="M7">
        <f t="shared" si="0"/>
        <v>114.40048904025851</v>
      </c>
      <c r="N7" s="1">
        <v>45379</v>
      </c>
      <c r="O7" s="1">
        <v>45431</v>
      </c>
      <c r="P7" s="1">
        <v>45440</v>
      </c>
    </row>
    <row r="8" spans="1:16" hidden="1" x14ac:dyDescent="0.2">
      <c r="A8">
        <v>7</v>
      </c>
      <c r="B8" t="s">
        <v>6</v>
      </c>
      <c r="C8">
        <v>0</v>
      </c>
      <c r="D8" t="s">
        <v>11</v>
      </c>
      <c r="E8" t="s">
        <v>30</v>
      </c>
      <c r="F8" t="s">
        <v>33</v>
      </c>
      <c r="G8" t="s">
        <v>33</v>
      </c>
      <c r="H8" t="s">
        <v>33</v>
      </c>
      <c r="I8">
        <v>3745</v>
      </c>
      <c r="J8">
        <v>0.90900000000000003</v>
      </c>
      <c r="K8">
        <v>26.8</v>
      </c>
      <c r="L8">
        <v>370</v>
      </c>
      <c r="M8">
        <f t="shared" si="0"/>
        <v>109.74610974610974</v>
      </c>
      <c r="N8" s="1">
        <v>45379</v>
      </c>
      <c r="O8" s="1">
        <v>45431</v>
      </c>
      <c r="P8" s="1">
        <v>45440</v>
      </c>
    </row>
    <row r="9" spans="1:16" hidden="1" x14ac:dyDescent="0.2">
      <c r="A9">
        <v>8</v>
      </c>
      <c r="B9" t="s">
        <v>6</v>
      </c>
      <c r="C9">
        <v>0</v>
      </c>
      <c r="D9" t="s">
        <v>12</v>
      </c>
      <c r="E9" t="s">
        <v>30</v>
      </c>
      <c r="F9" t="s">
        <v>33</v>
      </c>
      <c r="G9" t="s">
        <v>33</v>
      </c>
      <c r="H9" t="s">
        <v>33</v>
      </c>
      <c r="I9">
        <v>11251</v>
      </c>
      <c r="J9">
        <v>1.0429999999999999</v>
      </c>
      <c r="K9">
        <v>23.2</v>
      </c>
      <c r="L9">
        <v>369</v>
      </c>
      <c r="M9">
        <f t="shared" si="0"/>
        <v>95.26155867619282</v>
      </c>
      <c r="N9" s="1">
        <v>45379</v>
      </c>
      <c r="O9" s="1">
        <v>45431</v>
      </c>
      <c r="P9" s="1">
        <v>45440</v>
      </c>
    </row>
    <row r="10" spans="1:16" hidden="1" x14ac:dyDescent="0.2">
      <c r="A10">
        <v>9</v>
      </c>
      <c r="B10" t="s">
        <v>17</v>
      </c>
      <c r="C10">
        <v>0</v>
      </c>
      <c r="D10" t="s">
        <v>11</v>
      </c>
      <c r="E10" t="s">
        <v>30</v>
      </c>
      <c r="F10" t="s">
        <v>33</v>
      </c>
      <c r="G10" t="s">
        <v>33</v>
      </c>
      <c r="H10" t="s">
        <v>33</v>
      </c>
      <c r="I10">
        <v>871</v>
      </c>
      <c r="J10">
        <v>0.28499999999999998</v>
      </c>
      <c r="K10">
        <v>21.2</v>
      </c>
      <c r="L10">
        <v>391</v>
      </c>
      <c r="M10">
        <f t="shared" si="0"/>
        <v>82.151437650158869</v>
      </c>
      <c r="N10" s="1">
        <v>45434</v>
      </c>
      <c r="O10" s="1">
        <v>45453</v>
      </c>
      <c r="P10" s="1">
        <v>45462</v>
      </c>
    </row>
    <row r="11" spans="1:16" hidden="1" x14ac:dyDescent="0.2">
      <c r="A11">
        <v>10</v>
      </c>
      <c r="B11" t="s">
        <v>17</v>
      </c>
      <c r="C11">
        <v>0</v>
      </c>
      <c r="D11" t="s">
        <v>12</v>
      </c>
      <c r="E11" t="s">
        <v>30</v>
      </c>
      <c r="F11" t="s">
        <v>33</v>
      </c>
      <c r="G11" t="s">
        <v>33</v>
      </c>
      <c r="H11" t="s">
        <v>33</v>
      </c>
      <c r="I11" s="2">
        <v>10000</v>
      </c>
      <c r="J11">
        <v>2.1949999999999998</v>
      </c>
      <c r="K11">
        <v>16.2</v>
      </c>
      <c r="L11">
        <v>365</v>
      </c>
      <c r="M11">
        <f t="shared" si="0"/>
        <v>67.247820672478198</v>
      </c>
      <c r="N11" s="1">
        <v>45434</v>
      </c>
      <c r="O11" s="1">
        <v>45453</v>
      </c>
      <c r="P11" s="1">
        <v>45462</v>
      </c>
    </row>
    <row r="12" spans="1:16" hidden="1" x14ac:dyDescent="0.2">
      <c r="A12">
        <v>15</v>
      </c>
      <c r="B12" t="s">
        <v>34</v>
      </c>
      <c r="C12">
        <v>0</v>
      </c>
      <c r="D12" t="s">
        <v>11</v>
      </c>
      <c r="E12" t="s">
        <v>30</v>
      </c>
      <c r="F12" t="s">
        <v>33</v>
      </c>
      <c r="G12" t="s">
        <v>33</v>
      </c>
      <c r="H12" t="s">
        <v>33</v>
      </c>
      <c r="I12">
        <v>3031</v>
      </c>
      <c r="J12">
        <v>0.69899999999999995</v>
      </c>
      <c r="K12">
        <v>23.8</v>
      </c>
      <c r="L12">
        <v>353</v>
      </c>
      <c r="M12">
        <f t="shared" si="0"/>
        <v>102.15469138981888</v>
      </c>
      <c r="N12" s="1">
        <v>45448</v>
      </c>
      <c r="O12" s="1">
        <v>45453</v>
      </c>
      <c r="P12" s="1">
        <v>45462</v>
      </c>
    </row>
    <row r="13" spans="1:16" hidden="1" x14ac:dyDescent="0.2">
      <c r="A13">
        <v>16</v>
      </c>
      <c r="B13" t="s">
        <v>34</v>
      </c>
      <c r="C13">
        <v>0</v>
      </c>
      <c r="D13" t="s">
        <v>12</v>
      </c>
      <c r="E13" t="s">
        <v>30</v>
      </c>
      <c r="F13" t="s">
        <v>33</v>
      </c>
      <c r="G13" t="s">
        <v>33</v>
      </c>
      <c r="H13" t="s">
        <v>33</v>
      </c>
      <c r="I13" s="2">
        <v>10174</v>
      </c>
      <c r="J13">
        <v>1.0409999999999999</v>
      </c>
      <c r="K13">
        <v>18.5</v>
      </c>
      <c r="L13">
        <v>409</v>
      </c>
      <c r="M13">
        <f t="shared" si="0"/>
        <v>68.533748240349709</v>
      </c>
      <c r="N13" s="1">
        <v>45448</v>
      </c>
      <c r="O13" s="1">
        <v>45453</v>
      </c>
      <c r="P13" s="1">
        <v>45462</v>
      </c>
    </row>
    <row r="14" spans="1:16" hidden="1" x14ac:dyDescent="0.2">
      <c r="A14">
        <v>17</v>
      </c>
      <c r="B14" t="s">
        <v>29</v>
      </c>
      <c r="C14" t="s">
        <v>7</v>
      </c>
      <c r="D14" t="s">
        <v>11</v>
      </c>
      <c r="E14" t="s">
        <v>30</v>
      </c>
      <c r="F14" t="s">
        <v>44</v>
      </c>
      <c r="G14" t="s">
        <v>30</v>
      </c>
      <c r="H14" t="s">
        <v>30</v>
      </c>
      <c r="I14">
        <v>5399</v>
      </c>
      <c r="J14">
        <v>1.03</v>
      </c>
      <c r="K14">
        <v>13.9</v>
      </c>
      <c r="L14">
        <v>393</v>
      </c>
      <c r="M14">
        <f t="shared" si="0"/>
        <v>53.589328398488711</v>
      </c>
      <c r="N14" s="1">
        <v>45448</v>
      </c>
      <c r="O14" s="1">
        <v>45453</v>
      </c>
      <c r="P14" s="1">
        <v>45462</v>
      </c>
    </row>
    <row r="15" spans="1:16" hidden="1" x14ac:dyDescent="0.2">
      <c r="A15">
        <v>18</v>
      </c>
      <c r="B15" t="s">
        <v>29</v>
      </c>
      <c r="C15" t="s">
        <v>7</v>
      </c>
      <c r="D15" t="s">
        <v>12</v>
      </c>
      <c r="E15" t="s">
        <v>30</v>
      </c>
      <c r="F15" t="s">
        <v>44</v>
      </c>
      <c r="G15" t="s">
        <v>30</v>
      </c>
      <c r="H15" t="s">
        <v>30</v>
      </c>
      <c r="I15" s="2">
        <v>10115</v>
      </c>
      <c r="J15">
        <v>2.0299999999999998</v>
      </c>
      <c r="K15">
        <v>12.9</v>
      </c>
      <c r="L15">
        <v>400</v>
      </c>
      <c r="M15">
        <f t="shared" si="0"/>
        <v>48.863636363636367</v>
      </c>
      <c r="N15" s="1">
        <v>45448</v>
      </c>
      <c r="O15" s="1">
        <v>45453</v>
      </c>
      <c r="P15" s="1">
        <v>45462</v>
      </c>
    </row>
    <row r="16" spans="1:16" hidden="1" x14ac:dyDescent="0.2">
      <c r="A16">
        <v>23</v>
      </c>
      <c r="B16" t="s">
        <v>35</v>
      </c>
      <c r="C16">
        <v>0</v>
      </c>
      <c r="D16" t="s">
        <v>11</v>
      </c>
      <c r="E16" t="s">
        <v>33</v>
      </c>
      <c r="F16" t="s">
        <v>33</v>
      </c>
      <c r="G16" t="s">
        <v>33</v>
      </c>
      <c r="H16" t="s">
        <v>33</v>
      </c>
      <c r="I16">
        <v>452</v>
      </c>
      <c r="J16">
        <v>0.161</v>
      </c>
      <c r="K16">
        <v>18.5</v>
      </c>
      <c r="L16">
        <v>288</v>
      </c>
      <c r="M16">
        <f t="shared" si="0"/>
        <v>97.32744107744108</v>
      </c>
      <c r="N16" s="1">
        <v>45457</v>
      </c>
      <c r="O16" s="1">
        <v>45461</v>
      </c>
      <c r="P16" s="1">
        <v>45471</v>
      </c>
    </row>
    <row r="17" spans="1:99" hidden="1" x14ac:dyDescent="0.2">
      <c r="A17">
        <v>24</v>
      </c>
      <c r="B17" t="s">
        <v>35</v>
      </c>
      <c r="C17">
        <v>0</v>
      </c>
      <c r="D17" t="s">
        <v>12</v>
      </c>
      <c r="E17" t="s">
        <v>33</v>
      </c>
      <c r="F17" t="s">
        <v>33</v>
      </c>
      <c r="G17" t="s">
        <v>33</v>
      </c>
      <c r="H17" t="s">
        <v>33</v>
      </c>
      <c r="I17">
        <v>8340</v>
      </c>
      <c r="J17">
        <v>1.2470000000000001</v>
      </c>
      <c r="K17">
        <v>54</v>
      </c>
      <c r="L17">
        <v>314</v>
      </c>
      <c r="M17">
        <f t="shared" si="0"/>
        <v>260.56745801968731</v>
      </c>
      <c r="N17" s="1">
        <v>45457</v>
      </c>
      <c r="O17" s="1">
        <v>45461</v>
      </c>
      <c r="P17" s="1">
        <v>45471</v>
      </c>
    </row>
    <row r="18" spans="1:99" hidden="1" x14ac:dyDescent="0.2">
      <c r="A18">
        <v>25</v>
      </c>
      <c r="B18" t="s">
        <v>26</v>
      </c>
      <c r="C18" t="s">
        <v>7</v>
      </c>
      <c r="D18" t="s">
        <v>11</v>
      </c>
      <c r="E18" t="s">
        <v>30</v>
      </c>
      <c r="F18" t="s">
        <v>30</v>
      </c>
      <c r="G18" t="s">
        <v>30</v>
      </c>
      <c r="H18" t="s">
        <v>33</v>
      </c>
      <c r="I18">
        <f>2498+5045</f>
        <v>7543</v>
      </c>
      <c r="J18">
        <v>1.0649999999999999</v>
      </c>
      <c r="K18">
        <v>23.7</v>
      </c>
      <c r="L18">
        <v>400</v>
      </c>
      <c r="M18">
        <f t="shared" si="0"/>
        <v>89.77272727272728</v>
      </c>
      <c r="N18" s="1">
        <v>45457</v>
      </c>
      <c r="O18" s="1">
        <v>45461</v>
      </c>
      <c r="P18" s="1">
        <v>45471</v>
      </c>
    </row>
    <row r="19" spans="1:99" hidden="1" x14ac:dyDescent="0.2">
      <c r="A19">
        <v>26</v>
      </c>
      <c r="B19" t="s">
        <v>26</v>
      </c>
      <c r="C19" t="s">
        <v>7</v>
      </c>
      <c r="D19" t="s">
        <v>12</v>
      </c>
      <c r="E19" t="s">
        <v>30</v>
      </c>
      <c r="F19" t="s">
        <v>30</v>
      </c>
      <c r="G19" t="s">
        <v>30</v>
      </c>
      <c r="H19" t="s">
        <v>33</v>
      </c>
      <c r="I19">
        <v>10251</v>
      </c>
      <c r="J19">
        <v>1.018</v>
      </c>
      <c r="K19">
        <v>39.200000000000003</v>
      </c>
      <c r="L19">
        <v>299</v>
      </c>
      <c r="M19">
        <f t="shared" si="0"/>
        <v>198.64193777237256</v>
      </c>
      <c r="N19" s="1">
        <v>45457</v>
      </c>
      <c r="O19" s="1">
        <v>45461</v>
      </c>
      <c r="P19" s="1">
        <v>45471</v>
      </c>
    </row>
    <row r="20" spans="1:99" hidden="1" x14ac:dyDescent="0.2">
      <c r="A20">
        <v>27</v>
      </c>
      <c r="B20" t="s">
        <v>4</v>
      </c>
      <c r="C20" t="s">
        <v>7</v>
      </c>
      <c r="D20" t="s">
        <v>11</v>
      </c>
      <c r="E20" t="s">
        <v>30</v>
      </c>
      <c r="F20" t="s">
        <v>30</v>
      </c>
      <c r="G20" t="s">
        <v>30</v>
      </c>
      <c r="H20" t="s">
        <v>30</v>
      </c>
      <c r="I20">
        <f>4903+5110</f>
        <v>10013</v>
      </c>
      <c r="J20">
        <v>1.923</v>
      </c>
      <c r="K20">
        <v>27.5</v>
      </c>
      <c r="L20">
        <v>263</v>
      </c>
      <c r="M20">
        <f t="shared" si="0"/>
        <v>158.42839036755387</v>
      </c>
      <c r="N20" s="1">
        <v>45457</v>
      </c>
      <c r="O20" s="1">
        <v>45461</v>
      </c>
      <c r="P20" s="1">
        <v>45471</v>
      </c>
    </row>
    <row r="21" spans="1:99" hidden="1" x14ac:dyDescent="0.2">
      <c r="A21">
        <v>28</v>
      </c>
      <c r="B21" t="s">
        <v>4</v>
      </c>
      <c r="C21" t="s">
        <v>7</v>
      </c>
      <c r="D21" t="s">
        <v>12</v>
      </c>
      <c r="E21" t="s">
        <v>30</v>
      </c>
      <c r="F21" t="s">
        <v>30</v>
      </c>
      <c r="G21" t="s">
        <v>30</v>
      </c>
      <c r="H21" t="s">
        <v>30</v>
      </c>
      <c r="I21">
        <v>10100</v>
      </c>
      <c r="J21">
        <v>1.3340000000000001</v>
      </c>
      <c r="K21">
        <v>29.9</v>
      </c>
      <c r="L21">
        <v>383</v>
      </c>
      <c r="M21">
        <f t="shared" si="0"/>
        <v>118.28467442044465</v>
      </c>
      <c r="N21" s="1">
        <v>45457</v>
      </c>
      <c r="O21" s="1">
        <v>45461</v>
      </c>
      <c r="P21" s="1">
        <v>45471</v>
      </c>
    </row>
    <row r="22" spans="1:99" hidden="1" x14ac:dyDescent="0.2">
      <c r="A22">
        <v>29</v>
      </c>
      <c r="B22" t="s">
        <v>18</v>
      </c>
      <c r="C22" t="s">
        <v>7</v>
      </c>
      <c r="D22" t="s">
        <v>11</v>
      </c>
      <c r="E22" t="s">
        <v>30</v>
      </c>
      <c r="F22" t="s">
        <v>30</v>
      </c>
      <c r="G22" t="s">
        <v>33</v>
      </c>
      <c r="H22" t="s">
        <v>33</v>
      </c>
      <c r="I22">
        <f>1500+8429</f>
        <v>9929</v>
      </c>
      <c r="J22">
        <v>1.9419999999999999</v>
      </c>
      <c r="K22">
        <v>37.1</v>
      </c>
      <c r="L22">
        <v>345</v>
      </c>
      <c r="M22">
        <f t="shared" si="0"/>
        <v>162.93368467281513</v>
      </c>
      <c r="N22" s="1">
        <v>45457</v>
      </c>
      <c r="O22" s="1">
        <v>45461</v>
      </c>
      <c r="P22" s="1">
        <v>45471</v>
      </c>
    </row>
    <row r="23" spans="1:99" hidden="1" x14ac:dyDescent="0.2">
      <c r="A23">
        <v>30</v>
      </c>
      <c r="B23" t="s">
        <v>18</v>
      </c>
      <c r="C23" t="s">
        <v>7</v>
      </c>
      <c r="D23" t="s">
        <v>12</v>
      </c>
      <c r="E23" t="s">
        <v>30</v>
      </c>
      <c r="F23" t="s">
        <v>30</v>
      </c>
      <c r="G23" t="s">
        <v>33</v>
      </c>
      <c r="H23" t="s">
        <v>33</v>
      </c>
      <c r="I23" s="2">
        <v>10461</v>
      </c>
      <c r="J23">
        <v>1.901</v>
      </c>
      <c r="K23">
        <v>50.8</v>
      </c>
      <c r="L23">
        <v>375</v>
      </c>
      <c r="M23">
        <f t="shared" si="0"/>
        <v>205.25252525252526</v>
      </c>
      <c r="N23" s="1">
        <v>45457</v>
      </c>
      <c r="O23" s="1">
        <v>45461</v>
      </c>
      <c r="P23" s="1">
        <v>45471</v>
      </c>
    </row>
    <row r="24" spans="1:99" hidden="1" x14ac:dyDescent="0.2">
      <c r="A24">
        <v>31</v>
      </c>
      <c r="B24" t="s">
        <v>36</v>
      </c>
      <c r="C24">
        <v>0</v>
      </c>
      <c r="D24" t="s">
        <v>11</v>
      </c>
      <c r="E24" t="s">
        <v>33</v>
      </c>
      <c r="F24" t="s">
        <v>33</v>
      </c>
      <c r="G24" t="s">
        <v>33</v>
      </c>
      <c r="H24" t="s">
        <v>33</v>
      </c>
      <c r="I24">
        <v>638</v>
      </c>
      <c r="J24">
        <v>0.42099999999999999</v>
      </c>
      <c r="K24">
        <v>8.32</v>
      </c>
      <c r="L24">
        <v>348</v>
      </c>
      <c r="M24">
        <f t="shared" si="0"/>
        <v>36.224312086381047</v>
      </c>
      <c r="N24" s="1">
        <v>45463</v>
      </c>
      <c r="O24" s="1">
        <v>45465</v>
      </c>
      <c r="P24" s="1">
        <v>45473</v>
      </c>
    </row>
    <row r="25" spans="1:99" hidden="1" x14ac:dyDescent="0.2">
      <c r="A25">
        <v>32</v>
      </c>
      <c r="B25" t="s">
        <v>36</v>
      </c>
      <c r="C25">
        <v>0</v>
      </c>
      <c r="D25" t="s">
        <v>12</v>
      </c>
      <c r="E25" t="s">
        <v>33</v>
      </c>
      <c r="F25" t="s">
        <v>33</v>
      </c>
      <c r="G25" t="s">
        <v>33</v>
      </c>
      <c r="H25" t="s">
        <v>33</v>
      </c>
      <c r="I25">
        <v>10084</v>
      </c>
      <c r="J25">
        <v>2.0649999999999999</v>
      </c>
      <c r="K25">
        <v>12.8</v>
      </c>
      <c r="L25">
        <v>344</v>
      </c>
      <c r="M25">
        <f t="shared" si="0"/>
        <v>56.377730796335449</v>
      </c>
      <c r="N25" s="1">
        <v>45463</v>
      </c>
      <c r="O25" s="1">
        <v>45465</v>
      </c>
      <c r="P25" s="1">
        <v>45473</v>
      </c>
    </row>
    <row r="26" spans="1:99" hidden="1" x14ac:dyDescent="0.2">
      <c r="A26">
        <v>33</v>
      </c>
      <c r="B26" t="s">
        <v>27</v>
      </c>
      <c r="C26" t="s">
        <v>7</v>
      </c>
      <c r="D26" t="s">
        <v>11</v>
      </c>
      <c r="E26" t="s">
        <v>30</v>
      </c>
      <c r="F26" t="s">
        <v>30</v>
      </c>
      <c r="G26" t="s">
        <v>30</v>
      </c>
      <c r="H26" t="s">
        <v>30</v>
      </c>
      <c r="I26">
        <v>10095</v>
      </c>
      <c r="J26">
        <v>2.8029999999999999</v>
      </c>
      <c r="K26">
        <v>13.1</v>
      </c>
      <c r="L26">
        <v>343</v>
      </c>
      <c r="M26">
        <f t="shared" si="0"/>
        <v>57.867302765261954</v>
      </c>
      <c r="N26" s="1">
        <v>45463</v>
      </c>
      <c r="O26" s="1">
        <v>45465</v>
      </c>
      <c r="P26" s="1">
        <v>45473</v>
      </c>
    </row>
    <row r="27" spans="1:99" hidden="1" x14ac:dyDescent="0.2">
      <c r="A27">
        <v>34</v>
      </c>
      <c r="B27" t="s">
        <v>27</v>
      </c>
      <c r="C27" t="s">
        <v>7</v>
      </c>
      <c r="D27" t="s">
        <v>12</v>
      </c>
      <c r="E27" t="s">
        <v>30</v>
      </c>
      <c r="F27" t="s">
        <v>30</v>
      </c>
      <c r="G27" t="s">
        <v>30</v>
      </c>
      <c r="H27" t="s">
        <v>30</v>
      </c>
      <c r="I27">
        <v>9537</v>
      </c>
      <c r="J27">
        <v>1.91</v>
      </c>
      <c r="K27">
        <v>5.08</v>
      </c>
      <c r="L27">
        <v>292</v>
      </c>
      <c r="M27">
        <f t="shared" si="0"/>
        <v>26.359485263594852</v>
      </c>
      <c r="N27" s="1">
        <v>45463</v>
      </c>
      <c r="O27" s="1">
        <v>45465</v>
      </c>
      <c r="P27" s="1">
        <v>45473</v>
      </c>
    </row>
    <row r="28" spans="1:99" hidden="1" x14ac:dyDescent="0.2">
      <c r="A28">
        <v>37</v>
      </c>
      <c r="B28" t="s">
        <v>37</v>
      </c>
      <c r="C28">
        <v>0</v>
      </c>
      <c r="D28" t="s">
        <v>11</v>
      </c>
      <c r="E28" t="s">
        <v>33</v>
      </c>
      <c r="F28" t="s">
        <v>33</v>
      </c>
      <c r="G28" t="s">
        <v>33</v>
      </c>
      <c r="H28" t="s">
        <v>33</v>
      </c>
      <c r="I28">
        <v>3715</v>
      </c>
      <c r="J28">
        <v>1.159</v>
      </c>
      <c r="K28">
        <v>5.52</v>
      </c>
      <c r="L28">
        <v>284</v>
      </c>
      <c r="M28">
        <f t="shared" si="0"/>
        <v>29.449423815620996</v>
      </c>
      <c r="N28" s="1">
        <v>45463</v>
      </c>
      <c r="O28" s="1">
        <v>45465</v>
      </c>
      <c r="P28" s="1">
        <v>45473</v>
      </c>
    </row>
    <row r="29" spans="1:99" hidden="1" x14ac:dyDescent="0.2">
      <c r="A29">
        <v>38</v>
      </c>
      <c r="B29" t="s">
        <v>37</v>
      </c>
      <c r="C29">
        <v>0</v>
      </c>
      <c r="D29" t="s">
        <v>12</v>
      </c>
      <c r="E29" t="s">
        <v>33</v>
      </c>
      <c r="F29" t="s">
        <v>33</v>
      </c>
      <c r="G29" t="s">
        <v>33</v>
      </c>
      <c r="H29" t="s">
        <v>33</v>
      </c>
      <c r="I29">
        <v>10040</v>
      </c>
      <c r="J29">
        <v>1.351</v>
      </c>
      <c r="K29">
        <v>16.100000000000001</v>
      </c>
      <c r="L29">
        <v>339</v>
      </c>
      <c r="M29">
        <f t="shared" si="0"/>
        <v>71.958523285956929</v>
      </c>
      <c r="N29" s="1">
        <v>45463</v>
      </c>
      <c r="O29" s="1">
        <v>45465</v>
      </c>
      <c r="P29" s="1">
        <v>45473</v>
      </c>
    </row>
    <row r="30" spans="1:99" x14ac:dyDescent="0.2">
      <c r="A30">
        <v>11</v>
      </c>
      <c r="B30" t="s">
        <v>3</v>
      </c>
      <c r="C30" t="s">
        <v>16</v>
      </c>
      <c r="D30" t="s">
        <v>11</v>
      </c>
      <c r="E30" t="s">
        <v>30</v>
      </c>
      <c r="F30" t="s">
        <v>30</v>
      </c>
      <c r="G30" t="s">
        <v>30</v>
      </c>
      <c r="H30" t="s">
        <v>30</v>
      </c>
      <c r="I30">
        <v>3133</v>
      </c>
      <c r="J30">
        <v>1.421</v>
      </c>
      <c r="K30">
        <v>9.76</v>
      </c>
      <c r="L30">
        <v>388</v>
      </c>
      <c r="M30">
        <f t="shared" si="0"/>
        <v>38.11308965948141</v>
      </c>
      <c r="N30" s="1">
        <v>45434</v>
      </c>
      <c r="O30" s="1">
        <v>45453</v>
      </c>
      <c r="P30" s="1">
        <v>45462</v>
      </c>
    </row>
    <row r="31" spans="1:99" x14ac:dyDescent="0.2">
      <c r="A31">
        <v>12</v>
      </c>
      <c r="B31" t="s">
        <v>3</v>
      </c>
      <c r="C31" t="s">
        <v>16</v>
      </c>
      <c r="D31" t="s">
        <v>12</v>
      </c>
      <c r="E31" t="s">
        <v>30</v>
      </c>
      <c r="F31" t="s">
        <v>30</v>
      </c>
      <c r="G31" t="s">
        <v>30</v>
      </c>
      <c r="H31" t="s">
        <v>30</v>
      </c>
      <c r="I31">
        <v>10123</v>
      </c>
      <c r="J31">
        <v>1.5569999999999999</v>
      </c>
      <c r="K31">
        <v>19.2</v>
      </c>
      <c r="L31">
        <v>345</v>
      </c>
      <c r="M31">
        <f t="shared" si="0"/>
        <v>84.321475625823453</v>
      </c>
      <c r="N31" s="1">
        <v>45434</v>
      </c>
      <c r="O31" s="1">
        <v>45453</v>
      </c>
      <c r="P31" s="1">
        <v>45462</v>
      </c>
      <c r="CU31" t="s">
        <v>39</v>
      </c>
    </row>
    <row r="32" spans="1:99" hidden="1" x14ac:dyDescent="0.2">
      <c r="A32">
        <v>13</v>
      </c>
      <c r="B32" t="s">
        <v>18</v>
      </c>
      <c r="C32" t="s">
        <v>16</v>
      </c>
      <c r="D32" t="s">
        <v>11</v>
      </c>
      <c r="E32" t="s">
        <v>30</v>
      </c>
      <c r="F32" t="s">
        <v>30</v>
      </c>
      <c r="G32" t="s">
        <v>33</v>
      </c>
      <c r="H32" t="s">
        <v>33</v>
      </c>
      <c r="I32">
        <v>5269</v>
      </c>
      <c r="J32">
        <v>1.38</v>
      </c>
      <c r="K32">
        <v>16.2</v>
      </c>
      <c r="L32">
        <v>398</v>
      </c>
      <c r="M32">
        <f t="shared" si="0"/>
        <v>61.671996345363176</v>
      </c>
      <c r="N32" s="1">
        <v>45434</v>
      </c>
      <c r="O32" s="1">
        <v>45453</v>
      </c>
      <c r="P32" s="1">
        <v>45462</v>
      </c>
    </row>
    <row r="33" spans="1:16" hidden="1" x14ac:dyDescent="0.2">
      <c r="A33">
        <v>14</v>
      </c>
      <c r="B33" t="s">
        <v>18</v>
      </c>
      <c r="C33" t="s">
        <v>16</v>
      </c>
      <c r="D33" t="s">
        <v>12</v>
      </c>
      <c r="E33" t="s">
        <v>30</v>
      </c>
      <c r="F33" t="s">
        <v>30</v>
      </c>
      <c r="G33" t="s">
        <v>33</v>
      </c>
      <c r="H33" t="s">
        <v>33</v>
      </c>
      <c r="I33" s="2">
        <v>11851</v>
      </c>
      <c r="J33">
        <v>1.046</v>
      </c>
      <c r="K33">
        <v>13.4</v>
      </c>
      <c r="L33">
        <v>372</v>
      </c>
      <c r="M33">
        <f t="shared" si="0"/>
        <v>54.578038449006186</v>
      </c>
      <c r="N33" s="1">
        <v>45434</v>
      </c>
      <c r="O33" s="1">
        <v>45453</v>
      </c>
      <c r="P33" s="1">
        <v>45462</v>
      </c>
    </row>
    <row r="34" spans="1:16" hidden="1" x14ac:dyDescent="0.2">
      <c r="A34">
        <v>35</v>
      </c>
      <c r="B34" t="s">
        <v>4</v>
      </c>
      <c r="C34" t="s">
        <v>16</v>
      </c>
      <c r="D34" t="s">
        <v>11</v>
      </c>
      <c r="E34" t="s">
        <v>30</v>
      </c>
      <c r="F34" t="s">
        <v>30</v>
      </c>
      <c r="G34" t="s">
        <v>30</v>
      </c>
      <c r="H34" t="s">
        <v>30</v>
      </c>
      <c r="I34">
        <f>9376+1170</f>
        <v>10546</v>
      </c>
      <c r="J34">
        <v>2.9249999999999998</v>
      </c>
      <c r="K34">
        <v>4.12</v>
      </c>
      <c r="L34">
        <v>315</v>
      </c>
      <c r="M34">
        <f t="shared" si="0"/>
        <v>19.817219817219819</v>
      </c>
      <c r="N34" s="1">
        <v>45463</v>
      </c>
      <c r="O34" s="1">
        <v>45465</v>
      </c>
      <c r="P34" s="1">
        <v>45473</v>
      </c>
    </row>
    <row r="35" spans="1:16" hidden="1" x14ac:dyDescent="0.2">
      <c r="A35">
        <v>36</v>
      </c>
      <c r="B35" t="s">
        <v>4</v>
      </c>
      <c r="C35" t="s">
        <v>16</v>
      </c>
      <c r="D35" t="s">
        <v>12</v>
      </c>
      <c r="E35" t="s">
        <v>30</v>
      </c>
      <c r="F35" t="s">
        <v>30</v>
      </c>
      <c r="G35" t="s">
        <v>30</v>
      </c>
      <c r="H35" t="s">
        <v>30</v>
      </c>
      <c r="I35">
        <v>11989</v>
      </c>
      <c r="J35">
        <v>2.88</v>
      </c>
      <c r="K35">
        <v>6.4</v>
      </c>
      <c r="L35">
        <v>321</v>
      </c>
      <c r="M35">
        <f t="shared" si="0"/>
        <v>30.20862833946946</v>
      </c>
      <c r="N35" s="1">
        <v>45463</v>
      </c>
      <c r="O35" s="1">
        <v>45465</v>
      </c>
      <c r="P35" s="1">
        <v>45473</v>
      </c>
    </row>
    <row r="36" spans="1:16" hidden="1" x14ac:dyDescent="0.2">
      <c r="A36">
        <v>39</v>
      </c>
      <c r="B36" t="s">
        <v>26</v>
      </c>
      <c r="C36" s="4" t="s">
        <v>16</v>
      </c>
      <c r="D36" t="s">
        <v>11</v>
      </c>
      <c r="E36" t="s">
        <v>30</v>
      </c>
      <c r="F36" t="s">
        <v>30</v>
      </c>
      <c r="G36" t="s">
        <v>30</v>
      </c>
      <c r="H36" t="s">
        <v>33</v>
      </c>
      <c r="I36">
        <f>637+9349</f>
        <v>9986</v>
      </c>
      <c r="J36">
        <v>3.6989999999999998</v>
      </c>
      <c r="K36">
        <v>8.84</v>
      </c>
      <c r="L36">
        <v>283</v>
      </c>
      <c r="M36">
        <f t="shared" si="0"/>
        <v>47.328407752436021</v>
      </c>
      <c r="N36" s="1">
        <v>45463</v>
      </c>
      <c r="O36" s="1">
        <v>45465</v>
      </c>
      <c r="P36" s="1">
        <v>45473</v>
      </c>
    </row>
    <row r="37" spans="1:16" hidden="1" x14ac:dyDescent="0.2">
      <c r="A37">
        <v>40</v>
      </c>
      <c r="B37" t="s">
        <v>26</v>
      </c>
      <c r="C37" s="4" t="s">
        <v>16</v>
      </c>
      <c r="D37" t="s">
        <v>12</v>
      </c>
      <c r="E37" t="s">
        <v>30</v>
      </c>
      <c r="F37" t="s">
        <v>30</v>
      </c>
      <c r="G37" t="s">
        <v>30</v>
      </c>
      <c r="H37" t="s">
        <v>33</v>
      </c>
      <c r="I37" s="2">
        <v>10718</v>
      </c>
      <c r="J37">
        <v>3.1110000000000002</v>
      </c>
      <c r="K37">
        <v>11.8</v>
      </c>
      <c r="L37">
        <v>292</v>
      </c>
      <c r="M37">
        <f t="shared" si="0"/>
        <v>61.228725612287263</v>
      </c>
      <c r="N37" s="1">
        <v>45463</v>
      </c>
      <c r="O37" s="1">
        <v>45465</v>
      </c>
      <c r="P37" s="1">
        <v>45473</v>
      </c>
    </row>
    <row r="38" spans="1:16" hidden="1" x14ac:dyDescent="0.2">
      <c r="A38">
        <v>41</v>
      </c>
      <c r="B38" t="s">
        <v>27</v>
      </c>
      <c r="C38" s="4" t="s">
        <v>16</v>
      </c>
      <c r="D38" t="s">
        <v>11</v>
      </c>
      <c r="E38" t="s">
        <v>30</v>
      </c>
      <c r="F38" t="s">
        <v>30</v>
      </c>
      <c r="G38" t="s">
        <v>30</v>
      </c>
      <c r="H38" t="s">
        <v>30</v>
      </c>
      <c r="I38" s="2">
        <v>10105</v>
      </c>
      <c r="J38">
        <v>1.79</v>
      </c>
      <c r="K38">
        <v>15.3</v>
      </c>
      <c r="L38">
        <v>291</v>
      </c>
      <c r="M38">
        <f t="shared" si="0"/>
        <v>79.662605435801325</v>
      </c>
      <c r="N38" s="1">
        <v>45463</v>
      </c>
      <c r="O38" s="1">
        <v>45465</v>
      </c>
      <c r="P38" s="1">
        <v>45473</v>
      </c>
    </row>
    <row r="39" spans="1:16" hidden="1" x14ac:dyDescent="0.2">
      <c r="A39">
        <v>42</v>
      </c>
      <c r="B39" t="s">
        <v>27</v>
      </c>
      <c r="C39" s="4" t="s">
        <v>16</v>
      </c>
      <c r="D39" t="s">
        <v>12</v>
      </c>
      <c r="E39" t="s">
        <v>30</v>
      </c>
      <c r="F39" t="s">
        <v>30</v>
      </c>
      <c r="G39" t="s">
        <v>30</v>
      </c>
      <c r="H39" t="s">
        <v>30</v>
      </c>
      <c r="I39" s="2">
        <v>10250</v>
      </c>
      <c r="J39">
        <v>2.5329999999999999</v>
      </c>
      <c r="K39">
        <v>13.8</v>
      </c>
      <c r="L39">
        <v>308</v>
      </c>
      <c r="M39">
        <f t="shared" si="0"/>
        <v>67.88665879574971</v>
      </c>
      <c r="N39" s="1">
        <v>45463</v>
      </c>
      <c r="O39" s="1">
        <v>45465</v>
      </c>
      <c r="P39" s="1">
        <v>45473</v>
      </c>
    </row>
    <row r="40" spans="1:16" hidden="1" x14ac:dyDescent="0.2">
      <c r="A40">
        <v>43</v>
      </c>
      <c r="B40" t="s">
        <v>5</v>
      </c>
      <c r="C40" s="4" t="s">
        <v>16</v>
      </c>
      <c r="D40" t="s">
        <v>11</v>
      </c>
      <c r="E40" t="s">
        <v>30</v>
      </c>
      <c r="F40" t="s">
        <v>30</v>
      </c>
      <c r="G40" t="s">
        <v>30</v>
      </c>
      <c r="H40" t="s">
        <v>33</v>
      </c>
      <c r="I40" s="2">
        <v>8033</v>
      </c>
      <c r="J40">
        <v>2.0369999999999999</v>
      </c>
      <c r="K40">
        <v>9.16</v>
      </c>
      <c r="L40">
        <v>286</v>
      </c>
      <c r="M40">
        <f t="shared" si="0"/>
        <v>48.527230345412164</v>
      </c>
      <c r="N40" s="1">
        <v>45463</v>
      </c>
      <c r="O40" s="1">
        <v>45465</v>
      </c>
      <c r="P40" s="1">
        <v>45473</v>
      </c>
    </row>
    <row r="41" spans="1:16" hidden="1" x14ac:dyDescent="0.2">
      <c r="A41">
        <v>44</v>
      </c>
      <c r="B41" t="s">
        <v>5</v>
      </c>
      <c r="C41" s="4" t="s">
        <v>16</v>
      </c>
      <c r="D41" t="s">
        <v>12</v>
      </c>
      <c r="E41" t="s">
        <v>30</v>
      </c>
      <c r="F41" t="s">
        <v>30</v>
      </c>
      <c r="G41" t="s">
        <v>30</v>
      </c>
      <c r="H41" t="s">
        <v>33</v>
      </c>
      <c r="I41" s="2">
        <v>10293</v>
      </c>
      <c r="J41">
        <v>1.0840000000000001</v>
      </c>
      <c r="K41">
        <v>9.3800000000000008</v>
      </c>
      <c r="L41">
        <v>290</v>
      </c>
      <c r="M41">
        <f t="shared" si="0"/>
        <v>49.007314524555909</v>
      </c>
      <c r="N41" s="1">
        <v>45463</v>
      </c>
      <c r="O41" s="1">
        <v>45465</v>
      </c>
      <c r="P41" s="1">
        <v>45473</v>
      </c>
    </row>
  </sheetData>
  <autoFilter ref="A1:CU41" xr:uid="{7397F12F-A204-1D49-964F-5874A9F571F1}">
    <filterColumn colId="1">
      <filters>
        <filter val="MK35"/>
      </filters>
    </filterColumn>
    <sortState xmlns:xlrd2="http://schemas.microsoft.com/office/spreadsheetml/2017/richdata2" ref="A2:CU41">
      <sortCondition descending="1" ref="C1:C4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F8A8-5FEA-8E4D-ADA7-DFF8370E170D}">
  <sheetPr>
    <pageSetUpPr fitToPage="1"/>
  </sheetPr>
  <dimension ref="A1:J25"/>
  <sheetViews>
    <sheetView workbookViewId="0">
      <selection activeCell="A15" sqref="A15"/>
    </sheetView>
  </sheetViews>
  <sheetFormatPr baseColWidth="10" defaultRowHeight="16" x14ac:dyDescent="0.2"/>
  <sheetData>
    <row r="1" spans="1:10" x14ac:dyDescent="0.2">
      <c r="A1" t="s">
        <v>19</v>
      </c>
      <c r="B1" t="s">
        <v>20</v>
      </c>
      <c r="C1" t="s">
        <v>22</v>
      </c>
      <c r="D1" t="s">
        <v>21</v>
      </c>
      <c r="E1" t="s">
        <v>23</v>
      </c>
      <c r="F1" t="s">
        <v>24</v>
      </c>
      <c r="G1" t="s">
        <v>25</v>
      </c>
      <c r="I1" t="s">
        <v>38</v>
      </c>
      <c r="J1">
        <f>COUNTIF(E2:E25,"")</f>
        <v>8</v>
      </c>
    </row>
    <row r="2" spans="1:10" x14ac:dyDescent="0.2">
      <c r="A2" t="s">
        <v>4</v>
      </c>
      <c r="B2" t="s">
        <v>30</v>
      </c>
      <c r="C2" t="s">
        <v>30</v>
      </c>
      <c r="D2">
        <v>21</v>
      </c>
    </row>
    <row r="3" spans="1:10" x14ac:dyDescent="0.2">
      <c r="A3" t="s">
        <v>3</v>
      </c>
      <c r="B3" t="s">
        <v>30</v>
      </c>
      <c r="C3" t="s">
        <v>30</v>
      </c>
      <c r="D3">
        <v>21</v>
      </c>
      <c r="E3" t="s">
        <v>30</v>
      </c>
      <c r="F3" t="s">
        <v>30</v>
      </c>
      <c r="G3" t="s">
        <v>30</v>
      </c>
    </row>
    <row r="4" spans="1:10" x14ac:dyDescent="0.2">
      <c r="A4" t="s">
        <v>5</v>
      </c>
      <c r="B4" t="s">
        <v>30</v>
      </c>
      <c r="C4" t="s">
        <v>30</v>
      </c>
      <c r="D4">
        <v>21</v>
      </c>
    </row>
    <row r="5" spans="1:10" x14ac:dyDescent="0.2">
      <c r="A5" t="s">
        <v>26</v>
      </c>
      <c r="B5" t="s">
        <v>30</v>
      </c>
      <c r="C5" t="s">
        <v>30</v>
      </c>
      <c r="D5">
        <v>21</v>
      </c>
    </row>
    <row r="6" spans="1:10" x14ac:dyDescent="0.2">
      <c r="A6" t="s">
        <v>18</v>
      </c>
      <c r="B6" t="s">
        <v>30</v>
      </c>
      <c r="C6" t="s">
        <v>30</v>
      </c>
      <c r="D6">
        <v>21</v>
      </c>
      <c r="E6" t="s">
        <v>30</v>
      </c>
      <c r="F6" t="s">
        <v>30</v>
      </c>
      <c r="G6" t="s">
        <v>30</v>
      </c>
    </row>
    <row r="7" spans="1:10" x14ac:dyDescent="0.2">
      <c r="A7" t="s">
        <v>27</v>
      </c>
      <c r="B7" t="s">
        <v>30</v>
      </c>
      <c r="C7" t="s">
        <v>30</v>
      </c>
      <c r="D7">
        <v>21</v>
      </c>
    </row>
    <row r="8" spans="1:10" x14ac:dyDescent="0.2">
      <c r="A8" s="3" t="s">
        <v>28</v>
      </c>
      <c r="B8" s="3" t="s">
        <v>30</v>
      </c>
      <c r="C8" s="3" t="s">
        <v>30</v>
      </c>
      <c r="D8" s="3">
        <v>21</v>
      </c>
      <c r="E8" s="3" t="s">
        <v>30</v>
      </c>
      <c r="F8" s="3"/>
      <c r="G8" s="3"/>
      <c r="H8" t="s">
        <v>40</v>
      </c>
    </row>
    <row r="9" spans="1:10" x14ac:dyDescent="0.2">
      <c r="A9" t="s">
        <v>29</v>
      </c>
      <c r="B9" t="s">
        <v>30</v>
      </c>
      <c r="C9" t="s">
        <v>30</v>
      </c>
      <c r="D9">
        <v>21</v>
      </c>
      <c r="E9" t="s">
        <v>30</v>
      </c>
      <c r="F9" t="s">
        <v>30</v>
      </c>
      <c r="G9" t="s">
        <v>30</v>
      </c>
    </row>
    <row r="10" spans="1:10" x14ac:dyDescent="0.2">
      <c r="A10" t="s">
        <v>4</v>
      </c>
      <c r="B10" t="s">
        <v>30</v>
      </c>
      <c r="C10" t="s">
        <v>30</v>
      </c>
      <c r="D10" t="s">
        <v>7</v>
      </c>
      <c r="E10" t="s">
        <v>30</v>
      </c>
      <c r="F10" t="s">
        <v>30</v>
      </c>
      <c r="G10" t="s">
        <v>30</v>
      </c>
    </row>
    <row r="11" spans="1:10" x14ac:dyDescent="0.2">
      <c r="A11" t="s">
        <v>3</v>
      </c>
      <c r="B11" t="s">
        <v>30</v>
      </c>
      <c r="C11" t="s">
        <v>30</v>
      </c>
      <c r="D11" t="s">
        <v>7</v>
      </c>
      <c r="E11" t="s">
        <v>30</v>
      </c>
      <c r="F11" t="s">
        <v>30</v>
      </c>
      <c r="G11" t="s">
        <v>30</v>
      </c>
    </row>
    <row r="12" spans="1:10" x14ac:dyDescent="0.2">
      <c r="A12" t="s">
        <v>5</v>
      </c>
      <c r="B12" t="s">
        <v>30</v>
      </c>
      <c r="C12" t="s">
        <v>30</v>
      </c>
      <c r="D12" t="s">
        <v>7</v>
      </c>
      <c r="E12" t="s">
        <v>30</v>
      </c>
      <c r="F12" t="s">
        <v>30</v>
      </c>
      <c r="G12" t="s">
        <v>30</v>
      </c>
    </row>
    <row r="13" spans="1:10" x14ac:dyDescent="0.2">
      <c r="A13" t="s">
        <v>26</v>
      </c>
      <c r="B13" t="s">
        <v>30</v>
      </c>
      <c r="C13" t="s">
        <v>30</v>
      </c>
      <c r="D13" t="s">
        <v>7</v>
      </c>
      <c r="E13" t="s">
        <v>30</v>
      </c>
      <c r="F13" t="s">
        <v>30</v>
      </c>
    </row>
    <row r="14" spans="1:10" x14ac:dyDescent="0.2">
      <c r="A14" t="s">
        <v>18</v>
      </c>
      <c r="B14" t="s">
        <v>30</v>
      </c>
      <c r="C14" t="s">
        <v>30</v>
      </c>
      <c r="D14" t="s">
        <v>7</v>
      </c>
      <c r="E14" t="s">
        <v>30</v>
      </c>
      <c r="F14" t="s">
        <v>30</v>
      </c>
    </row>
    <row r="15" spans="1:10" x14ac:dyDescent="0.2">
      <c r="A15" t="s">
        <v>27</v>
      </c>
      <c r="B15" t="s">
        <v>30</v>
      </c>
      <c r="C15" t="s">
        <v>30</v>
      </c>
      <c r="D15" t="s">
        <v>7</v>
      </c>
    </row>
    <row r="16" spans="1:10" x14ac:dyDescent="0.2">
      <c r="A16" t="s">
        <v>28</v>
      </c>
      <c r="B16" t="s">
        <v>30</v>
      </c>
      <c r="C16" t="s">
        <v>30</v>
      </c>
      <c r="D16" t="s">
        <v>7</v>
      </c>
    </row>
    <row r="17" spans="1:7" x14ac:dyDescent="0.2">
      <c r="A17" t="s">
        <v>29</v>
      </c>
      <c r="B17" t="s">
        <v>30</v>
      </c>
      <c r="C17" t="s">
        <v>30</v>
      </c>
      <c r="D17" t="s">
        <v>7</v>
      </c>
      <c r="E17" t="s">
        <v>30</v>
      </c>
      <c r="F17" t="s">
        <v>30</v>
      </c>
      <c r="G17" t="s">
        <v>30</v>
      </c>
    </row>
    <row r="18" spans="1:7" x14ac:dyDescent="0.2">
      <c r="A18" t="s">
        <v>31</v>
      </c>
      <c r="B18" t="s">
        <v>30</v>
      </c>
      <c r="C18" t="s">
        <v>33</v>
      </c>
      <c r="D18" t="s">
        <v>7</v>
      </c>
      <c r="E18" t="s">
        <v>30</v>
      </c>
      <c r="F18" t="s">
        <v>30</v>
      </c>
    </row>
    <row r="19" spans="1:7" x14ac:dyDescent="0.2">
      <c r="A19" t="s">
        <v>32</v>
      </c>
      <c r="B19" t="s">
        <v>30</v>
      </c>
      <c r="C19" t="s">
        <v>33</v>
      </c>
      <c r="D19" t="s">
        <v>7</v>
      </c>
      <c r="E19" t="s">
        <v>30</v>
      </c>
      <c r="F19" t="s">
        <v>30</v>
      </c>
    </row>
    <row r="20" spans="1:7" x14ac:dyDescent="0.2">
      <c r="A20" t="s">
        <v>6</v>
      </c>
      <c r="B20" t="s">
        <v>33</v>
      </c>
      <c r="C20" t="s">
        <v>30</v>
      </c>
      <c r="D20" t="s">
        <v>7</v>
      </c>
      <c r="E20" t="s">
        <v>30</v>
      </c>
      <c r="F20" t="s">
        <v>30</v>
      </c>
      <c r="G20" t="s">
        <v>30</v>
      </c>
    </row>
    <row r="21" spans="1:7" x14ac:dyDescent="0.2">
      <c r="A21" t="s">
        <v>34</v>
      </c>
      <c r="B21" t="s">
        <v>33</v>
      </c>
      <c r="C21" t="s">
        <v>30</v>
      </c>
      <c r="D21" t="s">
        <v>7</v>
      </c>
      <c r="E21" t="s">
        <v>30</v>
      </c>
      <c r="F21" t="s">
        <v>30</v>
      </c>
      <c r="G21" t="s">
        <v>30</v>
      </c>
    </row>
    <row r="22" spans="1:7" x14ac:dyDescent="0.2">
      <c r="A22" t="s">
        <v>17</v>
      </c>
      <c r="B22" t="s">
        <v>33</v>
      </c>
      <c r="C22" t="s">
        <v>30</v>
      </c>
      <c r="D22" t="s">
        <v>7</v>
      </c>
      <c r="E22" t="s">
        <v>30</v>
      </c>
      <c r="F22" t="s">
        <v>30</v>
      </c>
      <c r="G22" t="s">
        <v>30</v>
      </c>
    </row>
    <row r="23" spans="1:7" x14ac:dyDescent="0.2">
      <c r="A23" t="s">
        <v>35</v>
      </c>
      <c r="B23" t="s">
        <v>33</v>
      </c>
      <c r="C23" t="s">
        <v>33</v>
      </c>
      <c r="D23" t="s">
        <v>7</v>
      </c>
      <c r="E23" t="s">
        <v>30</v>
      </c>
      <c r="F23" t="s">
        <v>30</v>
      </c>
    </row>
    <row r="24" spans="1:7" x14ac:dyDescent="0.2">
      <c r="A24" t="s">
        <v>36</v>
      </c>
      <c r="B24" t="s">
        <v>33</v>
      </c>
      <c r="C24" t="s">
        <v>33</v>
      </c>
      <c r="D24" t="s">
        <v>7</v>
      </c>
    </row>
    <row r="25" spans="1:7" x14ac:dyDescent="0.2">
      <c r="A25" t="s">
        <v>37</v>
      </c>
      <c r="B25" t="s">
        <v>33</v>
      </c>
      <c r="C25" t="s">
        <v>33</v>
      </c>
      <c r="D25" t="s">
        <v>7</v>
      </c>
    </row>
  </sheetData>
  <autoFilter ref="A1:J25" xr:uid="{BF43F8A8-5FEA-8E4D-ADA7-DFF8370E170D}"/>
  <printOptions gridLines="1"/>
  <pageMargins left="0.7" right="0.7" top="0.75" bottom="0.75" header="0.3" footer="0.3"/>
  <pageSetup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 info</vt:lpstr>
      <vt:lpstr>Sample checklist</vt:lpstr>
      <vt:lpstr>'Sample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Ding-Su</cp:lastModifiedBy>
  <cp:lastPrinted>2024-06-20T20:45:04Z</cp:lastPrinted>
  <dcterms:created xsi:type="dcterms:W3CDTF">2024-04-04T19:44:32Z</dcterms:created>
  <dcterms:modified xsi:type="dcterms:W3CDTF">2024-12-18T22:04:48Z</dcterms:modified>
</cp:coreProperties>
</file>