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Andrew\PycharmProjects\Integrator\Probability_Project\"/>
    </mc:Choice>
  </mc:AlternateContent>
  <xr:revisionPtr revIDLastSave="0" documentId="13_ncr:1_{16DFE27E-2AA0-4D82-8173-58AD4C279A68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Sheet" sheetId="1" r:id="rId1"/>
  </sheets>
  <definedNames>
    <definedName name="_xlchart.v1.0" hidden="1">Sheet!$B$1:$AY$1</definedName>
    <definedName name="_xlchart.v1.1" hidden="1">Sheet!$B$1:$AY$1</definedName>
  </definedNames>
  <calcPr calcId="179017"/>
</workbook>
</file>

<file path=xl/calcChain.xml><?xml version="1.0" encoding="utf-8"?>
<calcChain xmlns="http://schemas.openxmlformats.org/spreadsheetml/2006/main">
  <c r="F22" i="1" l="1"/>
  <c r="J22" i="1" s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F27" i="1"/>
  <c r="G26" i="1"/>
  <c r="G22" i="1"/>
  <c r="G29" i="1"/>
  <c r="C22" i="1"/>
  <c r="F23" i="1"/>
  <c r="G23" i="1"/>
  <c r="O23" i="1" s="1"/>
  <c r="F24" i="1"/>
  <c r="G24" i="1"/>
  <c r="U24" i="1" s="1"/>
  <c r="F25" i="1"/>
  <c r="G25" i="1"/>
  <c r="R25" i="1" s="1"/>
  <c r="F26" i="1"/>
  <c r="G27" i="1"/>
  <c r="U27" i="1" s="1"/>
  <c r="F28" i="1"/>
  <c r="G28" i="1"/>
  <c r="L28" i="1" s="1"/>
  <c r="F29" i="1"/>
  <c r="R29" i="1"/>
  <c r="F30" i="1"/>
  <c r="G30" i="1"/>
  <c r="O30" i="1" s="1"/>
  <c r="F31" i="1"/>
  <c r="G31" i="1"/>
  <c r="U31" i="1" s="1"/>
  <c r="F32" i="1"/>
  <c r="G32" i="1"/>
  <c r="F33" i="1"/>
  <c r="G33" i="1"/>
  <c r="R33" i="1" s="1"/>
  <c r="F34" i="1"/>
  <c r="G34" i="1"/>
  <c r="F35" i="1"/>
  <c r="G35" i="1"/>
  <c r="U35" i="1" s="1"/>
  <c r="F36" i="1"/>
  <c r="G36" i="1"/>
  <c r="U23" i="1"/>
  <c r="U29" i="1"/>
  <c r="R23" i="1"/>
  <c r="R31" i="1"/>
  <c r="O25" i="1"/>
  <c r="O29" i="1"/>
  <c r="O31" i="1"/>
  <c r="L29" i="1"/>
  <c r="L27" i="1"/>
  <c r="D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L25" i="1" l="1"/>
  <c r="R27" i="1"/>
  <c r="U25" i="1"/>
  <c r="L35" i="1"/>
  <c r="O35" i="1"/>
  <c r="R35" i="1"/>
  <c r="U33" i="1"/>
  <c r="L31" i="1"/>
  <c r="L33" i="1"/>
  <c r="O33" i="1"/>
  <c r="O27" i="1"/>
  <c r="L23" i="1"/>
  <c r="U22" i="1"/>
  <c r="O36" i="1"/>
  <c r="R34" i="1"/>
  <c r="L32" i="1"/>
  <c r="R30" i="1"/>
  <c r="O28" i="1"/>
  <c r="R26" i="1"/>
  <c r="O24" i="1"/>
  <c r="U28" i="1"/>
  <c r="U32" i="1"/>
  <c r="O26" i="1"/>
  <c r="U36" i="1"/>
  <c r="L24" i="1"/>
  <c r="R36" i="1"/>
  <c r="R32" i="1"/>
  <c r="R28" i="1"/>
  <c r="R24" i="1"/>
  <c r="O34" i="1"/>
  <c r="L36" i="1"/>
  <c r="O32" i="1"/>
  <c r="U34" i="1"/>
  <c r="U30" i="1"/>
  <c r="U26" i="1"/>
  <c r="L34" i="1"/>
  <c r="L30" i="1"/>
  <c r="L26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B36" i="1"/>
  <c r="B23" i="1"/>
  <c r="O22" i="1" l="1"/>
  <c r="R22" i="1"/>
  <c r="L22" i="1"/>
  <c r="B22" i="1"/>
  <c r="B24" i="1"/>
  <c r="B25" i="1"/>
  <c r="B26" i="1"/>
  <c r="B27" i="1"/>
  <c r="B28" i="1"/>
  <c r="B29" i="1"/>
  <c r="B30" i="1"/>
  <c r="B31" i="1"/>
  <c r="B32" i="1"/>
  <c r="B33" i="1"/>
  <c r="B34" i="1"/>
  <c r="B3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B15" i="1"/>
  <c r="AP16" i="1" l="1"/>
  <c r="AQ16" i="1"/>
  <c r="AR16" i="1"/>
  <c r="AS16" i="1"/>
  <c r="AT16" i="1" s="1"/>
  <c r="AU16" i="1" s="1"/>
  <c r="AV16" i="1" s="1"/>
  <c r="AW16" i="1" s="1"/>
  <c r="AX16" i="1" s="1"/>
  <c r="AY16" i="1" s="1"/>
  <c r="C16" i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</calcChain>
</file>

<file path=xl/sharedStrings.xml><?xml version="1.0" encoding="utf-8"?>
<sst xmlns="http://schemas.openxmlformats.org/spreadsheetml/2006/main" count="58" uniqueCount="32">
  <si>
    <t xml:space="preserve"># of Sentences: </t>
  </si>
  <si>
    <t xml:space="preserve"># of Words: </t>
  </si>
  <si>
    <t xml:space="preserve"># of Unique Words: </t>
  </si>
  <si>
    <t xml:space="preserve"># of Characters: </t>
  </si>
  <si>
    <t xml:space="preserve">Average word length: </t>
  </si>
  <si>
    <t xml:space="preserve">Average sentence length: </t>
  </si>
  <si>
    <t xml:space="preserve">Noun %: </t>
  </si>
  <si>
    <t xml:space="preserve">Verb %: </t>
  </si>
  <si>
    <t xml:space="preserve">Adjective %: </t>
  </si>
  <si>
    <t xml:space="preserve">Adverb %: </t>
  </si>
  <si>
    <t xml:space="preserve">Pronoun %: </t>
  </si>
  <si>
    <t xml:space="preserve">Preposition %: </t>
  </si>
  <si>
    <t xml:space="preserve">Coordinating Conjunction %: </t>
  </si>
  <si>
    <t xml:space="preserve">Miscellaneous Part of Speech %: </t>
  </si>
  <si>
    <t>#</t>
  </si>
  <si>
    <t>% unique words</t>
  </si>
  <si>
    <t>Mean</t>
  </si>
  <si>
    <t>Var</t>
  </si>
  <si>
    <t>STD</t>
  </si>
  <si>
    <t>federalist</t>
  </si>
  <si>
    <t>atlantic</t>
  </si>
  <si>
    <t>breitabrt</t>
  </si>
  <si>
    <t>fox</t>
  </si>
  <si>
    <t>msnbc</t>
  </si>
  <si>
    <t>vs</t>
  </si>
  <si>
    <t>difference?</t>
  </si>
  <si>
    <t>`</t>
  </si>
  <si>
    <t>Z</t>
  </si>
  <si>
    <t>%</t>
  </si>
  <si>
    <t>% Lower Bound</t>
  </si>
  <si>
    <t>% Upper Bound</t>
  </si>
  <si>
    <t>testbb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</si>
</sst>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# Sentences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# Sentences</a:t>
          </a:r>
        </a:p>
      </cx:txPr>
    </cx:title>
    <cx:plotArea>
      <cx:plotAreaRegion>
        <cx:series layoutId="clusteredColumn" uniqueId="{D2BE88A4-7E63-45C9-ADEF-B74D7AEAA4CE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176212</xdr:rowOff>
    </xdr:from>
    <xdr:to>
      <xdr:col>3</xdr:col>
      <xdr:colOff>809625</xdr:colOff>
      <xdr:row>52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94E744-E49C-4B8D-9AA0-42DB56060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653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zoomScale="87" zoomScaleNormal="87" workbookViewId="0">
      <selection activeCell="K22" sqref="K22"/>
    </sheetView>
  </sheetViews>
  <sheetFormatPr defaultRowHeight="15" x14ac:dyDescent="0.25"/>
  <cols>
    <col min="1" max="1" width="28.42578125" customWidth="1"/>
    <col min="2" max="2" width="12.28515625" customWidth="1"/>
    <col min="3" max="3" width="15.7109375" customWidth="1"/>
    <col min="4" max="4" width="12.5703125" customWidth="1"/>
    <col min="5" max="5" width="8.5703125" customWidth="1"/>
    <col min="6" max="6" width="20.140625" customWidth="1"/>
    <col min="7" max="7" width="18.140625" customWidth="1"/>
    <col min="11" max="11" width="14.7109375" customWidth="1"/>
    <col min="12" max="12" width="11.85546875" customWidth="1"/>
    <col min="13" max="13" width="14" customWidth="1"/>
    <col min="14" max="14" width="11.28515625" customWidth="1"/>
    <col min="15" max="15" width="11.42578125" customWidth="1"/>
    <col min="18" max="18" width="11.42578125" customWidth="1"/>
    <col min="21" max="21" width="12.28515625" customWidth="1"/>
    <col min="54" max="54" width="9.5703125" bestFit="1" customWidth="1"/>
    <col min="55" max="55" width="11.5703125" bestFit="1" customWidth="1"/>
    <col min="56" max="58" width="9.42578125" bestFit="1" customWidth="1"/>
  </cols>
  <sheetData>
    <row r="1" spans="1:51" x14ac:dyDescent="0.25">
      <c r="A1" t="s">
        <v>0</v>
      </c>
      <c r="B1">
        <v>26</v>
      </c>
      <c r="C1">
        <v>46</v>
      </c>
      <c r="D1">
        <v>95</v>
      </c>
      <c r="E1">
        <v>30</v>
      </c>
      <c r="F1">
        <v>53</v>
      </c>
      <c r="G1">
        <v>45</v>
      </c>
      <c r="H1">
        <v>32</v>
      </c>
      <c r="I1">
        <v>16</v>
      </c>
      <c r="J1">
        <v>41</v>
      </c>
      <c r="K1">
        <v>51</v>
      </c>
      <c r="L1">
        <v>61</v>
      </c>
      <c r="M1">
        <v>147</v>
      </c>
      <c r="N1">
        <v>83</v>
      </c>
      <c r="O1">
        <v>45</v>
      </c>
      <c r="P1">
        <v>37</v>
      </c>
      <c r="Q1">
        <v>34</v>
      </c>
      <c r="R1">
        <v>48</v>
      </c>
      <c r="S1">
        <v>28</v>
      </c>
      <c r="T1">
        <v>29</v>
      </c>
      <c r="U1">
        <v>49</v>
      </c>
      <c r="V1">
        <v>69</v>
      </c>
      <c r="W1">
        <v>140</v>
      </c>
      <c r="X1">
        <v>27</v>
      </c>
      <c r="Y1">
        <v>42</v>
      </c>
      <c r="Z1">
        <v>58</v>
      </c>
      <c r="AA1">
        <v>20</v>
      </c>
      <c r="AB1">
        <v>17</v>
      </c>
      <c r="AC1">
        <v>62</v>
      </c>
      <c r="AD1">
        <v>13</v>
      </c>
      <c r="AE1">
        <v>30</v>
      </c>
      <c r="AF1">
        <v>33</v>
      </c>
      <c r="AG1">
        <v>88</v>
      </c>
      <c r="AH1">
        <v>76</v>
      </c>
      <c r="AI1">
        <v>38</v>
      </c>
      <c r="AJ1">
        <v>30</v>
      </c>
      <c r="AK1">
        <v>62</v>
      </c>
      <c r="AL1">
        <v>54</v>
      </c>
      <c r="AM1">
        <v>82</v>
      </c>
      <c r="AN1">
        <v>32</v>
      </c>
      <c r="AO1">
        <v>26</v>
      </c>
      <c r="AP1">
        <v>66</v>
      </c>
      <c r="AQ1">
        <v>67</v>
      </c>
      <c r="AR1">
        <v>63</v>
      </c>
      <c r="AS1">
        <v>71</v>
      </c>
      <c r="AT1">
        <v>48</v>
      </c>
      <c r="AU1">
        <v>102</v>
      </c>
      <c r="AV1">
        <v>56</v>
      </c>
      <c r="AW1">
        <v>29</v>
      </c>
      <c r="AX1">
        <v>50</v>
      </c>
      <c r="AY1">
        <v>42</v>
      </c>
    </row>
    <row r="2" spans="1:51" x14ac:dyDescent="0.25">
      <c r="A2" t="s">
        <v>1</v>
      </c>
      <c r="B2">
        <v>760</v>
      </c>
      <c r="C2">
        <v>1354</v>
      </c>
      <c r="D2">
        <v>2485</v>
      </c>
      <c r="E2">
        <v>781</v>
      </c>
      <c r="F2">
        <v>1606</v>
      </c>
      <c r="G2">
        <v>1039</v>
      </c>
      <c r="H2">
        <v>768</v>
      </c>
      <c r="I2">
        <v>615</v>
      </c>
      <c r="J2">
        <v>991</v>
      </c>
      <c r="K2">
        <v>1266</v>
      </c>
      <c r="L2">
        <v>1718</v>
      </c>
      <c r="M2">
        <v>2913</v>
      </c>
      <c r="N2">
        <v>1531</v>
      </c>
      <c r="O2">
        <v>1022</v>
      </c>
      <c r="P2">
        <v>872</v>
      </c>
      <c r="Q2">
        <v>767</v>
      </c>
      <c r="R2">
        <v>1053</v>
      </c>
      <c r="S2">
        <v>698</v>
      </c>
      <c r="T2">
        <v>999</v>
      </c>
      <c r="U2">
        <v>941</v>
      </c>
      <c r="V2">
        <v>1735</v>
      </c>
      <c r="W2">
        <v>2651</v>
      </c>
      <c r="X2">
        <v>569</v>
      </c>
      <c r="Y2">
        <v>1129</v>
      </c>
      <c r="Z2">
        <v>1428</v>
      </c>
      <c r="AA2">
        <v>526</v>
      </c>
      <c r="AB2">
        <v>236</v>
      </c>
      <c r="AC2">
        <v>1393</v>
      </c>
      <c r="AD2">
        <v>527</v>
      </c>
      <c r="AE2">
        <v>925</v>
      </c>
      <c r="AF2">
        <v>895</v>
      </c>
      <c r="AG2">
        <v>2168</v>
      </c>
      <c r="AH2">
        <v>2066</v>
      </c>
      <c r="AI2">
        <v>890</v>
      </c>
      <c r="AJ2">
        <v>627</v>
      </c>
      <c r="AK2">
        <v>1551</v>
      </c>
      <c r="AL2">
        <v>1470</v>
      </c>
      <c r="AM2">
        <v>1382</v>
      </c>
      <c r="AN2">
        <v>824</v>
      </c>
      <c r="AO2">
        <v>661</v>
      </c>
      <c r="AP2">
        <v>1121</v>
      </c>
      <c r="AQ2">
        <v>1517</v>
      </c>
      <c r="AR2">
        <v>1145</v>
      </c>
      <c r="AS2">
        <v>1505</v>
      </c>
      <c r="AT2">
        <v>1275</v>
      </c>
      <c r="AU2">
        <v>2405</v>
      </c>
      <c r="AV2">
        <v>1199</v>
      </c>
      <c r="AW2">
        <v>1147</v>
      </c>
      <c r="AX2">
        <v>1039</v>
      </c>
      <c r="AY2">
        <v>738</v>
      </c>
    </row>
    <row r="3" spans="1:51" x14ac:dyDescent="0.25">
      <c r="A3" t="s">
        <v>2</v>
      </c>
      <c r="B3">
        <v>400</v>
      </c>
      <c r="C3">
        <v>583</v>
      </c>
      <c r="D3">
        <v>775</v>
      </c>
      <c r="E3">
        <v>361</v>
      </c>
      <c r="F3">
        <v>642</v>
      </c>
      <c r="G3">
        <v>511</v>
      </c>
      <c r="H3">
        <v>390</v>
      </c>
      <c r="I3">
        <v>226</v>
      </c>
      <c r="J3">
        <v>463</v>
      </c>
      <c r="K3">
        <v>581</v>
      </c>
      <c r="L3">
        <v>673</v>
      </c>
      <c r="M3">
        <v>820</v>
      </c>
      <c r="N3">
        <v>652</v>
      </c>
      <c r="O3">
        <v>430</v>
      </c>
      <c r="P3">
        <v>364</v>
      </c>
      <c r="Q3">
        <v>350</v>
      </c>
      <c r="R3">
        <v>450</v>
      </c>
      <c r="S3">
        <v>371</v>
      </c>
      <c r="T3">
        <v>363</v>
      </c>
      <c r="U3">
        <v>424</v>
      </c>
      <c r="V3">
        <v>735</v>
      </c>
      <c r="W3">
        <v>998</v>
      </c>
      <c r="X3">
        <v>282</v>
      </c>
      <c r="Y3">
        <v>478</v>
      </c>
      <c r="Z3">
        <v>553</v>
      </c>
      <c r="AA3">
        <v>249</v>
      </c>
      <c r="AB3">
        <v>126</v>
      </c>
      <c r="AC3">
        <v>565</v>
      </c>
      <c r="AD3">
        <v>229</v>
      </c>
      <c r="AE3">
        <v>438</v>
      </c>
      <c r="AF3">
        <v>350</v>
      </c>
      <c r="AG3">
        <v>886</v>
      </c>
      <c r="AH3">
        <v>702</v>
      </c>
      <c r="AI3">
        <v>404</v>
      </c>
      <c r="AJ3">
        <v>310</v>
      </c>
      <c r="AK3">
        <v>584</v>
      </c>
      <c r="AL3">
        <v>661</v>
      </c>
      <c r="AM3">
        <v>561</v>
      </c>
      <c r="AN3">
        <v>387</v>
      </c>
      <c r="AO3">
        <v>344</v>
      </c>
      <c r="AP3">
        <v>490</v>
      </c>
      <c r="AQ3">
        <v>599</v>
      </c>
      <c r="AR3">
        <v>470</v>
      </c>
      <c r="AS3">
        <v>646</v>
      </c>
      <c r="AT3">
        <v>432</v>
      </c>
      <c r="AU3">
        <v>874</v>
      </c>
      <c r="AV3">
        <v>593</v>
      </c>
      <c r="AW3">
        <v>427</v>
      </c>
      <c r="AX3">
        <v>447</v>
      </c>
      <c r="AY3">
        <v>364</v>
      </c>
    </row>
    <row r="4" spans="1:51" x14ac:dyDescent="0.25">
      <c r="A4" t="s">
        <v>3</v>
      </c>
      <c r="B4">
        <v>3656</v>
      </c>
      <c r="C4">
        <v>6721</v>
      </c>
      <c r="D4">
        <v>11512</v>
      </c>
      <c r="E4">
        <v>3432</v>
      </c>
      <c r="F4">
        <v>7891</v>
      </c>
      <c r="G4">
        <v>4961</v>
      </c>
      <c r="H4">
        <v>3477</v>
      </c>
      <c r="I4">
        <v>2881</v>
      </c>
      <c r="J4">
        <v>4848</v>
      </c>
      <c r="K4">
        <v>5925</v>
      </c>
      <c r="L4">
        <v>8077</v>
      </c>
      <c r="M4">
        <v>13187</v>
      </c>
      <c r="N4">
        <v>6882</v>
      </c>
      <c r="O4">
        <v>4382</v>
      </c>
      <c r="P4">
        <v>4096</v>
      </c>
      <c r="Q4">
        <v>3623</v>
      </c>
      <c r="R4">
        <v>5012</v>
      </c>
      <c r="S4">
        <v>3336</v>
      </c>
      <c r="T4">
        <v>4825</v>
      </c>
      <c r="U4">
        <v>4306</v>
      </c>
      <c r="V4">
        <v>9161</v>
      </c>
      <c r="W4">
        <v>12476</v>
      </c>
      <c r="X4">
        <v>2794</v>
      </c>
      <c r="Y4">
        <v>5412</v>
      </c>
      <c r="Z4">
        <v>7316</v>
      </c>
      <c r="AA4">
        <v>2465</v>
      </c>
      <c r="AB4">
        <v>937</v>
      </c>
      <c r="AC4">
        <v>6510</v>
      </c>
      <c r="AD4">
        <v>2480</v>
      </c>
      <c r="AE4">
        <v>4548</v>
      </c>
      <c r="AF4">
        <v>4175</v>
      </c>
      <c r="AG4">
        <v>10189</v>
      </c>
      <c r="AH4">
        <v>9471</v>
      </c>
      <c r="AI4">
        <v>3959</v>
      </c>
      <c r="AJ4">
        <v>2990</v>
      </c>
      <c r="AK4">
        <v>7030</v>
      </c>
      <c r="AL4">
        <v>7535</v>
      </c>
      <c r="AM4">
        <v>6494</v>
      </c>
      <c r="AN4">
        <v>4223</v>
      </c>
      <c r="AO4">
        <v>3055</v>
      </c>
      <c r="AP4">
        <v>5402</v>
      </c>
      <c r="AQ4">
        <v>7650</v>
      </c>
      <c r="AR4">
        <v>5192</v>
      </c>
      <c r="AS4">
        <v>6831</v>
      </c>
      <c r="AT4">
        <v>6103</v>
      </c>
      <c r="AU4">
        <v>11029</v>
      </c>
      <c r="AV4">
        <v>5828</v>
      </c>
      <c r="AW4">
        <v>5674</v>
      </c>
      <c r="AX4">
        <v>5154</v>
      </c>
      <c r="AY4">
        <v>3731</v>
      </c>
    </row>
    <row r="5" spans="1:51" x14ac:dyDescent="0.25">
      <c r="A5" t="s">
        <v>4</v>
      </c>
      <c r="B5">
        <v>4.8099999999999996</v>
      </c>
      <c r="C5">
        <v>4.96</v>
      </c>
      <c r="D5">
        <v>4.63</v>
      </c>
      <c r="E5">
        <v>4.3899999999999997</v>
      </c>
      <c r="F5">
        <v>4.91</v>
      </c>
      <c r="G5">
        <v>4.7699999999999996</v>
      </c>
      <c r="H5">
        <v>4.53</v>
      </c>
      <c r="I5">
        <v>4.68</v>
      </c>
      <c r="J5">
        <v>4.8899999999999997</v>
      </c>
      <c r="K5">
        <v>4.68</v>
      </c>
      <c r="L5">
        <v>4.7</v>
      </c>
      <c r="M5">
        <v>4.53</v>
      </c>
      <c r="N5">
        <v>4.5</v>
      </c>
      <c r="O5">
        <v>4.29</v>
      </c>
      <c r="P5">
        <v>4.7</v>
      </c>
      <c r="Q5">
        <v>4.72</v>
      </c>
      <c r="R5">
        <v>4.76</v>
      </c>
      <c r="S5">
        <v>4.78</v>
      </c>
      <c r="T5">
        <v>4.83</v>
      </c>
      <c r="U5">
        <v>4.58</v>
      </c>
      <c r="V5">
        <v>5.28</v>
      </c>
      <c r="W5">
        <v>4.71</v>
      </c>
      <c r="X5">
        <v>4.91</v>
      </c>
      <c r="Y5">
        <v>4.79</v>
      </c>
      <c r="Z5">
        <v>5.12</v>
      </c>
      <c r="AA5">
        <v>4.6900000000000004</v>
      </c>
      <c r="AB5">
        <v>3.97</v>
      </c>
      <c r="AC5">
        <v>4.67</v>
      </c>
      <c r="AD5">
        <v>4.71</v>
      </c>
      <c r="AE5">
        <v>4.92</v>
      </c>
      <c r="AF5">
        <v>4.66</v>
      </c>
      <c r="AG5">
        <v>4.7</v>
      </c>
      <c r="AH5">
        <v>4.58</v>
      </c>
      <c r="AI5">
        <v>4.45</v>
      </c>
      <c r="AJ5">
        <v>4.7699999999999996</v>
      </c>
      <c r="AK5">
        <v>4.53</v>
      </c>
      <c r="AL5">
        <v>5.13</v>
      </c>
      <c r="AM5">
        <v>4.7</v>
      </c>
      <c r="AN5">
        <v>5.12</v>
      </c>
      <c r="AO5">
        <v>4.62</v>
      </c>
      <c r="AP5">
        <v>4.82</v>
      </c>
      <c r="AQ5">
        <v>5.04</v>
      </c>
      <c r="AR5">
        <v>4.53</v>
      </c>
      <c r="AS5">
        <v>4.54</v>
      </c>
      <c r="AT5">
        <v>4.79</v>
      </c>
      <c r="AU5">
        <v>4.59</v>
      </c>
      <c r="AV5">
        <v>4.8600000000000003</v>
      </c>
      <c r="AW5">
        <v>4.95</v>
      </c>
      <c r="AX5">
        <v>4.96</v>
      </c>
      <c r="AY5">
        <v>5.0599999999999996</v>
      </c>
    </row>
    <row r="6" spans="1:51" x14ac:dyDescent="0.25">
      <c r="A6" t="s">
        <v>5</v>
      </c>
      <c r="B6">
        <v>29.23</v>
      </c>
      <c r="C6">
        <v>29.43</v>
      </c>
      <c r="D6">
        <v>26.16</v>
      </c>
      <c r="E6">
        <v>26.03</v>
      </c>
      <c r="F6">
        <v>30.3</v>
      </c>
      <c r="G6">
        <v>23.09</v>
      </c>
      <c r="H6">
        <v>24</v>
      </c>
      <c r="I6">
        <v>38.44</v>
      </c>
      <c r="J6">
        <v>24.17</v>
      </c>
      <c r="K6">
        <v>24.82</v>
      </c>
      <c r="L6">
        <v>28.16</v>
      </c>
      <c r="M6">
        <v>19.82</v>
      </c>
      <c r="N6">
        <v>18.45</v>
      </c>
      <c r="O6">
        <v>22.71</v>
      </c>
      <c r="P6">
        <v>23.57</v>
      </c>
      <c r="Q6">
        <v>22.56</v>
      </c>
      <c r="R6">
        <v>21.94</v>
      </c>
      <c r="S6">
        <v>24.93</v>
      </c>
      <c r="T6">
        <v>34.450000000000003</v>
      </c>
      <c r="U6">
        <v>19.2</v>
      </c>
      <c r="V6">
        <v>25.14</v>
      </c>
      <c r="W6">
        <v>18.940000000000001</v>
      </c>
      <c r="X6">
        <v>21.07</v>
      </c>
      <c r="Y6">
        <v>26.88</v>
      </c>
      <c r="Z6">
        <v>24.62</v>
      </c>
      <c r="AA6">
        <v>26.3</v>
      </c>
      <c r="AB6">
        <v>13.88</v>
      </c>
      <c r="AC6">
        <v>22.47</v>
      </c>
      <c r="AD6">
        <v>40.54</v>
      </c>
      <c r="AE6">
        <v>30.83</v>
      </c>
      <c r="AF6">
        <v>27.12</v>
      </c>
      <c r="AG6">
        <v>24.64</v>
      </c>
      <c r="AH6">
        <v>27.18</v>
      </c>
      <c r="AI6">
        <v>23.42</v>
      </c>
      <c r="AJ6">
        <v>20.9</v>
      </c>
      <c r="AK6">
        <v>25.02</v>
      </c>
      <c r="AL6">
        <v>27.22</v>
      </c>
      <c r="AM6">
        <v>16.850000000000001</v>
      </c>
      <c r="AN6">
        <v>25.75</v>
      </c>
      <c r="AO6">
        <v>25.42</v>
      </c>
      <c r="AP6">
        <v>16.98</v>
      </c>
      <c r="AQ6">
        <v>22.64</v>
      </c>
      <c r="AR6">
        <v>18.170000000000002</v>
      </c>
      <c r="AS6">
        <v>21.2</v>
      </c>
      <c r="AT6">
        <v>26.56</v>
      </c>
      <c r="AU6">
        <v>23.58</v>
      </c>
      <c r="AV6">
        <v>21.41</v>
      </c>
      <c r="AW6">
        <v>39.549999999999997</v>
      </c>
      <c r="AX6">
        <v>20.78</v>
      </c>
      <c r="AY6">
        <v>17.57</v>
      </c>
    </row>
    <row r="7" spans="1:51" x14ac:dyDescent="0.25">
      <c r="A7" t="s">
        <v>6</v>
      </c>
      <c r="B7">
        <v>25</v>
      </c>
      <c r="C7">
        <v>30.06</v>
      </c>
      <c r="D7">
        <v>24.71</v>
      </c>
      <c r="E7">
        <v>26.12</v>
      </c>
      <c r="F7">
        <v>26.9</v>
      </c>
      <c r="G7">
        <v>29.93</v>
      </c>
      <c r="H7">
        <v>26.69</v>
      </c>
      <c r="I7">
        <v>27.32</v>
      </c>
      <c r="J7">
        <v>24.72</v>
      </c>
      <c r="K7">
        <v>27.17</v>
      </c>
      <c r="L7">
        <v>29.05</v>
      </c>
      <c r="M7">
        <v>23.27</v>
      </c>
      <c r="N7">
        <v>24.56</v>
      </c>
      <c r="O7">
        <v>23.97</v>
      </c>
      <c r="P7">
        <v>27.64</v>
      </c>
      <c r="Q7">
        <v>27.12</v>
      </c>
      <c r="R7">
        <v>29.15</v>
      </c>
      <c r="S7">
        <v>23.93</v>
      </c>
      <c r="T7">
        <v>31.83</v>
      </c>
      <c r="U7">
        <v>23.59</v>
      </c>
      <c r="V7">
        <v>28.3</v>
      </c>
      <c r="W7">
        <v>22.22</v>
      </c>
      <c r="X7">
        <v>30.76</v>
      </c>
      <c r="Y7">
        <v>30.47</v>
      </c>
      <c r="Z7">
        <v>29.9</v>
      </c>
      <c r="AA7">
        <v>27.38</v>
      </c>
      <c r="AB7">
        <v>25</v>
      </c>
      <c r="AC7">
        <v>25.13</v>
      </c>
      <c r="AD7">
        <v>29.22</v>
      </c>
      <c r="AE7">
        <v>27.46</v>
      </c>
      <c r="AF7">
        <v>28.27</v>
      </c>
      <c r="AG7">
        <v>25.18</v>
      </c>
      <c r="AH7">
        <v>29.53</v>
      </c>
      <c r="AI7">
        <v>25.06</v>
      </c>
      <c r="AJ7">
        <v>28.23</v>
      </c>
      <c r="AK7">
        <v>28.88</v>
      </c>
      <c r="AL7">
        <v>30.2</v>
      </c>
      <c r="AM7">
        <v>25.9</v>
      </c>
      <c r="AN7">
        <v>26.82</v>
      </c>
      <c r="AO7">
        <v>30.41</v>
      </c>
      <c r="AP7">
        <v>30.51</v>
      </c>
      <c r="AQ7">
        <v>26.76</v>
      </c>
      <c r="AR7">
        <v>21.14</v>
      </c>
      <c r="AS7">
        <v>26.64</v>
      </c>
      <c r="AT7">
        <v>27.69</v>
      </c>
      <c r="AU7">
        <v>25.36</v>
      </c>
      <c r="AV7">
        <v>25.94</v>
      </c>
      <c r="AW7">
        <v>29.56</v>
      </c>
      <c r="AX7">
        <v>28.68</v>
      </c>
      <c r="AY7">
        <v>29</v>
      </c>
    </row>
    <row r="8" spans="1:51" x14ac:dyDescent="0.25">
      <c r="A8" t="s">
        <v>7</v>
      </c>
      <c r="B8">
        <v>20.13</v>
      </c>
      <c r="C8">
        <v>19.5</v>
      </c>
      <c r="D8">
        <v>20.89</v>
      </c>
      <c r="E8">
        <v>21</v>
      </c>
      <c r="F8">
        <v>15.94</v>
      </c>
      <c r="G8">
        <v>17.71</v>
      </c>
      <c r="H8">
        <v>18.75</v>
      </c>
      <c r="I8">
        <v>16.91</v>
      </c>
      <c r="J8">
        <v>19.68</v>
      </c>
      <c r="K8">
        <v>21.09</v>
      </c>
      <c r="L8">
        <v>21.94</v>
      </c>
      <c r="M8">
        <v>24</v>
      </c>
      <c r="N8">
        <v>22.34</v>
      </c>
      <c r="O8">
        <v>21.14</v>
      </c>
      <c r="P8">
        <v>20.41</v>
      </c>
      <c r="Q8">
        <v>20.34</v>
      </c>
      <c r="R8">
        <v>21.56</v>
      </c>
      <c r="S8">
        <v>22.78</v>
      </c>
      <c r="T8">
        <v>17.02</v>
      </c>
      <c r="U8">
        <v>21.15</v>
      </c>
      <c r="V8">
        <v>18.559999999999999</v>
      </c>
      <c r="W8">
        <v>22.41</v>
      </c>
      <c r="X8">
        <v>18.63</v>
      </c>
      <c r="Y8">
        <v>19.22</v>
      </c>
      <c r="Z8">
        <v>18.07</v>
      </c>
      <c r="AA8">
        <v>22.24</v>
      </c>
      <c r="AB8">
        <v>24.58</v>
      </c>
      <c r="AC8">
        <v>20.03</v>
      </c>
      <c r="AD8">
        <v>18.22</v>
      </c>
      <c r="AE8">
        <v>18.16</v>
      </c>
      <c r="AF8">
        <v>18.440000000000001</v>
      </c>
      <c r="AG8">
        <v>20.76</v>
      </c>
      <c r="AH8">
        <v>18.05</v>
      </c>
      <c r="AI8">
        <v>19.21</v>
      </c>
      <c r="AJ8">
        <v>21.85</v>
      </c>
      <c r="AK8">
        <v>17.28</v>
      </c>
      <c r="AL8">
        <v>18.57</v>
      </c>
      <c r="AM8">
        <v>17.37</v>
      </c>
      <c r="AN8">
        <v>19.78</v>
      </c>
      <c r="AO8">
        <v>18.309999999999999</v>
      </c>
      <c r="AP8">
        <v>20.96</v>
      </c>
      <c r="AQ8">
        <v>19.25</v>
      </c>
      <c r="AR8">
        <v>23.49</v>
      </c>
      <c r="AS8">
        <v>19.93</v>
      </c>
      <c r="AT8">
        <v>20.86</v>
      </c>
      <c r="AU8">
        <v>19.21</v>
      </c>
      <c r="AV8">
        <v>18.18</v>
      </c>
      <c r="AW8">
        <v>17.79</v>
      </c>
      <c r="AX8">
        <v>17.809999999999999</v>
      </c>
      <c r="AY8">
        <v>18.02</v>
      </c>
    </row>
    <row r="9" spans="1:51" x14ac:dyDescent="0.25">
      <c r="A9" t="s">
        <v>8</v>
      </c>
      <c r="B9">
        <v>10.79</v>
      </c>
      <c r="C9">
        <v>9.23</v>
      </c>
      <c r="D9">
        <v>12.07</v>
      </c>
      <c r="E9">
        <v>8.9600000000000009</v>
      </c>
      <c r="F9">
        <v>12.76</v>
      </c>
      <c r="G9">
        <v>11.74</v>
      </c>
      <c r="H9">
        <v>10.68</v>
      </c>
      <c r="I9">
        <v>7.48</v>
      </c>
      <c r="J9">
        <v>11.71</v>
      </c>
      <c r="K9">
        <v>11.85</v>
      </c>
      <c r="L9">
        <v>8.67</v>
      </c>
      <c r="M9">
        <v>9.41</v>
      </c>
      <c r="N9">
        <v>9.4700000000000006</v>
      </c>
      <c r="O9">
        <v>9.7799999999999994</v>
      </c>
      <c r="P9">
        <v>11.12</v>
      </c>
      <c r="Q9">
        <v>11.73</v>
      </c>
      <c r="R9">
        <v>9.59</v>
      </c>
      <c r="S9">
        <v>11.46</v>
      </c>
      <c r="T9">
        <v>8.81</v>
      </c>
      <c r="U9">
        <v>9.14</v>
      </c>
      <c r="V9">
        <v>13.14</v>
      </c>
      <c r="W9">
        <v>12.45</v>
      </c>
      <c r="X9">
        <v>8.44</v>
      </c>
      <c r="Y9">
        <v>9.1199999999999992</v>
      </c>
      <c r="Z9">
        <v>12.46</v>
      </c>
      <c r="AA9">
        <v>10.27</v>
      </c>
      <c r="AB9">
        <v>7.63</v>
      </c>
      <c r="AC9">
        <v>10.77</v>
      </c>
      <c r="AD9">
        <v>8.35</v>
      </c>
      <c r="AE9">
        <v>12.97</v>
      </c>
      <c r="AF9">
        <v>7.82</v>
      </c>
      <c r="AG9">
        <v>11.95</v>
      </c>
      <c r="AH9">
        <v>12.68</v>
      </c>
      <c r="AI9">
        <v>11.69</v>
      </c>
      <c r="AJ9">
        <v>9.57</v>
      </c>
      <c r="AK9">
        <v>14.18</v>
      </c>
      <c r="AL9">
        <v>11.5</v>
      </c>
      <c r="AM9">
        <v>13.1</v>
      </c>
      <c r="AN9">
        <v>13.11</v>
      </c>
      <c r="AO9">
        <v>8.4700000000000006</v>
      </c>
      <c r="AP9">
        <v>7.4</v>
      </c>
      <c r="AQ9">
        <v>12.39</v>
      </c>
      <c r="AR9">
        <v>10.92</v>
      </c>
      <c r="AS9">
        <v>10.63</v>
      </c>
      <c r="AT9">
        <v>7.61</v>
      </c>
      <c r="AU9">
        <v>11.1</v>
      </c>
      <c r="AV9">
        <v>13.01</v>
      </c>
      <c r="AW9">
        <v>12.38</v>
      </c>
      <c r="AX9">
        <v>11.93</v>
      </c>
      <c r="AY9">
        <v>12.06</v>
      </c>
    </row>
    <row r="10" spans="1:51" x14ac:dyDescent="0.25">
      <c r="A10" t="s">
        <v>9</v>
      </c>
      <c r="B10">
        <v>7.11</v>
      </c>
      <c r="C10">
        <v>4.87</v>
      </c>
      <c r="D10">
        <v>5.15</v>
      </c>
      <c r="E10">
        <v>6.4</v>
      </c>
      <c r="F10">
        <v>4.3</v>
      </c>
      <c r="G10">
        <v>4.2300000000000004</v>
      </c>
      <c r="H10">
        <v>6.38</v>
      </c>
      <c r="I10">
        <v>4.2300000000000004</v>
      </c>
      <c r="J10">
        <v>4.6399999999999997</v>
      </c>
      <c r="K10">
        <v>4.82</v>
      </c>
      <c r="L10">
        <v>4.25</v>
      </c>
      <c r="M10">
        <v>5.29</v>
      </c>
      <c r="N10">
        <v>8.82</v>
      </c>
      <c r="O10">
        <v>6.46</v>
      </c>
      <c r="P10">
        <v>4.82</v>
      </c>
      <c r="Q10">
        <v>5.08</v>
      </c>
      <c r="R10">
        <v>5.7</v>
      </c>
      <c r="S10">
        <v>5.73</v>
      </c>
      <c r="T10">
        <v>3.2</v>
      </c>
      <c r="U10">
        <v>6.38</v>
      </c>
      <c r="V10">
        <v>6.51</v>
      </c>
      <c r="W10">
        <v>6.45</v>
      </c>
      <c r="X10">
        <v>6.33</v>
      </c>
      <c r="Y10">
        <v>4.78</v>
      </c>
      <c r="Z10">
        <v>6.51</v>
      </c>
      <c r="AA10">
        <v>3.99</v>
      </c>
      <c r="AB10">
        <v>5.08</v>
      </c>
      <c r="AC10">
        <v>5.03</v>
      </c>
      <c r="AD10">
        <v>3.98</v>
      </c>
      <c r="AE10">
        <v>5.51</v>
      </c>
      <c r="AF10">
        <v>4.3600000000000003</v>
      </c>
      <c r="AG10">
        <v>7.06</v>
      </c>
      <c r="AH10">
        <v>5.81</v>
      </c>
      <c r="AI10">
        <v>6.85</v>
      </c>
      <c r="AJ10">
        <v>5.74</v>
      </c>
      <c r="AK10">
        <v>3.87</v>
      </c>
      <c r="AL10">
        <v>4.76</v>
      </c>
      <c r="AM10">
        <v>8.4700000000000006</v>
      </c>
      <c r="AN10">
        <v>4.7300000000000004</v>
      </c>
      <c r="AO10">
        <v>3.78</v>
      </c>
      <c r="AP10">
        <v>3.39</v>
      </c>
      <c r="AQ10">
        <v>6.53</v>
      </c>
      <c r="AR10">
        <v>5.41</v>
      </c>
      <c r="AS10">
        <v>5.51</v>
      </c>
      <c r="AT10">
        <v>5.65</v>
      </c>
      <c r="AU10">
        <v>6.49</v>
      </c>
      <c r="AV10">
        <v>7.17</v>
      </c>
      <c r="AW10">
        <v>4.8</v>
      </c>
      <c r="AX10">
        <v>4.33</v>
      </c>
      <c r="AY10">
        <v>4.07</v>
      </c>
    </row>
    <row r="11" spans="1:51" x14ac:dyDescent="0.25">
      <c r="A11" t="s">
        <v>10</v>
      </c>
      <c r="B11">
        <v>4.47</v>
      </c>
      <c r="C11">
        <v>6.79</v>
      </c>
      <c r="D11">
        <v>7.65</v>
      </c>
      <c r="E11">
        <v>5.63</v>
      </c>
      <c r="F11">
        <v>4.92</v>
      </c>
      <c r="G11">
        <v>5.29</v>
      </c>
      <c r="H11">
        <v>5.73</v>
      </c>
      <c r="I11">
        <v>6.02</v>
      </c>
      <c r="J11">
        <v>7.47</v>
      </c>
      <c r="K11">
        <v>8.2100000000000009</v>
      </c>
      <c r="L11">
        <v>6.58</v>
      </c>
      <c r="M11">
        <v>7.59</v>
      </c>
      <c r="N11">
        <v>8.1</v>
      </c>
      <c r="O11">
        <v>8.32</v>
      </c>
      <c r="P11">
        <v>7.68</v>
      </c>
      <c r="Q11">
        <v>6.39</v>
      </c>
      <c r="R11">
        <v>5.51</v>
      </c>
      <c r="S11">
        <v>6.02</v>
      </c>
      <c r="T11">
        <v>2.7</v>
      </c>
      <c r="U11">
        <v>12.11</v>
      </c>
      <c r="V11">
        <v>3.75</v>
      </c>
      <c r="W11">
        <v>6.75</v>
      </c>
      <c r="X11">
        <v>3.34</v>
      </c>
      <c r="Y11">
        <v>4.07</v>
      </c>
      <c r="Z11">
        <v>3.08</v>
      </c>
      <c r="AA11">
        <v>6.08</v>
      </c>
      <c r="AB11">
        <v>12.71</v>
      </c>
      <c r="AC11">
        <v>6.17</v>
      </c>
      <c r="AD11">
        <v>7.59</v>
      </c>
      <c r="AE11">
        <v>4.8600000000000003</v>
      </c>
      <c r="AF11">
        <v>5.7</v>
      </c>
      <c r="AG11">
        <v>6.32</v>
      </c>
      <c r="AH11">
        <v>3.68</v>
      </c>
      <c r="AI11">
        <v>4.9400000000000004</v>
      </c>
      <c r="AJ11">
        <v>3.35</v>
      </c>
      <c r="AK11">
        <v>3.55</v>
      </c>
      <c r="AL11">
        <v>4.1500000000000004</v>
      </c>
      <c r="AM11">
        <v>4.5599999999999996</v>
      </c>
      <c r="AN11">
        <v>3.28</v>
      </c>
      <c r="AO11">
        <v>6.66</v>
      </c>
      <c r="AP11">
        <v>5.62</v>
      </c>
      <c r="AQ11">
        <v>2.57</v>
      </c>
      <c r="AR11">
        <v>7.25</v>
      </c>
      <c r="AS11">
        <v>6.45</v>
      </c>
      <c r="AT11">
        <v>8.16</v>
      </c>
      <c r="AU11">
        <v>6.07</v>
      </c>
      <c r="AV11">
        <v>5.17</v>
      </c>
      <c r="AW11">
        <v>1.31</v>
      </c>
      <c r="AX11">
        <v>3.66</v>
      </c>
      <c r="AY11">
        <v>3.39</v>
      </c>
    </row>
    <row r="12" spans="1:51" x14ac:dyDescent="0.25">
      <c r="A12" t="s">
        <v>11</v>
      </c>
      <c r="B12">
        <v>15.66</v>
      </c>
      <c r="C12">
        <v>15.29</v>
      </c>
      <c r="D12">
        <v>14.41</v>
      </c>
      <c r="E12">
        <v>16.649999999999999</v>
      </c>
      <c r="F12">
        <v>16.940000000000001</v>
      </c>
      <c r="G12">
        <v>15.21</v>
      </c>
      <c r="H12">
        <v>15.23</v>
      </c>
      <c r="I12">
        <v>19.190000000000001</v>
      </c>
      <c r="J12">
        <v>16.95</v>
      </c>
      <c r="K12">
        <v>13.82</v>
      </c>
      <c r="L12">
        <v>16.41</v>
      </c>
      <c r="M12">
        <v>16.13</v>
      </c>
      <c r="N12">
        <v>13.72</v>
      </c>
      <c r="O12">
        <v>14.09</v>
      </c>
      <c r="P12">
        <v>16.510000000000002</v>
      </c>
      <c r="Q12">
        <v>15.25</v>
      </c>
      <c r="R12">
        <v>13.77</v>
      </c>
      <c r="S12">
        <v>14.47</v>
      </c>
      <c r="T12">
        <v>17.52</v>
      </c>
      <c r="U12">
        <v>15.94</v>
      </c>
      <c r="V12">
        <v>14.35</v>
      </c>
      <c r="W12">
        <v>14.52</v>
      </c>
      <c r="X12">
        <v>16.87</v>
      </c>
      <c r="Y12">
        <v>15.32</v>
      </c>
      <c r="Z12">
        <v>15.48</v>
      </c>
      <c r="AA12">
        <v>14.45</v>
      </c>
      <c r="AB12">
        <v>13.98</v>
      </c>
      <c r="AC12">
        <v>16.37</v>
      </c>
      <c r="AD12">
        <v>18.98</v>
      </c>
      <c r="AE12">
        <v>15.89</v>
      </c>
      <c r="AF12">
        <v>17.09</v>
      </c>
      <c r="AG12">
        <v>15.64</v>
      </c>
      <c r="AH12">
        <v>16.36</v>
      </c>
      <c r="AI12">
        <v>15.84</v>
      </c>
      <c r="AJ12">
        <v>15.79</v>
      </c>
      <c r="AK12">
        <v>16.760000000000002</v>
      </c>
      <c r="AL12">
        <v>17.96</v>
      </c>
      <c r="AM12">
        <v>13.75</v>
      </c>
      <c r="AN12">
        <v>16.5</v>
      </c>
      <c r="AO12">
        <v>15.89</v>
      </c>
      <c r="AP12">
        <v>16.32</v>
      </c>
      <c r="AQ12">
        <v>17.399999999999999</v>
      </c>
      <c r="AR12">
        <v>15.9</v>
      </c>
      <c r="AS12">
        <v>16.739999999999998</v>
      </c>
      <c r="AT12">
        <v>16.39</v>
      </c>
      <c r="AU12">
        <v>17.260000000000002</v>
      </c>
      <c r="AV12">
        <v>16.600000000000001</v>
      </c>
      <c r="AW12">
        <v>14.82</v>
      </c>
      <c r="AX12">
        <v>14.34</v>
      </c>
      <c r="AY12">
        <v>17.21</v>
      </c>
    </row>
    <row r="13" spans="1:51" x14ac:dyDescent="0.25">
      <c r="A13" t="s">
        <v>12</v>
      </c>
      <c r="B13">
        <v>1.58</v>
      </c>
      <c r="C13">
        <v>2.95</v>
      </c>
      <c r="D13">
        <v>5.1100000000000003</v>
      </c>
      <c r="E13">
        <v>3.46</v>
      </c>
      <c r="F13">
        <v>3.24</v>
      </c>
      <c r="G13">
        <v>3.18</v>
      </c>
      <c r="H13">
        <v>4.43</v>
      </c>
      <c r="I13">
        <v>2.93</v>
      </c>
      <c r="J13">
        <v>3.83</v>
      </c>
      <c r="K13">
        <v>4.34</v>
      </c>
      <c r="L13">
        <v>2.5</v>
      </c>
      <c r="M13">
        <v>3.78</v>
      </c>
      <c r="N13">
        <v>2.81</v>
      </c>
      <c r="O13">
        <v>3.52</v>
      </c>
      <c r="P13">
        <v>2.64</v>
      </c>
      <c r="Q13">
        <v>4.04</v>
      </c>
      <c r="R13">
        <v>3.23</v>
      </c>
      <c r="S13">
        <v>3.72</v>
      </c>
      <c r="T13">
        <v>2.6</v>
      </c>
      <c r="U13">
        <v>4.1399999999999997</v>
      </c>
      <c r="V13">
        <v>5.19</v>
      </c>
      <c r="W13">
        <v>3.66</v>
      </c>
      <c r="X13">
        <v>1.58</v>
      </c>
      <c r="Y13">
        <v>3.99</v>
      </c>
      <c r="Z13">
        <v>3.29</v>
      </c>
      <c r="AA13">
        <v>3.8</v>
      </c>
      <c r="AB13">
        <v>1.27</v>
      </c>
      <c r="AC13">
        <v>3.02</v>
      </c>
      <c r="AD13">
        <v>2.85</v>
      </c>
      <c r="AE13">
        <v>3.57</v>
      </c>
      <c r="AF13">
        <v>3.69</v>
      </c>
      <c r="AG13">
        <v>3.6</v>
      </c>
      <c r="AH13">
        <v>2.81</v>
      </c>
      <c r="AI13">
        <v>4.83</v>
      </c>
      <c r="AJ13">
        <v>2.23</v>
      </c>
      <c r="AK13">
        <v>2.4500000000000002</v>
      </c>
      <c r="AL13">
        <v>2.4500000000000002</v>
      </c>
      <c r="AM13">
        <v>3.91</v>
      </c>
      <c r="AN13">
        <v>4.13</v>
      </c>
      <c r="AO13">
        <v>4.08</v>
      </c>
      <c r="AP13">
        <v>3.12</v>
      </c>
      <c r="AQ13">
        <v>3.1</v>
      </c>
      <c r="AR13">
        <v>3.41</v>
      </c>
      <c r="AS13">
        <v>2.86</v>
      </c>
      <c r="AT13">
        <v>3.29</v>
      </c>
      <c r="AU13">
        <v>3.12</v>
      </c>
      <c r="AV13">
        <v>3.67</v>
      </c>
      <c r="AW13">
        <v>3.4</v>
      </c>
      <c r="AX13">
        <v>2.89</v>
      </c>
      <c r="AY13">
        <v>2.17</v>
      </c>
    </row>
    <row r="14" spans="1:51" x14ac:dyDescent="0.25">
      <c r="A14" t="s">
        <v>13</v>
      </c>
      <c r="B14">
        <v>15.26</v>
      </c>
      <c r="C14">
        <v>11.3</v>
      </c>
      <c r="D14">
        <v>10.02</v>
      </c>
      <c r="E14">
        <v>11.78</v>
      </c>
      <c r="F14">
        <v>15.01</v>
      </c>
      <c r="G14">
        <v>12.7</v>
      </c>
      <c r="H14">
        <v>12.11</v>
      </c>
      <c r="I14">
        <v>15.28</v>
      </c>
      <c r="J14">
        <v>11</v>
      </c>
      <c r="K14">
        <v>8.61</v>
      </c>
      <c r="L14">
        <v>10.59</v>
      </c>
      <c r="M14">
        <v>10.54</v>
      </c>
      <c r="N14">
        <v>10.19</v>
      </c>
      <c r="O14">
        <v>12.72</v>
      </c>
      <c r="P14">
        <v>9.17</v>
      </c>
      <c r="Q14">
        <v>10.039999999999999</v>
      </c>
      <c r="R14">
        <v>11.49</v>
      </c>
      <c r="S14">
        <v>11.89</v>
      </c>
      <c r="T14">
        <v>16.32</v>
      </c>
      <c r="U14">
        <v>7.55</v>
      </c>
      <c r="V14">
        <v>10.199999999999999</v>
      </c>
      <c r="W14">
        <v>11.54</v>
      </c>
      <c r="X14">
        <v>14.06</v>
      </c>
      <c r="Y14">
        <v>12.93</v>
      </c>
      <c r="Z14">
        <v>11.2</v>
      </c>
      <c r="AA14">
        <v>11.79</v>
      </c>
      <c r="AB14">
        <v>9.32</v>
      </c>
      <c r="AC14">
        <v>13.5</v>
      </c>
      <c r="AD14">
        <v>10.82</v>
      </c>
      <c r="AE14">
        <v>11.57</v>
      </c>
      <c r="AF14">
        <v>14.64</v>
      </c>
      <c r="AG14">
        <v>9.5</v>
      </c>
      <c r="AH14">
        <v>11.08</v>
      </c>
      <c r="AI14">
        <v>11.57</v>
      </c>
      <c r="AJ14">
        <v>13.24</v>
      </c>
      <c r="AK14">
        <v>13.02</v>
      </c>
      <c r="AL14">
        <v>10.41</v>
      </c>
      <c r="AM14">
        <v>12.95</v>
      </c>
      <c r="AN14">
        <v>11.65</v>
      </c>
      <c r="AO14">
        <v>12.41</v>
      </c>
      <c r="AP14">
        <v>12.67</v>
      </c>
      <c r="AQ14">
        <v>12</v>
      </c>
      <c r="AR14">
        <v>12.49</v>
      </c>
      <c r="AS14">
        <v>11.23</v>
      </c>
      <c r="AT14">
        <v>10.27</v>
      </c>
      <c r="AU14">
        <v>11.39</v>
      </c>
      <c r="AV14">
        <v>10.26</v>
      </c>
      <c r="AW14">
        <v>15.78</v>
      </c>
      <c r="AX14">
        <v>16.36</v>
      </c>
      <c r="AY14">
        <v>14.09</v>
      </c>
    </row>
    <row r="15" spans="1:51" x14ac:dyDescent="0.25">
      <c r="A15" t="s">
        <v>15</v>
      </c>
      <c r="B15" s="1">
        <f>100*B3/B2</f>
        <v>52.631578947368418</v>
      </c>
      <c r="C15" s="1">
        <f t="shared" ref="C15:AY15" si="0">100*C3/C2</f>
        <v>43.057607090103396</v>
      </c>
      <c r="D15" s="1">
        <f t="shared" si="0"/>
        <v>31.187122736418512</v>
      </c>
      <c r="E15" s="1">
        <f t="shared" si="0"/>
        <v>46.222791293213831</v>
      </c>
      <c r="F15" s="1">
        <f t="shared" si="0"/>
        <v>39.975093399750932</v>
      </c>
      <c r="G15" s="1">
        <f t="shared" si="0"/>
        <v>49.181905678537056</v>
      </c>
      <c r="H15" s="1">
        <f t="shared" si="0"/>
        <v>50.78125</v>
      </c>
      <c r="I15" s="1">
        <f t="shared" si="0"/>
        <v>36.747967479674799</v>
      </c>
      <c r="J15" s="1">
        <f t="shared" si="0"/>
        <v>46.720484359233097</v>
      </c>
      <c r="K15" s="1">
        <f t="shared" si="0"/>
        <v>45.892575039494474</v>
      </c>
      <c r="L15" s="1">
        <f t="shared" si="0"/>
        <v>39.173457508731083</v>
      </c>
      <c r="M15" s="1">
        <f t="shared" si="0"/>
        <v>28.149673875729487</v>
      </c>
      <c r="N15" s="1">
        <f t="shared" si="0"/>
        <v>42.586544741998694</v>
      </c>
      <c r="O15" s="1">
        <f t="shared" si="0"/>
        <v>42.074363992172209</v>
      </c>
      <c r="P15" s="1">
        <f t="shared" si="0"/>
        <v>41.743119266055047</v>
      </c>
      <c r="Q15" s="1">
        <f t="shared" si="0"/>
        <v>45.632333767926987</v>
      </c>
      <c r="R15" s="1">
        <f t="shared" si="0"/>
        <v>42.735042735042732</v>
      </c>
      <c r="S15" s="1">
        <f t="shared" si="0"/>
        <v>53.151862464183381</v>
      </c>
      <c r="T15" s="1">
        <f t="shared" si="0"/>
        <v>36.336336336336338</v>
      </c>
      <c r="U15" s="1">
        <f t="shared" si="0"/>
        <v>45.05844845908608</v>
      </c>
      <c r="V15" s="1">
        <f t="shared" si="0"/>
        <v>42.363112391930834</v>
      </c>
      <c r="W15" s="1">
        <f t="shared" si="0"/>
        <v>37.646171256129762</v>
      </c>
      <c r="X15" s="1">
        <f t="shared" si="0"/>
        <v>49.560632688927946</v>
      </c>
      <c r="Y15" s="1">
        <f t="shared" si="0"/>
        <v>42.338352524357838</v>
      </c>
      <c r="Z15" s="1">
        <f t="shared" si="0"/>
        <v>38.725490196078432</v>
      </c>
      <c r="AA15" s="1">
        <f t="shared" si="0"/>
        <v>47.338403041825096</v>
      </c>
      <c r="AB15" s="1">
        <f t="shared" si="0"/>
        <v>53.389830508474574</v>
      </c>
      <c r="AC15" s="1">
        <f t="shared" si="0"/>
        <v>40.55994256999282</v>
      </c>
      <c r="AD15" s="1">
        <f t="shared" si="0"/>
        <v>43.453510436432637</v>
      </c>
      <c r="AE15" s="1">
        <f t="shared" si="0"/>
        <v>47.351351351351354</v>
      </c>
      <c r="AF15" s="1">
        <f t="shared" si="0"/>
        <v>39.106145251396647</v>
      </c>
      <c r="AG15" s="1">
        <f t="shared" si="0"/>
        <v>40.867158671586715</v>
      </c>
      <c r="AH15" s="1">
        <f t="shared" si="0"/>
        <v>33.978702807357209</v>
      </c>
      <c r="AI15" s="1">
        <f t="shared" si="0"/>
        <v>45.393258426966291</v>
      </c>
      <c r="AJ15" s="1">
        <f t="shared" si="0"/>
        <v>49.441786283891545</v>
      </c>
      <c r="AK15" s="1">
        <f t="shared" si="0"/>
        <v>37.653127014829145</v>
      </c>
      <c r="AL15" s="1">
        <f t="shared" si="0"/>
        <v>44.965986394557824</v>
      </c>
      <c r="AM15" s="1">
        <f t="shared" si="0"/>
        <v>40.593342981186687</v>
      </c>
      <c r="AN15" s="1">
        <f t="shared" si="0"/>
        <v>46.966019417475728</v>
      </c>
      <c r="AO15" s="1">
        <f t="shared" si="0"/>
        <v>52.042360060514369</v>
      </c>
      <c r="AP15" s="1">
        <f t="shared" si="0"/>
        <v>43.710972346119533</v>
      </c>
      <c r="AQ15" s="1">
        <f t="shared" si="0"/>
        <v>39.485827290705338</v>
      </c>
      <c r="AR15" s="1">
        <f t="shared" si="0"/>
        <v>41.048034934497814</v>
      </c>
      <c r="AS15" s="1">
        <f t="shared" si="0"/>
        <v>42.923588039867113</v>
      </c>
      <c r="AT15" s="1">
        <f t="shared" si="0"/>
        <v>33.882352941176471</v>
      </c>
      <c r="AU15" s="1">
        <f t="shared" si="0"/>
        <v>36.340956340956339</v>
      </c>
      <c r="AV15" s="1">
        <f t="shared" si="0"/>
        <v>49.45788156797331</v>
      </c>
      <c r="AW15" s="1">
        <f t="shared" si="0"/>
        <v>37.227550130775938</v>
      </c>
      <c r="AX15" s="1">
        <f t="shared" si="0"/>
        <v>43.022136669874882</v>
      </c>
      <c r="AY15" s="1">
        <f t="shared" si="0"/>
        <v>49.322493224932252</v>
      </c>
    </row>
    <row r="16" spans="1:51" x14ac:dyDescent="0.25">
      <c r="A16" t="s">
        <v>14</v>
      </c>
      <c r="B16">
        <v>1</v>
      </c>
      <c r="C16">
        <f t="shared" ref="C16:AY16" si="1">B16+1</f>
        <v>2</v>
      </c>
      <c r="D16">
        <f t="shared" si="1"/>
        <v>3</v>
      </c>
      <c r="E16">
        <f t="shared" si="1"/>
        <v>4</v>
      </c>
      <c r="F16">
        <f t="shared" si="1"/>
        <v>5</v>
      </c>
      <c r="G16">
        <f t="shared" si="1"/>
        <v>6</v>
      </c>
      <c r="H16">
        <f t="shared" si="1"/>
        <v>7</v>
      </c>
      <c r="I16">
        <f t="shared" si="1"/>
        <v>8</v>
      </c>
      <c r="J16">
        <f t="shared" si="1"/>
        <v>9</v>
      </c>
      <c r="K16">
        <f t="shared" si="1"/>
        <v>10</v>
      </c>
      <c r="L16">
        <f t="shared" si="1"/>
        <v>11</v>
      </c>
      <c r="M16">
        <f t="shared" si="1"/>
        <v>12</v>
      </c>
      <c r="N16">
        <f t="shared" si="1"/>
        <v>13</v>
      </c>
      <c r="O16">
        <f t="shared" si="1"/>
        <v>14</v>
      </c>
      <c r="P16">
        <f t="shared" si="1"/>
        <v>15</v>
      </c>
      <c r="Q16">
        <f t="shared" si="1"/>
        <v>16</v>
      </c>
      <c r="R16">
        <f t="shared" si="1"/>
        <v>17</v>
      </c>
      <c r="S16">
        <f t="shared" si="1"/>
        <v>18</v>
      </c>
      <c r="T16">
        <f t="shared" si="1"/>
        <v>19</v>
      </c>
      <c r="U16">
        <f t="shared" si="1"/>
        <v>20</v>
      </c>
      <c r="V16">
        <f t="shared" si="1"/>
        <v>21</v>
      </c>
      <c r="W16">
        <f t="shared" si="1"/>
        <v>22</v>
      </c>
      <c r="X16">
        <f t="shared" si="1"/>
        <v>23</v>
      </c>
      <c r="Y16">
        <f t="shared" si="1"/>
        <v>24</v>
      </c>
      <c r="Z16">
        <f t="shared" si="1"/>
        <v>25</v>
      </c>
      <c r="AA16">
        <f t="shared" si="1"/>
        <v>26</v>
      </c>
      <c r="AB16">
        <f t="shared" si="1"/>
        <v>27</v>
      </c>
      <c r="AC16">
        <f t="shared" si="1"/>
        <v>28</v>
      </c>
      <c r="AD16">
        <f t="shared" si="1"/>
        <v>29</v>
      </c>
      <c r="AE16">
        <f t="shared" si="1"/>
        <v>30</v>
      </c>
      <c r="AF16">
        <f t="shared" si="1"/>
        <v>31</v>
      </c>
      <c r="AG16">
        <f t="shared" si="1"/>
        <v>32</v>
      </c>
      <c r="AH16">
        <f t="shared" si="1"/>
        <v>33</v>
      </c>
      <c r="AI16">
        <f t="shared" si="1"/>
        <v>34</v>
      </c>
      <c r="AJ16">
        <f t="shared" si="1"/>
        <v>35</v>
      </c>
      <c r="AK16">
        <f t="shared" si="1"/>
        <v>36</v>
      </c>
      <c r="AL16">
        <f t="shared" si="1"/>
        <v>37</v>
      </c>
      <c r="AM16">
        <f t="shared" si="1"/>
        <v>38</v>
      </c>
      <c r="AN16">
        <f t="shared" si="1"/>
        <v>39</v>
      </c>
      <c r="AO16">
        <f t="shared" si="1"/>
        <v>40</v>
      </c>
      <c r="AP16">
        <f t="shared" si="1"/>
        <v>41</v>
      </c>
      <c r="AQ16">
        <f t="shared" si="1"/>
        <v>42</v>
      </c>
      <c r="AR16">
        <f t="shared" si="1"/>
        <v>43</v>
      </c>
      <c r="AS16">
        <f t="shared" si="1"/>
        <v>44</v>
      </c>
      <c r="AT16">
        <f t="shared" si="1"/>
        <v>45</v>
      </c>
      <c r="AU16">
        <f t="shared" si="1"/>
        <v>46</v>
      </c>
      <c r="AV16">
        <f t="shared" si="1"/>
        <v>47</v>
      </c>
      <c r="AW16">
        <f t="shared" si="1"/>
        <v>48</v>
      </c>
      <c r="AX16">
        <f t="shared" si="1"/>
        <v>49</v>
      </c>
      <c r="AY16">
        <f t="shared" si="1"/>
        <v>50</v>
      </c>
    </row>
    <row r="18" spans="1:23" x14ac:dyDescent="0.25">
      <c r="F18" t="s">
        <v>28</v>
      </c>
      <c r="G18" t="s">
        <v>27</v>
      </c>
    </row>
    <row r="19" spans="1:23" x14ac:dyDescent="0.25">
      <c r="F19">
        <v>99.7</v>
      </c>
      <c r="G19">
        <v>3</v>
      </c>
      <c r="I19" t="s">
        <v>19</v>
      </c>
      <c r="K19" t="s">
        <v>19</v>
      </c>
      <c r="N19" t="s">
        <v>19</v>
      </c>
      <c r="Q19" t="s">
        <v>19</v>
      </c>
      <c r="T19" t="s">
        <v>19</v>
      </c>
    </row>
    <row r="20" spans="1:23" x14ac:dyDescent="0.25">
      <c r="I20" t="s">
        <v>24</v>
      </c>
      <c r="K20" t="s">
        <v>24</v>
      </c>
      <c r="N20" t="s">
        <v>24</v>
      </c>
      <c r="Q20" t="s">
        <v>24</v>
      </c>
      <c r="T20" t="s">
        <v>24</v>
      </c>
    </row>
    <row r="21" spans="1:23" x14ac:dyDescent="0.25">
      <c r="B21" t="s">
        <v>16</v>
      </c>
      <c r="C21" t="s">
        <v>17</v>
      </c>
      <c r="D21" t="s">
        <v>18</v>
      </c>
      <c r="F21" t="s">
        <v>29</v>
      </c>
      <c r="G21" t="s">
        <v>30</v>
      </c>
      <c r="I21" t="s">
        <v>31</v>
      </c>
      <c r="K21" t="s">
        <v>21</v>
      </c>
      <c r="L21" t="s">
        <v>25</v>
      </c>
      <c r="N21" t="s">
        <v>20</v>
      </c>
      <c r="O21" t="s">
        <v>25</v>
      </c>
      <c r="Q21" t="s">
        <v>22</v>
      </c>
      <c r="R21" t="s">
        <v>25</v>
      </c>
      <c r="T21" t="s">
        <v>23</v>
      </c>
      <c r="U21" t="s">
        <v>25</v>
      </c>
    </row>
    <row r="22" spans="1:23" x14ac:dyDescent="0.25">
      <c r="A22" t="s">
        <v>0</v>
      </c>
      <c r="B22" s="2">
        <f>SUM(B1:AY1)/50</f>
        <v>51.78</v>
      </c>
      <c r="C22" s="2">
        <f>VAR(B1:AY1)</f>
        <v>794.17510204081611</v>
      </c>
      <c r="D22" s="2">
        <f>SQRT(C22)</f>
        <v>28.181112505378778</v>
      </c>
      <c r="F22" s="2">
        <f>B22-G$19*SQRT(C22/50)</f>
        <v>39.823766547639394</v>
      </c>
      <c r="G22">
        <f>B22+G$19*SQRT(C22/50)</f>
        <v>63.736233452360608</v>
      </c>
      <c r="I22">
        <v>17.940000000000001</v>
      </c>
      <c r="J22" s="7" t="b">
        <f>OR((I22&gt;G22),(I22&lt;F22))</f>
        <v>1</v>
      </c>
      <c r="K22">
        <v>18.46</v>
      </c>
      <c r="L22" s="7" t="b">
        <f>OR((K22&gt;G22),(K22&lt;F22))</f>
        <v>1</v>
      </c>
      <c r="N22">
        <v>73.8</v>
      </c>
      <c r="O22" s="7" t="b">
        <f>OR((N22&gt;G22),(N22&lt;F22))</f>
        <v>1</v>
      </c>
      <c r="Q22">
        <v>22.48</v>
      </c>
      <c r="R22" s="7" t="b">
        <f>OR((Q22&gt;G22),(Q22&lt;F22))</f>
        <v>1</v>
      </c>
      <c r="T22">
        <v>23.08</v>
      </c>
      <c r="U22" s="7" t="b">
        <f>OR((T22&gt;G22),(T22&lt;F22))</f>
        <v>1</v>
      </c>
    </row>
    <row r="23" spans="1:23" x14ac:dyDescent="0.25">
      <c r="A23" t="s">
        <v>1</v>
      </c>
      <c r="B23" s="2">
        <f>SUM(B2:AY2)/50</f>
        <v>1218.46</v>
      </c>
      <c r="C23" s="2">
        <f t="shared" ref="C23:C36" si="2">VAR(B2:AY2)</f>
        <v>334268.58</v>
      </c>
      <c r="D23" s="2">
        <f>SQRT(C23)</f>
        <v>578.15964923194008</v>
      </c>
      <c r="F23" s="2">
        <f>B23-G$19*SQRT(C23/50)</f>
        <v>973.1676348517957</v>
      </c>
      <c r="G23">
        <f>B23+G$19*SQRT(C23/50)</f>
        <v>1463.7523651482043</v>
      </c>
      <c r="I23">
        <v>523.38</v>
      </c>
      <c r="J23" s="7" t="b">
        <f t="shared" ref="J23:J36" si="3">OR((I23&gt;G23),(I23&lt;F23))</f>
        <v>1</v>
      </c>
      <c r="K23">
        <v>523.04</v>
      </c>
      <c r="L23" s="7" t="b">
        <f t="shared" ref="J22:N36" si="4">OR((K23&gt;G23),(K23&lt;F23))</f>
        <v>1</v>
      </c>
      <c r="N23">
        <v>1839.94</v>
      </c>
      <c r="O23" s="7" t="b">
        <f>OR((N23&gt;G23),(N23&lt;F23))</f>
        <v>1</v>
      </c>
      <c r="Q23">
        <v>603.78</v>
      </c>
      <c r="R23" s="7" t="b">
        <f>OR((Q23&gt;G23),(Q23&lt;F23))</f>
        <v>1</v>
      </c>
      <c r="T23">
        <v>653.32000000000005</v>
      </c>
      <c r="U23" s="7" t="b">
        <f>OR((T23&gt;G23),(T23&lt;F23))</f>
        <v>1</v>
      </c>
    </row>
    <row r="24" spans="1:23" x14ac:dyDescent="0.25">
      <c r="A24" t="s">
        <v>2</v>
      </c>
      <c r="B24" s="2">
        <f>SUM(B3:AY3)/50</f>
        <v>500.26</v>
      </c>
      <c r="C24" s="2">
        <f t="shared" si="2"/>
        <v>33754.890204081617</v>
      </c>
      <c r="D24" s="2">
        <f>SQRT(C24)</f>
        <v>183.72503967636425</v>
      </c>
      <c r="F24" s="2">
        <f>B24-G$19*SQRT(C24/50)</f>
        <v>422.31206714264522</v>
      </c>
      <c r="G24">
        <f>B24+G$19*SQRT(C24/50)</f>
        <v>578.20793285735476</v>
      </c>
      <c r="I24">
        <v>253.6</v>
      </c>
      <c r="J24" s="7" t="b">
        <f t="shared" si="3"/>
        <v>1</v>
      </c>
      <c r="K24">
        <v>257.27999999999997</v>
      </c>
      <c r="L24" s="7" t="b">
        <f t="shared" si="4"/>
        <v>1</v>
      </c>
      <c r="N24">
        <v>676.04</v>
      </c>
      <c r="O24" s="7" t="b">
        <f>OR((N24&gt;G24),(N24&lt;F24))</f>
        <v>1</v>
      </c>
      <c r="Q24">
        <v>283.52</v>
      </c>
      <c r="R24" s="7" t="b">
        <f>OR((Q24&gt;G24),(Q24&lt;F24))</f>
        <v>1</v>
      </c>
      <c r="T24">
        <v>295.76</v>
      </c>
      <c r="U24" s="7" t="b">
        <f>OR((T24&gt;G24),(T24&lt;F24))</f>
        <v>1</v>
      </c>
    </row>
    <row r="25" spans="1:23" x14ac:dyDescent="0.25">
      <c r="A25" t="s">
        <v>3</v>
      </c>
      <c r="B25" s="2">
        <f>SUM(B4:AY4)/50</f>
        <v>5776.88</v>
      </c>
      <c r="C25" s="2">
        <f t="shared" si="2"/>
        <v>7307946.1485714279</v>
      </c>
      <c r="D25" s="2">
        <f>SQRT(C25)</f>
        <v>2703.3213180403523</v>
      </c>
      <c r="F25" s="2">
        <f>B25-G$19*SQRT(C25/50)</f>
        <v>4629.9578985725075</v>
      </c>
      <c r="G25">
        <f>B25+G$19*SQRT(C25/50)</f>
        <v>6923.8021014274927</v>
      </c>
      <c r="I25">
        <v>2485.02</v>
      </c>
      <c r="J25" s="7" t="b">
        <f t="shared" si="3"/>
        <v>1</v>
      </c>
      <c r="K25">
        <v>2493.64</v>
      </c>
      <c r="L25" s="7" t="b">
        <f t="shared" si="4"/>
        <v>1</v>
      </c>
      <c r="N25">
        <v>8712.7000000000007</v>
      </c>
      <c r="O25" s="7" t="b">
        <f>OR((N25&gt;G25),(N25&lt;F25))</f>
        <v>1</v>
      </c>
      <c r="Q25">
        <v>2891.1</v>
      </c>
      <c r="R25" s="7" t="b">
        <f>OR((Q25&gt;G25),(Q25&lt;F25))</f>
        <v>1</v>
      </c>
      <c r="T25">
        <v>3106.42</v>
      </c>
      <c r="U25" s="7" t="b">
        <f>OR((T25&gt;G25),(T25&lt;F25))</f>
        <v>1</v>
      </c>
    </row>
    <row r="26" spans="1:23" x14ac:dyDescent="0.25">
      <c r="A26" s="3" t="s">
        <v>4</v>
      </c>
      <c r="B26" s="4">
        <f>SUM(B5:AY5)/50</f>
        <v>4.7361999999999993</v>
      </c>
      <c r="C26" s="4">
        <f t="shared" si="2"/>
        <v>5.3595469387755092E-2</v>
      </c>
      <c r="D26" s="4">
        <f>SQRT(C26)</f>
        <v>0.23150695321686365</v>
      </c>
      <c r="F26" s="2">
        <f>B26-G$19*SQRT(C26/50)</f>
        <v>4.6379799180931105</v>
      </c>
      <c r="G26">
        <f>B26+G$19*SQRT(C26/50)</f>
        <v>4.8344200819068881</v>
      </c>
      <c r="I26">
        <v>4.7206000000000001</v>
      </c>
      <c r="J26" s="7" t="b">
        <f t="shared" si="3"/>
        <v>0</v>
      </c>
      <c r="K26">
        <v>4.7718000000000007</v>
      </c>
      <c r="L26" s="7" t="b">
        <f t="shared" si="4"/>
        <v>0</v>
      </c>
      <c r="N26">
        <v>4.7781999999999982</v>
      </c>
      <c r="O26" s="7" t="b">
        <f>OR((N26&gt;G26),(N26&lt;F26))</f>
        <v>0</v>
      </c>
      <c r="Q26">
        <v>4.8182000000000009</v>
      </c>
      <c r="R26" s="7" t="b">
        <f>OR((Q26&gt;G26),(Q26&lt;F26))</f>
        <v>0</v>
      </c>
      <c r="T26">
        <v>4.7669999999999995</v>
      </c>
      <c r="U26" s="7" t="b">
        <f>OR((T26&gt;G26),(T26&lt;F26))</f>
        <v>0</v>
      </c>
    </row>
    <row r="27" spans="1:23" x14ac:dyDescent="0.25">
      <c r="A27" t="s">
        <v>5</v>
      </c>
      <c r="B27" s="2">
        <f>SUM(B6:AY6)/50</f>
        <v>24.681799999999999</v>
      </c>
      <c r="C27" s="2">
        <f t="shared" si="2"/>
        <v>30.023006897959373</v>
      </c>
      <c r="D27" s="2">
        <f>SQRT(C27)</f>
        <v>5.4793254053723963</v>
      </c>
      <c r="F27" s="2">
        <f>B27-G$19*SQRT(C27/50)</f>
        <v>22.35711910972007</v>
      </c>
      <c r="G27">
        <f>B27+G$19*SQRT(C27/50)</f>
        <v>27.006480890279928</v>
      </c>
      <c r="I27">
        <v>29.609400000000001</v>
      </c>
      <c r="J27" s="7" t="b">
        <f t="shared" si="3"/>
        <v>1</v>
      </c>
      <c r="K27">
        <v>30.0748</v>
      </c>
      <c r="L27" s="7" t="b">
        <f t="shared" si="4"/>
        <v>1</v>
      </c>
      <c r="N27">
        <v>26.341599999999993</v>
      </c>
      <c r="O27" s="7" t="b">
        <f>OR((N27&gt;G27),(N27&lt;F27))</f>
        <v>0</v>
      </c>
      <c r="Q27">
        <v>28.263800000000007</v>
      </c>
      <c r="R27" s="7" t="b">
        <f>OR((Q27&gt;G27),(Q27&lt;F27))</f>
        <v>1</v>
      </c>
      <c r="T27">
        <v>30.137599999999999</v>
      </c>
      <c r="U27" s="7" t="b">
        <f>OR((T27&gt;G27),(T27&lt;F27))</f>
        <v>1</v>
      </c>
    </row>
    <row r="28" spans="1:23" x14ac:dyDescent="0.25">
      <c r="A28" t="s">
        <v>6</v>
      </c>
      <c r="B28" s="2">
        <f>SUM(B7:AY7)/50</f>
        <v>27.166600000000003</v>
      </c>
      <c r="C28" s="2">
        <f t="shared" si="2"/>
        <v>6.0073739183673478</v>
      </c>
      <c r="D28" s="2">
        <f>SQRT(C28)</f>
        <v>2.4509944753849093</v>
      </c>
      <c r="F28" s="2">
        <f>B28-G$19*SQRT(C28/50)</f>
        <v>26.126731111482741</v>
      </c>
      <c r="G28">
        <f>B28+G$19*SQRT(C28/50)</f>
        <v>28.206468888517264</v>
      </c>
      <c r="I28">
        <v>29.980599999999999</v>
      </c>
      <c r="J28" s="7" t="b">
        <f t="shared" si="3"/>
        <v>1</v>
      </c>
      <c r="K28">
        <v>30.918600000000001</v>
      </c>
      <c r="L28" s="7" t="b">
        <f t="shared" si="4"/>
        <v>1</v>
      </c>
      <c r="N28">
        <v>28.230399999999999</v>
      </c>
      <c r="O28" s="7" t="b">
        <f>OR((N28&gt;G28),(N28&lt;F28))</f>
        <v>1</v>
      </c>
      <c r="Q28">
        <v>31.282600000000006</v>
      </c>
      <c r="R28" s="7" t="b">
        <f>OR((Q28&gt;G28),(Q28&lt;F28))</f>
        <v>1</v>
      </c>
      <c r="T28">
        <v>30.564</v>
      </c>
      <c r="U28" s="7" t="b">
        <f>OR((T28&gt;G28),(T28&lt;F28))</f>
        <v>1</v>
      </c>
    </row>
    <row r="29" spans="1:23" x14ac:dyDescent="0.25">
      <c r="A29" t="s">
        <v>7</v>
      </c>
      <c r="B29" s="2">
        <f>SUM(B8:AY8)/50</f>
        <v>19.790399999999998</v>
      </c>
      <c r="C29" s="2">
        <f t="shared" si="2"/>
        <v>3.8753100408163275</v>
      </c>
      <c r="D29" s="2">
        <f>SQRT(C29)</f>
        <v>1.9685807173738972</v>
      </c>
      <c r="F29" s="2">
        <f>B29-G$19*SQRT(C29/50)</f>
        <v>18.955201935259101</v>
      </c>
      <c r="G29">
        <f>B29+G$19*SQRT(C29/50)</f>
        <v>20.625598064740895</v>
      </c>
      <c r="I29">
        <v>20.110599999999998</v>
      </c>
      <c r="J29" s="7" t="b">
        <f t="shared" si="3"/>
        <v>0</v>
      </c>
      <c r="K29">
        <v>18.453200000000002</v>
      </c>
      <c r="L29" s="7" t="b">
        <f t="shared" si="4"/>
        <v>1</v>
      </c>
      <c r="N29">
        <v>19.293999999999997</v>
      </c>
      <c r="O29" s="7" t="b">
        <f>OR((N29&gt;G29),(N29&lt;F29))</f>
        <v>0</v>
      </c>
      <c r="Q29">
        <v>20.046200000000002</v>
      </c>
      <c r="R29" s="7" t="b">
        <f>OR((Q29&gt;G29),(Q29&lt;F29))</f>
        <v>0</v>
      </c>
      <c r="T29">
        <v>18.982400000000002</v>
      </c>
      <c r="U29" s="7" t="b">
        <f>OR((T29&gt;G29),(T29&lt;F29))</f>
        <v>0</v>
      </c>
    </row>
    <row r="30" spans="1:23" x14ac:dyDescent="0.25">
      <c r="A30" t="s">
        <v>8</v>
      </c>
      <c r="B30" s="2">
        <f>SUM(B9:AY9)/50</f>
        <v>10.710999999999999</v>
      </c>
      <c r="C30" s="2">
        <f t="shared" si="2"/>
        <v>3.3196540816326552</v>
      </c>
      <c r="D30" s="2">
        <f>SQRT(C30)</f>
        <v>1.8219917896721312</v>
      </c>
      <c r="F30" s="2">
        <f>B30-G$19*SQRT(C30/50)</f>
        <v>9.9379943501539714</v>
      </c>
      <c r="G30">
        <f>B30+G$19*SQRT(C30/50)</f>
        <v>11.484005649846026</v>
      </c>
      <c r="I30">
        <v>10.479799999999997</v>
      </c>
      <c r="J30" s="7" t="b">
        <f t="shared" si="3"/>
        <v>0</v>
      </c>
      <c r="K30">
        <v>10.993200000000002</v>
      </c>
      <c r="L30" s="7" t="b">
        <f t="shared" si="4"/>
        <v>0</v>
      </c>
      <c r="N30">
        <v>10.924600000000003</v>
      </c>
      <c r="O30" s="7" t="b">
        <f>OR((N30&gt;G30),(N30&lt;F30))</f>
        <v>0</v>
      </c>
      <c r="Q30">
        <v>10.727399999999999</v>
      </c>
      <c r="R30" s="7" t="b">
        <f>OR((Q30&gt;G30),(Q30&lt;F30))</f>
        <v>0</v>
      </c>
      <c r="T30">
        <v>10.849600000000002</v>
      </c>
      <c r="U30" s="7" t="b">
        <f>OR((T30&gt;G30),(T30&lt;F30))</f>
        <v>0</v>
      </c>
    </row>
    <row r="31" spans="1:23" x14ac:dyDescent="0.25">
      <c r="A31" t="s">
        <v>9</v>
      </c>
      <c r="B31" s="2">
        <f>SUM(B10:AY10)/50</f>
        <v>5.4161999999999999</v>
      </c>
      <c r="C31" s="2">
        <f t="shared" si="2"/>
        <v>1.5142811836734631</v>
      </c>
      <c r="D31" s="2">
        <f>SQRT(C31)</f>
        <v>1.230561328692505</v>
      </c>
      <c r="F31" s="2">
        <f>B31-G$19*SQRT(C31/50)</f>
        <v>4.8941170438893611</v>
      </c>
      <c r="G31">
        <f>B31+G$19*SQRT(C31/50)</f>
        <v>5.9382829561106387</v>
      </c>
      <c r="I31">
        <v>3.7706</v>
      </c>
      <c r="J31" s="7" t="b">
        <f t="shared" si="3"/>
        <v>1</v>
      </c>
      <c r="K31">
        <v>3.9751999999999987</v>
      </c>
      <c r="L31" s="7" t="b">
        <f t="shared" si="4"/>
        <v>1</v>
      </c>
      <c r="N31">
        <v>4.8886000000000012</v>
      </c>
      <c r="O31" s="7" t="b">
        <f>OR((N31&gt;G31),(N31&lt;F31))</f>
        <v>1</v>
      </c>
      <c r="Q31">
        <v>3.6427999999999994</v>
      </c>
      <c r="R31" s="7" t="b">
        <f>OR((Q31&gt;G31),(Q31&lt;F31))</f>
        <v>1</v>
      </c>
      <c r="T31">
        <v>4.6709999999999994</v>
      </c>
      <c r="U31" s="7" t="b">
        <f>OR((T31&gt;G31),(T31&lt;F31))</f>
        <v>1</v>
      </c>
    </row>
    <row r="32" spans="1:23" x14ac:dyDescent="0.25">
      <c r="A32" t="s">
        <v>10</v>
      </c>
      <c r="B32" s="2">
        <f>SUM(B11:AY11)/50</f>
        <v>5.7484000000000011</v>
      </c>
      <c r="C32" s="2">
        <f t="shared" si="2"/>
        <v>4.811266775510199</v>
      </c>
      <c r="D32" s="2">
        <f>SQRT(C32)</f>
        <v>2.1934600008913314</v>
      </c>
      <c r="F32" s="2">
        <f>B32-G$19*SQRT(C32/50)</f>
        <v>4.8177937354649742</v>
      </c>
      <c r="G32">
        <f>B32+G$19*SQRT(C32/50)</f>
        <v>6.6790062645350279</v>
      </c>
      <c r="I32">
        <v>5.0729999999999986</v>
      </c>
      <c r="J32" s="7" t="b">
        <f t="shared" si="3"/>
        <v>0</v>
      </c>
      <c r="K32">
        <v>4.0966000000000005</v>
      </c>
      <c r="L32" s="7" t="b">
        <f t="shared" si="4"/>
        <v>1</v>
      </c>
      <c r="N32">
        <v>5.1506000000000007</v>
      </c>
      <c r="O32" s="7" t="b">
        <f>OR((N32&gt;G32),(N32&lt;F32))</f>
        <v>0</v>
      </c>
      <c r="Q32">
        <v>5.0106000000000002</v>
      </c>
      <c r="R32" s="7" t="b">
        <f>OR((Q32&gt;G32),(Q32&lt;F32))</f>
        <v>0</v>
      </c>
      <c r="T32">
        <v>4.7706</v>
      </c>
      <c r="U32" s="7" t="b">
        <f>OR((T32&gt;G32),(T32&lt;F32))</f>
        <v>1</v>
      </c>
      <c r="W32" t="s">
        <v>26</v>
      </c>
    </row>
    <row r="33" spans="1:21" x14ac:dyDescent="0.25">
      <c r="A33" t="s">
        <v>11</v>
      </c>
      <c r="B33" s="2">
        <f>SUM(B12:AY12)/50</f>
        <v>15.8786</v>
      </c>
      <c r="C33" s="2">
        <f t="shared" si="2"/>
        <v>1.7092735102040826</v>
      </c>
      <c r="D33" s="2">
        <f>SQRT(C33)</f>
        <v>1.3073918732362086</v>
      </c>
      <c r="F33" s="2">
        <f>B33-G$19*SQRT(C33/50)</f>
        <v>15.323920604459897</v>
      </c>
      <c r="G33">
        <f>B33+G$19*SQRT(C33/50)</f>
        <v>16.433279395540104</v>
      </c>
      <c r="I33">
        <v>15.636800000000001</v>
      </c>
      <c r="J33" s="7" t="b">
        <f t="shared" si="3"/>
        <v>0</v>
      </c>
      <c r="K33">
        <v>15.6502</v>
      </c>
      <c r="L33" s="7" t="b">
        <f t="shared" si="4"/>
        <v>0</v>
      </c>
      <c r="N33">
        <v>16.262200000000004</v>
      </c>
      <c r="O33" s="7" t="b">
        <f>OR((N33&gt;G33),(N33&lt;F33))</f>
        <v>0</v>
      </c>
      <c r="Q33">
        <v>15.211999999999996</v>
      </c>
      <c r="R33" s="7" t="b">
        <f>OR((Q33&gt;G33),(Q33&lt;F33))</f>
        <v>1</v>
      </c>
      <c r="T33">
        <v>14.765400000000001</v>
      </c>
      <c r="U33" s="7" t="b">
        <f>OR((T33&gt;G33),(T33&lt;F33))</f>
        <v>1</v>
      </c>
    </row>
    <row r="34" spans="1:21" x14ac:dyDescent="0.25">
      <c r="A34" t="s">
        <v>12</v>
      </c>
      <c r="B34" s="2">
        <f>SUM(B13:AY13)/50</f>
        <v>3.3091999999999988</v>
      </c>
      <c r="C34" s="2">
        <f t="shared" si="2"/>
        <v>0.68444016326530777</v>
      </c>
      <c r="D34" s="2">
        <f>SQRT(C34)</f>
        <v>0.82730898899099836</v>
      </c>
      <c r="F34" s="2">
        <f>B34-G$19*SQRT(C34/50)</f>
        <v>2.958202522248726</v>
      </c>
      <c r="G34">
        <f>B34+G$19*SQRT(C34/50)</f>
        <v>3.6601974777512716</v>
      </c>
      <c r="I34">
        <v>2.8074000000000008</v>
      </c>
      <c r="J34" s="7" t="b">
        <f t="shared" si="3"/>
        <v>1</v>
      </c>
      <c r="K34">
        <v>2.5913999999999997</v>
      </c>
      <c r="L34" s="7" t="b">
        <f t="shared" si="4"/>
        <v>1</v>
      </c>
      <c r="N34">
        <v>3.4600000000000013</v>
      </c>
      <c r="O34" s="7" t="b">
        <f>OR((N34&gt;G34),(N34&lt;F34))</f>
        <v>0</v>
      </c>
      <c r="Q34">
        <v>2.8805999999999998</v>
      </c>
      <c r="R34" s="7" t="b">
        <f>OR((Q34&gt;G34),(Q34&lt;F34))</f>
        <v>1</v>
      </c>
      <c r="T34">
        <v>2.289400000000001</v>
      </c>
      <c r="U34" s="7" t="b">
        <f>OR((T34&gt;G34),(T34&lt;F34))</f>
        <v>1</v>
      </c>
    </row>
    <row r="35" spans="1:21" x14ac:dyDescent="0.25">
      <c r="A35" t="s">
        <v>13</v>
      </c>
      <c r="B35" s="2">
        <f>SUM(B14:AY14)/50</f>
        <v>11.950199999999997</v>
      </c>
      <c r="C35" s="2">
        <f t="shared" si="2"/>
        <v>3.9269693469388436</v>
      </c>
      <c r="D35" s="2">
        <f>SQRT(C35)</f>
        <v>1.981658231617865</v>
      </c>
      <c r="F35" s="2">
        <f>B35-G$19*SQRT(C35/50)</f>
        <v>11.109453615857316</v>
      </c>
      <c r="G35">
        <f>B35+G$19*SQRT(C35/50)</f>
        <v>12.790946384142678</v>
      </c>
      <c r="I35">
        <v>12.136600000000001</v>
      </c>
      <c r="J35" s="7" t="b">
        <f t="shared" si="3"/>
        <v>0</v>
      </c>
      <c r="K35">
        <v>13.318600000000004</v>
      </c>
      <c r="L35" s="7" t="b">
        <f t="shared" si="4"/>
        <v>1</v>
      </c>
      <c r="N35">
        <v>11.7882</v>
      </c>
      <c r="O35" s="7" t="b">
        <f>OR((N35&gt;G35),(N35&lt;F35))</f>
        <v>0</v>
      </c>
      <c r="Q35">
        <v>11.193399999999999</v>
      </c>
      <c r="R35" s="7" t="b">
        <f>OR((Q35&gt;G35),(Q35&lt;F35))</f>
        <v>0</v>
      </c>
      <c r="T35">
        <v>13.099</v>
      </c>
      <c r="U35" s="7" t="b">
        <f>OR((T35&gt;G35),(T35&lt;F35))</f>
        <v>1</v>
      </c>
    </row>
    <row r="36" spans="1:21" x14ac:dyDescent="0.25">
      <c r="A36" s="5" t="s">
        <v>15</v>
      </c>
      <c r="B36" s="6">
        <f>SUM(B15:AY15)/50</f>
        <v>42.983920738663983</v>
      </c>
      <c r="C36" s="6">
        <f t="shared" si="2"/>
        <v>32.536137428150717</v>
      </c>
      <c r="D36" s="6">
        <f>SQRT(C36)</f>
        <v>5.7040457070530843</v>
      </c>
      <c r="F36" s="2">
        <f>B36-G$19*SQRT(C36/50)</f>
        <v>40.563899098870834</v>
      </c>
      <c r="G36">
        <f>B36+G$19*SQRT(C36/50)</f>
        <v>45.403942378457131</v>
      </c>
      <c r="I36">
        <v>52.274596410758114</v>
      </c>
      <c r="J36" s="7" t="b">
        <f t="shared" si="3"/>
        <v>1</v>
      </c>
      <c r="K36">
        <v>51.216815372075978</v>
      </c>
      <c r="L36" s="7" t="b">
        <f t="shared" si="4"/>
        <v>1</v>
      </c>
      <c r="N36">
        <v>25.5</v>
      </c>
      <c r="O36" s="7" t="b">
        <f>OR((N36&gt;G36),(N36&lt;F36))</f>
        <v>1</v>
      </c>
      <c r="Q36">
        <v>0.49499719668125858</v>
      </c>
      <c r="R36" s="7" t="b">
        <f>OR((Q36&gt;G36),(Q36&lt;F36))</f>
        <v>1</v>
      </c>
      <c r="T36">
        <v>0.51832581255103927</v>
      </c>
      <c r="U36" s="7" t="b">
        <f>OR((T36&gt;G36),(T36&lt;F36))</f>
        <v>1</v>
      </c>
    </row>
  </sheetData>
  <conditionalFormatting sqref="L22:L36">
    <cfRule type="cellIs" dxfId="4" priority="7" operator="equal">
      <formula>FALSE</formula>
    </cfRule>
  </conditionalFormatting>
  <conditionalFormatting sqref="U22:U36">
    <cfRule type="cellIs" dxfId="3" priority="2" operator="equal">
      <formula>FALSE</formula>
    </cfRule>
  </conditionalFormatting>
  <conditionalFormatting sqref="O22:O36">
    <cfRule type="cellIs" dxfId="2" priority="4" operator="equal">
      <formula>FALSE</formula>
    </cfRule>
  </conditionalFormatting>
  <conditionalFormatting sqref="R22:R36">
    <cfRule type="cellIs" dxfId="1" priority="3" operator="equal">
      <formula>FALSE</formula>
    </cfRule>
  </conditionalFormatting>
  <conditionalFormatting sqref="J22:J36">
    <cfRule type="cellIs" dxfId="0" priority="1" operator="equal">
      <formula>FALSE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2018-04-15T16:47:13Z</dcterms:created>
  <dcterms:modified xsi:type="dcterms:W3CDTF">2018-05-04T16:47:16Z</dcterms:modified>
</cp:coreProperties>
</file>