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wlevinson/programs/parsons/spring-2019/thesis/project/data/"/>
    </mc:Choice>
  </mc:AlternateContent>
  <xr:revisionPtr revIDLastSave="0" documentId="8_{7309D4E8-2ECC-1D43-93CA-F126895CBFE5}" xr6:coauthVersionLast="43" xr6:coauthVersionMax="43" xr10:uidLastSave="{00000000-0000-0000-0000-000000000000}"/>
  <bookViews>
    <workbookView xWindow="280" yWindow="560" windowWidth="25500" windowHeight="1354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62" i="1"/>
  <c r="I61" i="1"/>
  <c r="I60" i="1"/>
  <c r="I59" i="1"/>
  <c r="I56" i="1"/>
  <c r="I55" i="1"/>
  <c r="I54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0" i="1"/>
  <c r="I19" i="1"/>
  <c r="I17" i="1"/>
  <c r="I16" i="1"/>
  <c r="I15" i="1"/>
  <c r="I14" i="1"/>
  <c r="I13" i="1"/>
  <c r="I10" i="1"/>
  <c r="I9" i="1"/>
  <c r="I8" i="1"/>
  <c r="I7" i="1"/>
  <c r="I6" i="1"/>
  <c r="I5" i="1"/>
  <c r="H62" i="1"/>
  <c r="H61" i="1"/>
  <c r="H60" i="1"/>
  <c r="H59" i="1"/>
  <c r="H56" i="1"/>
  <c r="H55" i="1"/>
  <c r="H54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0" i="1"/>
  <c r="H19" i="1"/>
  <c r="H17" i="1"/>
  <c r="H16" i="1"/>
  <c r="H15" i="1"/>
  <c r="H14" i="1"/>
  <c r="H13" i="1"/>
  <c r="H10" i="1"/>
  <c r="H9" i="1"/>
  <c r="H8" i="1"/>
  <c r="H7" i="1"/>
  <c r="H6" i="1"/>
  <c r="H5" i="1"/>
  <c r="H4" i="1"/>
  <c r="E28" i="1"/>
</calcChain>
</file>

<file path=xl/sharedStrings.xml><?xml version="1.0" encoding="utf-8"?>
<sst xmlns="http://schemas.openxmlformats.org/spreadsheetml/2006/main" count="69" uniqueCount="66">
  <si>
    <t>Atlantic Coastal Plain:</t>
  </si>
  <si>
    <t xml:space="preserve"> Georgia &amp; northeast Florida</t>
  </si>
  <si>
    <t xml:space="preserve"> Long Island, New York</t>
  </si>
  <si>
    <t xml:space="preserve"> Maryland and Delaware</t>
  </si>
  <si>
    <t xml:space="preserve"> New Jersey</t>
  </si>
  <si>
    <t xml:space="preserve"> North Carolina</t>
  </si>
  <si>
    <t xml:space="preserve"> South Carolina </t>
  </si>
  <si>
    <t xml:space="preserve"> Virginia</t>
  </si>
  <si>
    <t>Gulf Coastal Plain:</t>
  </si>
  <si>
    <t xml:space="preserve"> Mississippi Embayment</t>
  </si>
  <si>
    <t>High Plains (Ogallala) Aquifer</t>
  </si>
  <si>
    <t>Central Valley, California</t>
  </si>
  <si>
    <t>Western US Alluvial Basins:</t>
  </si>
  <si>
    <t xml:space="preserve"> Alluvial Basins, Arizona</t>
  </si>
  <si>
    <t xml:space="preserve"> Antelope Valley, California</t>
  </si>
  <si>
    <t xml:space="preserve"> Coachella Valley, California</t>
  </si>
  <si>
    <t xml:space="preserve"> Escalante Valley, Utah</t>
  </si>
  <si>
    <t xml:space="preserve"> Estancia Basin, New Mexico</t>
  </si>
  <si>
    <t xml:space="preserve"> Las Vegas Valley, Nevada</t>
  </si>
  <si>
    <t xml:space="preserve"> Mesilla Basin, New Mexico</t>
  </si>
  <si>
    <t xml:space="preserve"> Milford Area, Utah</t>
  </si>
  <si>
    <t xml:space="preserve"> Mimbres Basin, New Mexico</t>
  </si>
  <si>
    <t xml:space="preserve"> Pahvant Valley, Utah</t>
  </si>
  <si>
    <t xml:space="preserve"> Paradise Valley, Nevada</t>
  </si>
  <si>
    <t xml:space="preserve"> San Luis Valley, Colorado</t>
  </si>
  <si>
    <t xml:space="preserve"> Tularosa Basin, New Mexico</t>
  </si>
  <si>
    <t>Western Volcanic Aquifer Systems:</t>
  </si>
  <si>
    <t xml:space="preserve"> Oahu, Hawaii</t>
  </si>
  <si>
    <t xml:space="preserve"> Snake River Plain, Idaho</t>
  </si>
  <si>
    <t>Deep Confined Bedrock Aquifers:</t>
  </si>
  <si>
    <t xml:space="preserve"> Black Mesa Area, Arizona</t>
  </si>
  <si>
    <t xml:space="preserve"> Denver Basin, Colorado</t>
  </si>
  <si>
    <t>TOTAL (all US systems)</t>
  </si>
  <si>
    <t xml:space="preserve"> Coastal Lowlands of AL,FL,LA,MS</t>
  </si>
  <si>
    <t xml:space="preserve"> Houston Area and Northern Part of TX Gulf Coast</t>
  </si>
  <si>
    <t xml:space="preserve"> Central Part of Gulf Coast Aquifer System in TX</t>
  </si>
  <si>
    <t xml:space="preserve"> Winter Garden Area, Southern Part of TX Gulf Coast</t>
  </si>
  <si>
    <t xml:space="preserve"> Death Valley Region, CA-NV</t>
  </si>
  <si>
    <t xml:space="preserve"> Hueco Bolson, New Mexico-Texas</t>
  </si>
  <si>
    <t xml:space="preserve"> Los Angeles Basin, CA</t>
  </si>
  <si>
    <t xml:space="preserve"> Middle Rio Grande Basin, NM</t>
  </si>
  <si>
    <t xml:space="preserve"> Mojave River Basin, CA</t>
  </si>
  <si>
    <t xml:space="preserve"> Pecos River Basin Alluvium, TX</t>
  </si>
  <si>
    <t>Agricultural and Land Drainage  (not mapped)</t>
  </si>
  <si>
    <t xml:space="preserve"> Midwest Cambrian-Ordovician Aquifer System</t>
  </si>
  <si>
    <t xml:space="preserve"> Dakota Aquifer, Northern Great Plains</t>
  </si>
  <si>
    <t xml:space="preserve"> Columbia Plateau Aquifer System</t>
  </si>
  <si>
    <t>Area (or subarea) Name</t>
  </si>
  <si>
    <t>Key (ID number on index map)</t>
  </si>
  <si>
    <t>GW Depletion Volume (km^3)</t>
  </si>
  <si>
    <t>1900-2000</t>
  </si>
  <si>
    <t>1900-2008</t>
  </si>
  <si>
    <t xml:space="preserve">     Colorado</t>
  </si>
  <si>
    <t xml:space="preserve">     Wyoming</t>
  </si>
  <si>
    <t xml:space="preserve">     Texas</t>
  </si>
  <si>
    <t xml:space="preserve">     South Dakota</t>
  </si>
  <si>
    <t xml:space="preserve">     Oklahoma</t>
  </si>
  <si>
    <t xml:space="preserve">     New Mexico</t>
  </si>
  <si>
    <t xml:space="preserve">     Nebraska</t>
  </si>
  <si>
    <t xml:space="preserve">     Kansas</t>
  </si>
  <si>
    <t>Size of Area (km^2)</t>
  </si>
  <si>
    <t xml:space="preserve">area sum of subs = </t>
  </si>
  <si>
    <t>AVERAGE RATE OF GROUNDWATER DEPLETION (km^3/yr)</t>
  </si>
  <si>
    <t>1961-1970</t>
  </si>
  <si>
    <t>2001-2008</t>
  </si>
  <si>
    <t>Depletion Intensity (m/yr)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</si>
</sst>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9" formatCode="0.0000"/>
    <numFmt numFmtId="170" formatCode="0.000"/>
    <numFmt numFmtId="173" formatCode="0.000E+00"/>
    <numFmt numFmtId="176" formatCode="_(* #,##0.0000_);_(* \(#,##0.0000\);_(* &quot;-&quot;??_);_(@_)"/>
    <numFmt numFmtId="177" formatCode="_(* #,##0.00000_);_(* \(#,##0.000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right"/>
    </xf>
    <xf numFmtId="1" fontId="0" fillId="0" borderId="0" xfId="0" applyNumberFormat="1"/>
    <xf numFmtId="0" fontId="0" fillId="0" borderId="0" xfId="0" applyAlignment="1">
      <alignment horizontal="right"/>
    </xf>
    <xf numFmtId="169" fontId="4" fillId="0" borderId="0" xfId="0" applyNumberFormat="1" applyFont="1" applyAlignment="1">
      <alignment horizontal="right" wrapText="1"/>
    </xf>
    <xf numFmtId="169" fontId="0" fillId="0" borderId="0" xfId="0" applyNumberFormat="1"/>
    <xf numFmtId="0" fontId="4" fillId="0" borderId="0" xfId="0" applyFont="1" applyAlignment="1">
      <alignment horizontal="right"/>
    </xf>
    <xf numFmtId="170" fontId="4" fillId="0" borderId="0" xfId="0" applyNumberFormat="1" applyFont="1" applyAlignment="1">
      <alignment horizontal="right"/>
    </xf>
    <xf numFmtId="170" fontId="4" fillId="0" borderId="0" xfId="0" applyNumberFormat="1" applyFont="1" applyAlignment="1">
      <alignment horizontal="right" wrapText="1"/>
    </xf>
    <xf numFmtId="173" fontId="0" fillId="0" borderId="0" xfId="0" applyNumberFormat="1"/>
    <xf numFmtId="0" fontId="3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176" fontId="0" fillId="0" borderId="0" xfId="1" applyNumberFormat="1" applyFont="1"/>
    <xf numFmtId="177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topLeftCell="C1" workbookViewId="0">
      <selection activeCell="J4" sqref="J4"/>
    </sheetView>
  </sheetViews>
  <sheetFormatPr baseColWidth="10" defaultRowHeight="15" x14ac:dyDescent="0.2"/>
  <cols>
    <col min="1" max="1" width="51.5" customWidth="1"/>
    <col min="2" max="2" width="29.83203125" style="1" customWidth="1"/>
    <col min="3" max="3" width="28.6640625" customWidth="1"/>
    <col min="4" max="4" width="29.6640625" customWidth="1"/>
    <col min="5" max="5" width="21.33203125" customWidth="1"/>
    <col min="6" max="6" width="24.1640625" customWidth="1"/>
    <col min="7" max="7" width="25.1640625" customWidth="1"/>
    <col min="8" max="8" width="22.5" customWidth="1"/>
    <col min="9" max="9" width="18.5" customWidth="1"/>
    <col min="10" max="256" width="8.83203125" customWidth="1"/>
  </cols>
  <sheetData>
    <row r="1" spans="1:9" x14ac:dyDescent="0.2">
      <c r="A1" s="2" t="s">
        <v>47</v>
      </c>
      <c r="B1" s="2" t="s">
        <v>48</v>
      </c>
      <c r="C1" s="2" t="s">
        <v>49</v>
      </c>
      <c r="D1" s="2" t="s">
        <v>49</v>
      </c>
      <c r="E1" s="2" t="s">
        <v>60</v>
      </c>
      <c r="F1" s="12" t="s">
        <v>62</v>
      </c>
      <c r="G1" s="12"/>
      <c r="H1" s="13" t="s">
        <v>65</v>
      </c>
      <c r="I1" s="13"/>
    </row>
    <row r="2" spans="1:9" x14ac:dyDescent="0.2">
      <c r="C2" s="2" t="s">
        <v>50</v>
      </c>
      <c r="D2" s="2" t="s">
        <v>51</v>
      </c>
      <c r="F2" s="2" t="s">
        <v>63</v>
      </c>
      <c r="G2" s="2" t="s">
        <v>64</v>
      </c>
      <c r="H2" s="2" t="s">
        <v>51</v>
      </c>
      <c r="I2" s="2" t="s">
        <v>64</v>
      </c>
    </row>
    <row r="3" spans="1:9" x14ac:dyDescent="0.2">
      <c r="A3" t="s">
        <v>0</v>
      </c>
    </row>
    <row r="4" spans="1:9" x14ac:dyDescent="0.2">
      <c r="A4" t="s">
        <v>1</v>
      </c>
      <c r="B4" s="1">
        <v>1</v>
      </c>
      <c r="C4">
        <v>3.5</v>
      </c>
      <c r="D4">
        <v>3.5</v>
      </c>
      <c r="E4" s="4">
        <v>66534</v>
      </c>
      <c r="F4" s="6">
        <v>6.2E-2</v>
      </c>
      <c r="G4" s="7">
        <v>0</v>
      </c>
      <c r="H4" s="15">
        <f t="shared" ref="H4:H10" si="0">(D4/E4)/108*1000</f>
        <v>4.8708040110931864E-4</v>
      </c>
      <c r="I4" s="14">
        <f>(G4/E4)*1000</f>
        <v>0</v>
      </c>
    </row>
    <row r="5" spans="1:9" x14ac:dyDescent="0.2">
      <c r="A5" t="s">
        <v>2</v>
      </c>
      <c r="B5" s="1">
        <v>2</v>
      </c>
      <c r="C5">
        <v>1.6</v>
      </c>
      <c r="D5">
        <v>1.1000000000000001</v>
      </c>
      <c r="E5" s="4">
        <v>3380</v>
      </c>
      <c r="F5" s="6">
        <v>0.04</v>
      </c>
      <c r="G5" s="7">
        <v>-5.2999999999999999E-2</v>
      </c>
      <c r="H5" s="15">
        <f t="shared" si="0"/>
        <v>3.0133683979837829E-3</v>
      </c>
      <c r="I5" s="15">
        <f t="shared" ref="I5:I19" si="1">(G5/E5)*1000</f>
        <v>-1.5680473372781063E-2</v>
      </c>
    </row>
    <row r="6" spans="1:9" x14ac:dyDescent="0.2">
      <c r="A6" t="s">
        <v>3</v>
      </c>
      <c r="B6" s="1">
        <v>3</v>
      </c>
      <c r="C6">
        <v>1.6</v>
      </c>
      <c r="D6">
        <v>1.9</v>
      </c>
      <c r="E6" s="4">
        <v>18489</v>
      </c>
      <c r="F6" s="6">
        <v>1.9E-2</v>
      </c>
      <c r="G6" s="7">
        <v>4.2000000000000003E-2</v>
      </c>
      <c r="H6" s="15">
        <f t="shared" si="0"/>
        <v>9.515167176479309E-4</v>
      </c>
      <c r="I6" s="15">
        <f t="shared" si="1"/>
        <v>2.2716209638163234E-3</v>
      </c>
    </row>
    <row r="7" spans="1:9" x14ac:dyDescent="0.2">
      <c r="A7" t="s">
        <v>4</v>
      </c>
      <c r="B7" s="1">
        <v>4</v>
      </c>
      <c r="C7">
        <v>1.2</v>
      </c>
      <c r="D7">
        <v>1.2</v>
      </c>
      <c r="E7" s="4">
        <v>11614</v>
      </c>
      <c r="F7" s="6">
        <v>3.6999999999999998E-2</v>
      </c>
      <c r="G7" s="7">
        <v>0</v>
      </c>
      <c r="H7" s="15">
        <f t="shared" si="0"/>
        <v>9.5669976847865591E-4</v>
      </c>
      <c r="I7" s="15">
        <f t="shared" si="1"/>
        <v>0</v>
      </c>
    </row>
    <row r="8" spans="1:9" x14ac:dyDescent="0.2">
      <c r="A8" t="s">
        <v>5</v>
      </c>
      <c r="B8" s="1">
        <v>5</v>
      </c>
      <c r="C8">
        <v>1.2</v>
      </c>
      <c r="D8">
        <v>1.6</v>
      </c>
      <c r="E8" s="4">
        <v>55901</v>
      </c>
      <c r="F8" s="6">
        <v>-1.6E-2</v>
      </c>
      <c r="G8" s="7">
        <v>5.2999999999999999E-2</v>
      </c>
      <c r="H8" s="15">
        <f t="shared" si="0"/>
        <v>2.650187798932902E-4</v>
      </c>
      <c r="I8" s="15">
        <f t="shared" si="1"/>
        <v>9.4810468506824558E-4</v>
      </c>
    </row>
    <row r="9" spans="1:9" x14ac:dyDescent="0.2">
      <c r="A9" t="s">
        <v>6</v>
      </c>
      <c r="B9" s="1">
        <v>6</v>
      </c>
      <c r="C9">
        <v>2.8</v>
      </c>
      <c r="D9">
        <v>3.2</v>
      </c>
      <c r="E9" s="4">
        <v>48931</v>
      </c>
      <c r="F9" s="6">
        <v>-3.0000000000000001E-3</v>
      </c>
      <c r="G9" s="7">
        <v>6.2E-2</v>
      </c>
      <c r="H9" s="15">
        <f t="shared" si="0"/>
        <v>6.0553901677115997E-4</v>
      </c>
      <c r="I9" s="15">
        <f t="shared" si="1"/>
        <v>1.2670903925936523E-3</v>
      </c>
    </row>
    <row r="10" spans="1:9" x14ac:dyDescent="0.2">
      <c r="A10" t="s">
        <v>7</v>
      </c>
      <c r="B10" s="1">
        <v>7</v>
      </c>
      <c r="C10">
        <v>2.5</v>
      </c>
      <c r="D10">
        <v>4.5</v>
      </c>
      <c r="E10" s="4">
        <v>18761</v>
      </c>
      <c r="F10" s="6">
        <v>0.14399999999999999</v>
      </c>
      <c r="G10" s="7">
        <v>0.24399999999999999</v>
      </c>
      <c r="H10" s="15">
        <f t="shared" si="0"/>
        <v>2.2209192829095816E-3</v>
      </c>
      <c r="I10" s="15">
        <f t="shared" si="1"/>
        <v>1.3005703320718511E-2</v>
      </c>
    </row>
    <row r="11" spans="1:9" x14ac:dyDescent="0.2">
      <c r="E11" s="4"/>
      <c r="H11" s="15"/>
      <c r="I11" s="15"/>
    </row>
    <row r="12" spans="1:9" x14ac:dyDescent="0.2">
      <c r="A12" t="s">
        <v>8</v>
      </c>
      <c r="E12" s="4"/>
      <c r="H12" s="15"/>
      <c r="I12" s="15"/>
    </row>
    <row r="13" spans="1:9" x14ac:dyDescent="0.2">
      <c r="A13" t="s">
        <v>33</v>
      </c>
      <c r="B13" s="1">
        <v>8</v>
      </c>
      <c r="C13">
        <v>37.799999999999997</v>
      </c>
      <c r="D13">
        <v>38.5</v>
      </c>
      <c r="E13" s="4">
        <v>140056</v>
      </c>
      <c r="F13" s="8">
        <v>0.78800000000000003</v>
      </c>
      <c r="G13" s="9">
        <v>0.09</v>
      </c>
      <c r="H13" s="15">
        <f>(D13/E13)/108*1000</f>
        <v>2.5452781850222876E-3</v>
      </c>
      <c r="I13" s="15">
        <f t="shared" si="1"/>
        <v>6.4260010281601645E-4</v>
      </c>
    </row>
    <row r="14" spans="1:9" x14ac:dyDescent="0.2">
      <c r="A14" t="s">
        <v>34</v>
      </c>
      <c r="B14" s="1">
        <v>9</v>
      </c>
      <c r="C14">
        <v>28.9</v>
      </c>
      <c r="D14">
        <v>31.1</v>
      </c>
      <c r="E14" s="4">
        <v>50157</v>
      </c>
      <c r="F14" s="8">
        <v>0.502</v>
      </c>
      <c r="G14" s="9">
        <v>0.28000000000000003</v>
      </c>
      <c r="H14" s="15">
        <f>(D14/E14)/108*1000</f>
        <v>5.7412317914341563E-3</v>
      </c>
      <c r="I14" s="15">
        <f t="shared" si="1"/>
        <v>5.5824710409314755E-3</v>
      </c>
    </row>
    <row r="15" spans="1:9" x14ac:dyDescent="0.2">
      <c r="A15" t="s">
        <v>35</v>
      </c>
      <c r="B15" s="1">
        <v>10</v>
      </c>
      <c r="C15">
        <v>4.8</v>
      </c>
      <c r="D15">
        <v>4.8</v>
      </c>
      <c r="E15" s="4">
        <v>61200</v>
      </c>
      <c r="F15" s="8">
        <v>0.183</v>
      </c>
      <c r="G15" s="9">
        <v>0</v>
      </c>
      <c r="H15" s="15">
        <f>(D15/E15)/108*1000</f>
        <v>7.262164124909224E-4</v>
      </c>
      <c r="I15" s="15">
        <f t="shared" si="1"/>
        <v>0</v>
      </c>
    </row>
    <row r="16" spans="1:9" x14ac:dyDescent="0.2">
      <c r="A16" t="s">
        <v>36</v>
      </c>
      <c r="B16" s="1">
        <v>11</v>
      </c>
      <c r="C16">
        <v>9.5</v>
      </c>
      <c r="D16">
        <v>9.6</v>
      </c>
      <c r="E16" s="4">
        <v>35571</v>
      </c>
      <c r="F16" s="8">
        <v>0.28299999999999997</v>
      </c>
      <c r="G16" s="9">
        <v>1.2E-2</v>
      </c>
      <c r="H16" s="15">
        <f>(D16/E16)/108*1000</f>
        <v>2.4989145339992941E-3</v>
      </c>
      <c r="I16" s="15">
        <f t="shared" si="1"/>
        <v>3.3735346208990473E-4</v>
      </c>
    </row>
    <row r="17" spans="1:9" x14ac:dyDescent="0.2">
      <c r="A17" t="s">
        <v>9</v>
      </c>
      <c r="B17" s="1">
        <v>12</v>
      </c>
      <c r="C17">
        <v>117.6</v>
      </c>
      <c r="D17">
        <v>182</v>
      </c>
      <c r="E17" s="4">
        <v>201483</v>
      </c>
      <c r="F17" s="8">
        <v>-0.17899999999999999</v>
      </c>
      <c r="G17" s="9">
        <v>8.048</v>
      </c>
      <c r="H17" s="15">
        <f>(D17/E17)/108*1000</f>
        <v>8.3639075514320583E-3</v>
      </c>
      <c r="I17" s="15">
        <f t="shared" si="1"/>
        <v>3.9943816599911655E-2</v>
      </c>
    </row>
    <row r="18" spans="1:9" x14ac:dyDescent="0.2">
      <c r="E18" s="4"/>
      <c r="H18" s="15"/>
      <c r="I18" s="15"/>
    </row>
    <row r="19" spans="1:9" x14ac:dyDescent="0.2">
      <c r="A19" t="s">
        <v>10</v>
      </c>
      <c r="B19" s="1">
        <v>13</v>
      </c>
      <c r="C19">
        <v>258.60000000000002</v>
      </c>
      <c r="D19">
        <v>353.3</v>
      </c>
      <c r="E19" s="4">
        <v>461471</v>
      </c>
      <c r="F19" s="8">
        <v>6.1920000000000002</v>
      </c>
      <c r="G19" s="8">
        <v>11.83</v>
      </c>
      <c r="H19" s="15">
        <f>(D19/E19)/108*1000</f>
        <v>7.0888447947894803E-3</v>
      </c>
      <c r="I19" s="15">
        <f t="shared" si="1"/>
        <v>2.5635413709637223E-2</v>
      </c>
    </row>
    <row r="20" spans="1:9" x14ac:dyDescent="0.2">
      <c r="A20" t="s">
        <v>52</v>
      </c>
      <c r="E20" s="4">
        <v>38815</v>
      </c>
      <c r="H20" s="11"/>
      <c r="I20" s="11"/>
    </row>
    <row r="21" spans="1:9" x14ac:dyDescent="0.2">
      <c r="A21" t="s">
        <v>59</v>
      </c>
      <c r="E21" s="4">
        <v>82855</v>
      </c>
      <c r="H21" s="11"/>
      <c r="I21" s="11"/>
    </row>
    <row r="22" spans="1:9" x14ac:dyDescent="0.2">
      <c r="A22" t="s">
        <v>58</v>
      </c>
      <c r="E22" s="4">
        <v>168727</v>
      </c>
      <c r="H22" s="11"/>
      <c r="I22" s="11"/>
    </row>
    <row r="23" spans="1:9" x14ac:dyDescent="0.2">
      <c r="A23" t="s">
        <v>57</v>
      </c>
      <c r="E23" s="4">
        <v>24269</v>
      </c>
      <c r="H23" s="11"/>
      <c r="I23" s="11"/>
    </row>
    <row r="24" spans="1:9" x14ac:dyDescent="0.2">
      <c r="A24" t="s">
        <v>56</v>
      </c>
      <c r="E24" s="4">
        <v>18911</v>
      </c>
      <c r="H24" s="11"/>
      <c r="I24" s="11"/>
    </row>
    <row r="25" spans="1:9" x14ac:dyDescent="0.2">
      <c r="A25" t="s">
        <v>55</v>
      </c>
      <c r="E25" s="4">
        <v>14489</v>
      </c>
      <c r="H25" s="11"/>
      <c r="I25" s="11"/>
    </row>
    <row r="26" spans="1:9" x14ac:dyDescent="0.2">
      <c r="A26" t="s">
        <v>54</v>
      </c>
      <c r="E26" s="4">
        <v>92185</v>
      </c>
      <c r="H26" s="11"/>
      <c r="I26" s="11"/>
    </row>
    <row r="27" spans="1:9" x14ac:dyDescent="0.2">
      <c r="A27" t="s">
        <v>53</v>
      </c>
      <c r="E27" s="4">
        <v>19214</v>
      </c>
      <c r="H27" s="11"/>
      <c r="I27" s="11"/>
    </row>
    <row r="28" spans="1:9" x14ac:dyDescent="0.2">
      <c r="D28" s="5" t="s">
        <v>61</v>
      </c>
      <c r="E28" s="4">
        <f>SUM(E20:E27)</f>
        <v>459465</v>
      </c>
      <c r="H28" s="11"/>
      <c r="I28" s="11"/>
    </row>
    <row r="29" spans="1:9" x14ac:dyDescent="0.2">
      <c r="E29" s="4"/>
      <c r="H29" s="11"/>
      <c r="I29" s="11"/>
    </row>
    <row r="30" spans="1:9" x14ac:dyDescent="0.2">
      <c r="A30" t="s">
        <v>11</v>
      </c>
      <c r="B30" s="1">
        <v>14</v>
      </c>
      <c r="C30">
        <v>113.4</v>
      </c>
      <c r="D30">
        <v>144.80000000000001</v>
      </c>
      <c r="E30" s="4">
        <v>54560</v>
      </c>
      <c r="F30" s="8">
        <v>0.998</v>
      </c>
      <c r="G30" s="8">
        <v>3.919</v>
      </c>
      <c r="H30" s="11">
        <f>(D30/E30)/108*1000</f>
        <v>2.457369392853264E-2</v>
      </c>
      <c r="I30" s="11">
        <f>(G30/E30)*1000</f>
        <v>7.1829178885630507E-2</v>
      </c>
    </row>
    <row r="31" spans="1:9" x14ac:dyDescent="0.2">
      <c r="E31" s="4"/>
      <c r="H31" s="11"/>
      <c r="I31" s="11"/>
    </row>
    <row r="32" spans="1:9" x14ac:dyDescent="0.2">
      <c r="A32" t="s">
        <v>12</v>
      </c>
      <c r="E32" s="4"/>
      <c r="H32" s="11"/>
      <c r="I32" s="11"/>
    </row>
    <row r="33" spans="1:9" x14ac:dyDescent="0.2">
      <c r="A33" t="s">
        <v>13</v>
      </c>
      <c r="B33" s="1">
        <v>15</v>
      </c>
      <c r="C33">
        <v>105.3</v>
      </c>
      <c r="D33">
        <v>102</v>
      </c>
      <c r="E33" s="3">
        <v>210743</v>
      </c>
      <c r="F33" s="10">
        <v>3.0760000000000001</v>
      </c>
      <c r="G33" s="10">
        <v>-0.41</v>
      </c>
      <c r="H33" s="11">
        <f t="shared" ref="H33:H51" si="2">(D33/E33)/108*1000</f>
        <v>4.4814985287503946E-3</v>
      </c>
      <c r="I33" s="11">
        <f>(G33/E33)*1000</f>
        <v>-1.9454975965987006E-3</v>
      </c>
    </row>
    <row r="34" spans="1:9" x14ac:dyDescent="0.2">
      <c r="A34" t="s">
        <v>14</v>
      </c>
      <c r="B34" s="1">
        <v>16</v>
      </c>
      <c r="C34">
        <v>10.5</v>
      </c>
      <c r="D34">
        <v>10.6</v>
      </c>
      <c r="E34" s="3">
        <v>6328</v>
      </c>
      <c r="F34" s="10">
        <v>0.24</v>
      </c>
      <c r="G34" s="10">
        <v>5.0000000000000001E-3</v>
      </c>
      <c r="H34" s="11">
        <f t="shared" si="2"/>
        <v>1.5510137191553121E-2</v>
      </c>
      <c r="I34" s="11">
        <f t="shared" ref="I34:I51" si="3">(G34/E34)*1000</f>
        <v>7.9013906447534773E-4</v>
      </c>
    </row>
    <row r="35" spans="1:9" x14ac:dyDescent="0.2">
      <c r="A35" t="s">
        <v>15</v>
      </c>
      <c r="B35" s="1">
        <v>17</v>
      </c>
      <c r="C35">
        <v>3.2</v>
      </c>
      <c r="D35">
        <v>3.7</v>
      </c>
      <c r="E35" s="4">
        <v>4333</v>
      </c>
      <c r="F35" s="10">
        <v>5.5E-2</v>
      </c>
      <c r="G35" s="10">
        <v>0.06</v>
      </c>
      <c r="H35" s="11">
        <f t="shared" si="2"/>
        <v>7.9065911052986996E-3</v>
      </c>
      <c r="I35" s="11">
        <f t="shared" si="3"/>
        <v>1.3847219016847448E-2</v>
      </c>
    </row>
    <row r="36" spans="1:9" x14ac:dyDescent="0.2">
      <c r="A36" t="s">
        <v>37</v>
      </c>
      <c r="B36" s="1">
        <v>18</v>
      </c>
      <c r="C36">
        <v>3.4</v>
      </c>
      <c r="D36">
        <v>4</v>
      </c>
      <c r="E36" s="4">
        <v>44108</v>
      </c>
      <c r="F36" s="10">
        <v>0.06</v>
      </c>
      <c r="G36" s="10">
        <v>0.08</v>
      </c>
      <c r="H36" s="11">
        <f t="shared" si="2"/>
        <v>8.396897850058275E-4</v>
      </c>
      <c r="I36" s="11">
        <f t="shared" si="3"/>
        <v>1.8137299356125872E-3</v>
      </c>
    </row>
    <row r="37" spans="1:9" x14ac:dyDescent="0.2">
      <c r="A37" t="s">
        <v>16</v>
      </c>
      <c r="B37" s="1">
        <v>19</v>
      </c>
      <c r="C37">
        <v>3.2</v>
      </c>
      <c r="D37">
        <v>3.7</v>
      </c>
      <c r="E37" s="4">
        <v>1236</v>
      </c>
      <c r="F37" s="10">
        <v>5.7000000000000002E-2</v>
      </c>
      <c r="G37" s="10">
        <v>6.2E-2</v>
      </c>
      <c r="H37" s="11">
        <f t="shared" si="2"/>
        <v>2.7717847297135324E-2</v>
      </c>
      <c r="I37" s="11">
        <f t="shared" si="3"/>
        <v>5.0161812297734629E-2</v>
      </c>
    </row>
    <row r="38" spans="1:9" x14ac:dyDescent="0.2">
      <c r="A38" t="s">
        <v>17</v>
      </c>
      <c r="B38" s="1">
        <v>20</v>
      </c>
      <c r="C38">
        <v>1.7</v>
      </c>
      <c r="D38">
        <v>1.9</v>
      </c>
      <c r="E38" s="4">
        <v>6460</v>
      </c>
      <c r="F38" s="10">
        <v>2.7E-2</v>
      </c>
      <c r="G38" s="10">
        <v>2.8000000000000001E-2</v>
      </c>
      <c r="H38" s="11">
        <f t="shared" si="2"/>
        <v>2.7233115468409583E-3</v>
      </c>
      <c r="I38" s="11">
        <f t="shared" si="3"/>
        <v>4.3343653250773988E-3</v>
      </c>
    </row>
    <row r="39" spans="1:9" x14ac:dyDescent="0.2">
      <c r="A39" t="s">
        <v>38</v>
      </c>
      <c r="B39" s="1">
        <v>21</v>
      </c>
      <c r="C39">
        <v>4.5999999999999996</v>
      </c>
      <c r="D39">
        <v>5.7</v>
      </c>
      <c r="E39" s="4">
        <v>3600</v>
      </c>
      <c r="F39" s="10">
        <v>5.6000000000000001E-2</v>
      </c>
      <c r="G39" s="10">
        <v>0.13500000000000001</v>
      </c>
      <c r="H39" s="11">
        <f t="shared" si="2"/>
        <v>1.4660493827160493E-2</v>
      </c>
      <c r="I39" s="11">
        <f t="shared" si="3"/>
        <v>3.7500000000000006E-2</v>
      </c>
    </row>
    <row r="40" spans="1:9" x14ac:dyDescent="0.2">
      <c r="A40" t="s">
        <v>18</v>
      </c>
      <c r="B40" s="1">
        <v>22</v>
      </c>
      <c r="C40">
        <v>2.2999999999999998</v>
      </c>
      <c r="D40">
        <v>2.1</v>
      </c>
      <c r="E40" s="4">
        <v>1958</v>
      </c>
      <c r="F40" s="10">
        <v>4.2999999999999997E-2</v>
      </c>
      <c r="G40" s="10">
        <v>-2.5999999999999999E-2</v>
      </c>
      <c r="H40" s="11">
        <f t="shared" si="2"/>
        <v>9.9307683577346505E-3</v>
      </c>
      <c r="I40" s="11">
        <f t="shared" si="3"/>
        <v>-1.3278855975485188E-2</v>
      </c>
    </row>
    <row r="41" spans="1:9" x14ac:dyDescent="0.2">
      <c r="A41" t="s">
        <v>39</v>
      </c>
      <c r="B41" s="1">
        <v>23</v>
      </c>
      <c r="C41">
        <v>4.0999999999999996</v>
      </c>
      <c r="D41">
        <v>4.2</v>
      </c>
      <c r="E41" s="4">
        <v>1362</v>
      </c>
      <c r="F41" s="10">
        <v>-1.6E-2</v>
      </c>
      <c r="G41" s="10">
        <v>1.4E-2</v>
      </c>
      <c r="H41" s="11">
        <f t="shared" si="2"/>
        <v>2.8552781856746617E-2</v>
      </c>
      <c r="I41" s="11">
        <f t="shared" si="3"/>
        <v>1.0279001468428781E-2</v>
      </c>
    </row>
    <row r="42" spans="1:9" x14ac:dyDescent="0.2">
      <c r="A42" t="s">
        <v>19</v>
      </c>
      <c r="B42" s="1">
        <v>24</v>
      </c>
      <c r="C42">
        <v>0.3</v>
      </c>
      <c r="D42">
        <v>0.4</v>
      </c>
      <c r="E42" s="4">
        <v>2585</v>
      </c>
      <c r="F42" s="10">
        <v>7.0000000000000001E-3</v>
      </c>
      <c r="G42" s="10">
        <v>0.01</v>
      </c>
      <c r="H42" s="11">
        <f t="shared" si="2"/>
        <v>1.432767390214199E-3</v>
      </c>
      <c r="I42" s="11">
        <f t="shared" si="3"/>
        <v>3.868471953578337E-3</v>
      </c>
    </row>
    <row r="43" spans="1:9" x14ac:dyDescent="0.2">
      <c r="A43" t="s">
        <v>40</v>
      </c>
      <c r="B43" s="1">
        <v>25</v>
      </c>
      <c r="C43">
        <v>2.4</v>
      </c>
      <c r="D43">
        <v>2.7</v>
      </c>
      <c r="E43" s="4">
        <v>7886</v>
      </c>
      <c r="F43" s="10">
        <v>0.04</v>
      </c>
      <c r="G43" s="10">
        <v>4.2000000000000003E-2</v>
      </c>
      <c r="H43" s="11">
        <f t="shared" si="2"/>
        <v>3.1701749936596502E-3</v>
      </c>
      <c r="I43" s="11">
        <f t="shared" si="3"/>
        <v>5.3258939893482118E-3</v>
      </c>
    </row>
    <row r="44" spans="1:9" x14ac:dyDescent="0.2">
      <c r="A44" t="s">
        <v>20</v>
      </c>
      <c r="B44" s="1">
        <v>26</v>
      </c>
      <c r="C44">
        <v>1</v>
      </c>
      <c r="D44">
        <v>1.2</v>
      </c>
      <c r="E44" s="4">
        <v>1031</v>
      </c>
      <c r="F44" s="10">
        <v>0.02</v>
      </c>
      <c r="G44" s="10">
        <v>2.1000000000000001E-2</v>
      </c>
      <c r="H44" s="11">
        <f t="shared" si="2"/>
        <v>1.0777023386140746E-2</v>
      </c>
      <c r="I44" s="11">
        <f t="shared" si="3"/>
        <v>2.0368574199806016E-2</v>
      </c>
    </row>
    <row r="45" spans="1:9" x14ac:dyDescent="0.2">
      <c r="A45" t="s">
        <v>21</v>
      </c>
      <c r="B45" s="1">
        <v>27</v>
      </c>
      <c r="C45">
        <v>4.2</v>
      </c>
      <c r="D45">
        <v>4.2</v>
      </c>
      <c r="E45" s="4">
        <v>11320</v>
      </c>
      <c r="F45" s="10">
        <v>7.9000000000000001E-2</v>
      </c>
      <c r="G45" s="10">
        <v>0</v>
      </c>
      <c r="H45" s="11">
        <f t="shared" si="2"/>
        <v>3.4354142127993722E-3</v>
      </c>
      <c r="I45" s="11">
        <f t="shared" si="3"/>
        <v>0</v>
      </c>
    </row>
    <row r="46" spans="1:9" x14ac:dyDescent="0.2">
      <c r="A46" t="s">
        <v>41</v>
      </c>
      <c r="B46" s="1">
        <v>28</v>
      </c>
      <c r="C46">
        <v>3.2</v>
      </c>
      <c r="D46">
        <v>3.6</v>
      </c>
      <c r="E46" s="4">
        <v>9734</v>
      </c>
      <c r="F46" s="10">
        <v>5.8999999999999997E-2</v>
      </c>
      <c r="G46" s="10">
        <v>4.1000000000000002E-2</v>
      </c>
      <c r="H46" s="11">
        <f t="shared" si="2"/>
        <v>3.4244229847270732E-3</v>
      </c>
      <c r="I46" s="11">
        <f t="shared" si="3"/>
        <v>4.2120402712143004E-3</v>
      </c>
    </row>
    <row r="47" spans="1:9" x14ac:dyDescent="0.2">
      <c r="A47" t="s">
        <v>22</v>
      </c>
      <c r="B47" s="1">
        <v>29</v>
      </c>
      <c r="C47">
        <v>0.8</v>
      </c>
      <c r="D47">
        <v>1.1000000000000001</v>
      </c>
      <c r="E47" s="4">
        <v>705</v>
      </c>
      <c r="F47" s="10">
        <v>0.03</v>
      </c>
      <c r="G47" s="10">
        <v>3.6999999999999998E-2</v>
      </c>
      <c r="H47" s="11">
        <f t="shared" si="2"/>
        <v>1.4447071184659837E-2</v>
      </c>
      <c r="I47" s="11">
        <f t="shared" si="3"/>
        <v>5.2482269503546099E-2</v>
      </c>
    </row>
    <row r="48" spans="1:9" x14ac:dyDescent="0.2">
      <c r="A48" t="s">
        <v>23</v>
      </c>
      <c r="B48" s="1">
        <v>30</v>
      </c>
      <c r="C48">
        <v>0.2</v>
      </c>
      <c r="D48">
        <v>0.3</v>
      </c>
      <c r="E48" s="4">
        <v>2100</v>
      </c>
      <c r="F48" s="10">
        <v>-5.0000000000000001E-3</v>
      </c>
      <c r="G48" s="10">
        <v>5.0000000000000001E-3</v>
      </c>
      <c r="H48" s="11">
        <f t="shared" si="2"/>
        <v>1.3227513227513225E-3</v>
      </c>
      <c r="I48" s="11">
        <f t="shared" si="3"/>
        <v>2.3809523809523812E-3</v>
      </c>
    </row>
    <row r="49" spans="1:9" x14ac:dyDescent="0.2">
      <c r="A49" t="s">
        <v>42</v>
      </c>
      <c r="B49" s="1">
        <v>31</v>
      </c>
      <c r="C49">
        <v>20.2</v>
      </c>
      <c r="D49">
        <v>21</v>
      </c>
      <c r="E49" s="4">
        <v>14504</v>
      </c>
      <c r="F49" s="10">
        <v>0.69899999999999995</v>
      </c>
      <c r="G49" s="10">
        <v>9.2999999999999999E-2</v>
      </c>
      <c r="H49" s="11">
        <f t="shared" si="2"/>
        <v>1.3406263406263406E-2</v>
      </c>
      <c r="I49" s="11">
        <f t="shared" si="3"/>
        <v>6.4120242691671258E-3</v>
      </c>
    </row>
    <row r="50" spans="1:9" x14ac:dyDescent="0.2">
      <c r="A50" t="s">
        <v>24</v>
      </c>
      <c r="B50" s="1">
        <v>32</v>
      </c>
      <c r="C50">
        <v>3.3</v>
      </c>
      <c r="D50">
        <v>3.6</v>
      </c>
      <c r="E50" s="4">
        <v>8217</v>
      </c>
      <c r="F50" s="10">
        <v>5.3999999999999999E-2</v>
      </c>
      <c r="G50" s="10">
        <v>4.4999999999999998E-2</v>
      </c>
      <c r="H50" s="11">
        <f t="shared" si="2"/>
        <v>4.0566305626546593E-3</v>
      </c>
      <c r="I50" s="11">
        <f t="shared" si="3"/>
        <v>5.4764512595837896E-3</v>
      </c>
    </row>
    <row r="51" spans="1:9" x14ac:dyDescent="0.2">
      <c r="A51" t="s">
        <v>25</v>
      </c>
      <c r="B51" s="1">
        <v>33</v>
      </c>
      <c r="C51">
        <v>1.1000000000000001</v>
      </c>
      <c r="D51">
        <v>1.5</v>
      </c>
      <c r="E51" s="4">
        <v>10458</v>
      </c>
      <c r="F51" s="10">
        <v>1.4999999999999999E-2</v>
      </c>
      <c r="G51" s="10">
        <v>0.05</v>
      </c>
      <c r="H51" s="11">
        <f t="shared" si="2"/>
        <v>1.3280635770595609E-3</v>
      </c>
      <c r="I51" s="11">
        <f t="shared" si="3"/>
        <v>4.7810288774144194E-3</v>
      </c>
    </row>
    <row r="52" spans="1:9" x14ac:dyDescent="0.2">
      <c r="E52" s="4"/>
      <c r="H52" s="11"/>
      <c r="I52" s="11"/>
    </row>
    <row r="53" spans="1:9" x14ac:dyDescent="0.2">
      <c r="A53" t="s">
        <v>26</v>
      </c>
      <c r="E53" s="4"/>
      <c r="H53" s="11"/>
      <c r="I53" s="11"/>
    </row>
    <row r="54" spans="1:9" x14ac:dyDescent="0.2">
      <c r="A54" t="s">
        <v>46</v>
      </c>
      <c r="B54" s="1">
        <v>34</v>
      </c>
      <c r="C54">
        <v>-7.2</v>
      </c>
      <c r="D54">
        <v>-5.9</v>
      </c>
      <c r="E54" s="4">
        <v>114177</v>
      </c>
      <c r="F54" s="10">
        <v>-0.28899999999999998</v>
      </c>
      <c r="G54" s="10">
        <v>0.17</v>
      </c>
      <c r="H54" s="11">
        <f>(D54/E54)/108*1000</f>
        <v>-4.7846439851834994E-4</v>
      </c>
      <c r="I54" s="11">
        <f>(G54/E54)*1000</f>
        <v>1.4889163316604921E-3</v>
      </c>
    </row>
    <row r="55" spans="1:9" x14ac:dyDescent="0.2">
      <c r="A55" t="s">
        <v>27</v>
      </c>
      <c r="B55" s="1">
        <v>35</v>
      </c>
      <c r="C55">
        <v>0.7</v>
      </c>
      <c r="D55">
        <v>0.7</v>
      </c>
      <c r="E55" s="4">
        <v>830</v>
      </c>
      <c r="F55" s="10">
        <v>8.9999999999999993E-3</v>
      </c>
      <c r="G55" s="10">
        <v>5.0000000000000001E-3</v>
      </c>
      <c r="H55" s="11">
        <f>(D55/E55)/108*1000</f>
        <v>7.8090138331102189E-3</v>
      </c>
      <c r="I55" s="11">
        <f>(G55/E55)*1000</f>
        <v>6.0240963855421681E-3</v>
      </c>
    </row>
    <row r="56" spans="1:9" x14ac:dyDescent="0.2">
      <c r="A56" t="s">
        <v>28</v>
      </c>
      <c r="B56" s="1">
        <v>36</v>
      </c>
      <c r="C56">
        <v>-41.4</v>
      </c>
      <c r="D56">
        <v>-39.9</v>
      </c>
      <c r="E56" s="4">
        <v>37300</v>
      </c>
      <c r="F56" s="10">
        <v>-2.7E-2</v>
      </c>
      <c r="G56" s="10">
        <v>0.18</v>
      </c>
      <c r="H56" s="11">
        <f>(D56/E56)/108*1000</f>
        <v>-9.9046767947572247E-3</v>
      </c>
      <c r="I56" s="11">
        <f>(G56/E56)*1000</f>
        <v>4.8257372654155499E-3</v>
      </c>
    </row>
    <row r="57" spans="1:9" x14ac:dyDescent="0.2">
      <c r="E57" s="4"/>
      <c r="H57" s="11"/>
      <c r="I57" s="11"/>
    </row>
    <row r="58" spans="1:9" x14ac:dyDescent="0.2">
      <c r="A58" t="s">
        <v>29</v>
      </c>
      <c r="E58" s="4"/>
      <c r="H58" s="11"/>
      <c r="I58" s="11"/>
    </row>
    <row r="59" spans="1:9" x14ac:dyDescent="0.2">
      <c r="A59" t="s">
        <v>30</v>
      </c>
      <c r="B59" s="1">
        <v>37</v>
      </c>
      <c r="C59">
        <v>0.2</v>
      </c>
      <c r="D59">
        <v>0.3</v>
      </c>
      <c r="E59" s="4">
        <v>14073</v>
      </c>
      <c r="F59" s="10">
        <v>1E-3</v>
      </c>
      <c r="G59" s="10">
        <v>8.0000000000000002E-3</v>
      </c>
      <c r="H59" s="11">
        <f>(D59/E59)/108*1000</f>
        <v>1.9738348452908247E-4</v>
      </c>
      <c r="I59" s="11">
        <f>(G59/E59)*1000</f>
        <v>5.6846443544375763E-4</v>
      </c>
    </row>
    <row r="60" spans="1:9" x14ac:dyDescent="0.2">
      <c r="A60" t="s">
        <v>44</v>
      </c>
      <c r="B60" s="1">
        <v>38</v>
      </c>
      <c r="C60">
        <v>12.7</v>
      </c>
      <c r="D60">
        <v>14.1</v>
      </c>
      <c r="E60" s="4">
        <v>460286</v>
      </c>
      <c r="F60" s="10">
        <v>0.27700000000000002</v>
      </c>
      <c r="G60" s="10">
        <v>0.17499999999999999</v>
      </c>
      <c r="H60" s="11">
        <f>(D60/E60)/108*1000</f>
        <v>2.8364007498719401E-4</v>
      </c>
      <c r="I60" s="11">
        <f>(G60/E60)*1000</f>
        <v>3.8019839838708975E-4</v>
      </c>
    </row>
    <row r="61" spans="1:9" x14ac:dyDescent="0.2">
      <c r="A61" t="s">
        <v>45</v>
      </c>
      <c r="B61" s="1">
        <v>39</v>
      </c>
      <c r="C61">
        <v>19.7</v>
      </c>
      <c r="D61">
        <v>20.399999999999999</v>
      </c>
      <c r="E61" s="4">
        <v>655613</v>
      </c>
      <c r="F61" s="10">
        <v>0.13900000000000001</v>
      </c>
      <c r="G61" s="10">
        <v>8.8999999999999996E-2</v>
      </c>
      <c r="H61" s="11">
        <f>(D61/E61)/108*1000</f>
        <v>2.8811034694078502E-4</v>
      </c>
      <c r="I61" s="11">
        <f>(G61/E61)*1000</f>
        <v>1.3575081641151106E-4</v>
      </c>
    </row>
    <row r="62" spans="1:9" x14ac:dyDescent="0.2">
      <c r="A62" t="s">
        <v>31</v>
      </c>
      <c r="B62" s="1">
        <v>40</v>
      </c>
      <c r="C62">
        <v>0.4</v>
      </c>
      <c r="D62">
        <v>0.8</v>
      </c>
      <c r="E62" s="4">
        <v>17584</v>
      </c>
      <c r="F62" s="10">
        <v>1.0999999999999999E-2</v>
      </c>
      <c r="G62" s="10">
        <v>5.0999999999999997E-2</v>
      </c>
      <c r="H62" s="11">
        <f>(D62/E62)/108*1000</f>
        <v>4.2125838304182253E-4</v>
      </c>
      <c r="I62" s="11">
        <f>(G62/E62)*1000</f>
        <v>2.9003639672429476E-3</v>
      </c>
    </row>
    <row r="63" spans="1:9" x14ac:dyDescent="0.2">
      <c r="E63" s="4"/>
      <c r="H63" s="11"/>
      <c r="I63" s="11"/>
    </row>
    <row r="64" spans="1:9" x14ac:dyDescent="0.2">
      <c r="A64" t="s">
        <v>43</v>
      </c>
      <c r="C64">
        <v>54</v>
      </c>
      <c r="D64">
        <v>54</v>
      </c>
      <c r="E64" s="4"/>
      <c r="H64" s="11"/>
      <c r="I64" s="11"/>
    </row>
    <row r="65" spans="1:9" x14ac:dyDescent="0.2">
      <c r="A65" t="s">
        <v>32</v>
      </c>
      <c r="C65">
        <v>799.2</v>
      </c>
      <c r="D65">
        <v>1003.2</v>
      </c>
      <c r="E65" s="4"/>
      <c r="H65" s="11"/>
      <c r="I65" s="11"/>
    </row>
    <row r="66" spans="1:9" x14ac:dyDescent="0.2">
      <c r="E66" s="4"/>
    </row>
    <row r="67" spans="1:9" x14ac:dyDescent="0.2">
      <c r="E67" s="4"/>
    </row>
    <row r="68" spans="1:9" x14ac:dyDescent="0.2">
      <c r="E68" s="4"/>
    </row>
    <row r="69" spans="1:9" x14ac:dyDescent="0.2">
      <c r="E69" s="4"/>
    </row>
  </sheetData>
  <mergeCells count="2">
    <mergeCell ref="F1:G1"/>
    <mergeCell ref="H1:I1"/>
  </mergeCell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cols>
    <col min="1" max="256" width="8.83203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cols>
    <col min="1" max="256" width="8.832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U.S. Geological Survey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lkonikow</dc:creator>
  <cp:lastModifiedBy>Andrew Levinson</cp:lastModifiedBy>
  <dcterms:created xsi:type="dcterms:W3CDTF">2011-12-27T19:51:12Z</dcterms:created>
  <dcterms:modified xsi:type="dcterms:W3CDTF">2019-03-23T01:30:44Z</dcterms:modified>
</cp:coreProperties>
</file>