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levinson/programs/parsons/spring-2019/thesis/project/data/"/>
    </mc:Choice>
  </mc:AlternateContent>
  <xr:revisionPtr revIDLastSave="0" documentId="13_ncr:40009_{83FF8B79-9AD8-AC49-8DFD-ACE7C4589FA6}" xr6:coauthVersionLast="43" xr6:coauthVersionMax="43" xr10:uidLastSave="{00000000-0000-0000-0000-000000000000}"/>
  <bookViews>
    <workbookView xWindow="380" yWindow="460" windowWidth="28040" windowHeight="16680" activeTab="1"/>
  </bookViews>
  <sheets>
    <sheet name="water_use" sheetId="1" r:id="rId1"/>
    <sheet name="Sheet2" sheetId="3" r:id="rId2"/>
    <sheet name="clean" sheetId="2" r:id="rId3"/>
  </sheets>
  <definedNames>
    <definedName name="_xlchart.v1.4" hidden="1">clean!$A$1</definedName>
    <definedName name="_xlchart.v1.5" hidden="1">clean!$A$2</definedName>
    <definedName name="_xlchart.v1.6" hidden="1">clean!$B$1:$O$1</definedName>
    <definedName name="_xlchart.v1.7" hidden="1">clean!$B$2:$O$2</definedName>
    <definedName name="_xlchart.v2.0" hidden="1">clean!$A$1</definedName>
    <definedName name="_xlchart.v2.1" hidden="1">clean!$A$2</definedName>
    <definedName name="_xlchart.v2.2" hidden="1">clean!$B$1:$O$1</definedName>
    <definedName name="_xlchart.v2.3" hidden="1">clean!$B$2:$O$2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8" i="3" l="1"/>
  <c r="E15" i="3"/>
  <c r="E11" i="3"/>
  <c r="B18" i="2" l="1"/>
  <c r="B20" i="2"/>
  <c r="B21" i="2" s="1"/>
  <c r="J20" i="2"/>
  <c r="J21" i="2" s="1"/>
  <c r="O20" i="2"/>
  <c r="O21" i="2" s="1"/>
  <c r="N20" i="2"/>
  <c r="N21" i="2" s="1"/>
  <c r="M20" i="2"/>
  <c r="M21" i="2" s="1"/>
  <c r="L20" i="2"/>
  <c r="L21" i="2" s="1"/>
  <c r="K20" i="2"/>
  <c r="K21" i="2" s="1"/>
  <c r="I20" i="2"/>
  <c r="I21" i="2" s="1"/>
  <c r="H20" i="2"/>
  <c r="H21" i="2" s="1"/>
  <c r="G20" i="2"/>
  <c r="G21" i="2" s="1"/>
  <c r="F20" i="2"/>
  <c r="F21" i="2" s="1"/>
  <c r="E20" i="2"/>
  <c r="E21" i="2" s="1"/>
  <c r="D20" i="2"/>
  <c r="D21" i="2" s="1"/>
  <c r="C20" i="2"/>
  <c r="C21" i="2" s="1"/>
  <c r="O18" i="2"/>
  <c r="N18" i="2"/>
  <c r="M18" i="2"/>
  <c r="L18" i="2"/>
  <c r="K18" i="2"/>
  <c r="J18" i="2"/>
  <c r="I18" i="2"/>
  <c r="H18" i="2"/>
  <c r="G18" i="2"/>
  <c r="F18" i="2"/>
  <c r="E18" i="2"/>
  <c r="D18" i="2"/>
  <c r="C18" i="2"/>
</calcChain>
</file>

<file path=xl/sharedStrings.xml><?xml version="1.0" encoding="utf-8"?>
<sst xmlns="http://schemas.openxmlformats.org/spreadsheetml/2006/main" count="151" uniqueCount="87">
  <si>
    <t>Content-type: text/plain</t>
  </si>
  <si>
    <t>#</t>
  </si>
  <si>
    <t># File created on 2019-03-14 14:02:18 EDT</t>
  </si>
  <si>
    <t># Refresh Date: 2018-06</t>
  </si>
  <si>
    <t># U.S. Geological Survey</t>
  </si>
  <si>
    <t xml:space="preserve"># This file contains selected WaterUse data </t>
  </si>
  <si>
    <t xml:space="preserve"># The data you have secured from the USGS NWISWeb database may include data that have </t>
  </si>
  <si>
    <t xml:space="preserve"># not received Director's approval and as such are provisional and subject to revision. </t>
  </si>
  <si>
    <t xml:space="preserve"># The data are released on the condition that neither the USGS nor the United States </t>
  </si>
  <si>
    <t xml:space="preserve"># Government may be held liable for any damages resulting from its authorized or </t>
  </si>
  <si>
    <t># unauthorized use.</t>
  </si>
  <si>
    <t>#  * References to sources of water-use data can be found here. - https://water.usgs.gov/watuse</t>
  </si>
  <si>
    <t>#  Search Criteria:</t>
  </si>
  <si>
    <t>#  Year(s)          - ALL</t>
  </si>
  <si>
    <t xml:space="preserve">#  Area             - </t>
  </si>
  <si>
    <t xml:space="preserve">#  County Codes(s)  - </t>
  </si>
  <si>
    <t xml:space="preserve">#  County Name(s)   - </t>
  </si>
  <si>
    <t>#  Category Code(s) - ALL</t>
  </si>
  <si>
    <t>#  Category Name(s) - --ALL Categories--</t>
  </si>
  <si>
    <t>#  Columns:</t>
  </si>
  <si>
    <t>#  National Totals - Summary</t>
  </si>
  <si>
    <t xml:space="preserve">#  The following years are included: </t>
  </si>
  <si>
    <t xml:space="preserve">#  1950 </t>
  </si>
  <si>
    <t xml:space="preserve">#  1955 </t>
  </si>
  <si>
    <t xml:space="preserve">#  1960 </t>
  </si>
  <si>
    <t xml:space="preserve">#  1965 </t>
  </si>
  <si>
    <t xml:space="preserve">#  1970 </t>
  </si>
  <si>
    <t xml:space="preserve">#  1975 </t>
  </si>
  <si>
    <t xml:space="preserve">#  1980 </t>
  </si>
  <si>
    <t xml:space="preserve">#  1985 </t>
  </si>
  <si>
    <t xml:space="preserve">#  1990 </t>
  </si>
  <si>
    <t xml:space="preserve">#  1995 </t>
  </si>
  <si>
    <t xml:space="preserve">#  2000 </t>
  </si>
  <si>
    <t xml:space="preserve">#  2005 </t>
  </si>
  <si>
    <t xml:space="preserve">#  2010 </t>
  </si>
  <si>
    <t xml:space="preserve">#  2015 </t>
  </si>
  <si>
    <t>National Totals</t>
  </si>
  <si>
    <t>100s</t>
  </si>
  <si>
    <t>16s</t>
  </si>
  <si>
    <t>Population, in millions</t>
  </si>
  <si>
    <t>Total withdrawals, in Bgal/d</t>
  </si>
  <si>
    <t>410a</t>
  </si>
  <si>
    <t>354a</t>
  </si>
  <si>
    <t>Public supply, in Bgal/d</t>
  </si>
  <si>
    <t>44.4a</t>
  </si>
  <si>
    <t>Self-supplied domestic, in Bgal/d</t>
  </si>
  <si>
    <t>3.73a</t>
  </si>
  <si>
    <t>3.53a</t>
  </si>
  <si>
    <t>Livestock, in Bgal/d</t>
  </si>
  <si>
    <t>2.37a</t>
  </si>
  <si>
    <t>Irrigation, in Bgal/d</t>
  </si>
  <si>
    <t>116a</t>
  </si>
  <si>
    <t>Thermoelectric power, in Bgal/d</t>
  </si>
  <si>
    <t>162a</t>
  </si>
  <si>
    <t>Self-supplied industrial, in Bgal/d</t>
  </si>
  <si>
    <t>22.4a</t>
  </si>
  <si>
    <t>19.5a</t>
  </si>
  <si>
    <t>16.2a</t>
  </si>
  <si>
    <t>Mining, In Bgal/d</t>
  </si>
  <si>
    <t>b</t>
  </si>
  <si>
    <t>4.13a</t>
  </si>
  <si>
    <t>3.97a</t>
  </si>
  <si>
    <t>Commercial, in Bgal/d</t>
  </si>
  <si>
    <t>c</t>
  </si>
  <si>
    <t>Aquaculture, in Bgal/d</t>
  </si>
  <si>
    <t>3.27a</t>
  </si>
  <si>
    <t>5.79a</t>
  </si>
  <si>
    <t>8.83a</t>
  </si>
  <si>
    <t>8.96a</t>
  </si>
  <si>
    <t>Total Groundwater, fresh, in Bgal/d</t>
  </si>
  <si>
    <t>76.4a</t>
  </si>
  <si>
    <t>84.3a</t>
  </si>
  <si>
    <t>75.9a</t>
  </si>
  <si>
    <t>Total Groundwater, saline, in Bgal/d</t>
  </si>
  <si>
    <t>1.30a</t>
  </si>
  <si>
    <t>2.47a</t>
  </si>
  <si>
    <t>2.22a</t>
  </si>
  <si>
    <t>Total Surface water, fresh, in Bgal/d</t>
  </si>
  <si>
    <t>255a</t>
  </si>
  <si>
    <t>231a</t>
  </si>
  <si>
    <t>Total Surface water, saline, in Bgal/d</t>
  </si>
  <si>
    <t>68.7a</t>
  </si>
  <si>
    <t>59.8a</t>
  </si>
  <si>
    <t>per person</t>
  </si>
  <si>
    <t>lost</t>
  </si>
  <si>
    <t>pop</t>
  </si>
  <si>
    <t>total water used for personal a day in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</si>
</sst>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9" formatCode="_(* #,##0_);_(* \(#,##0\);_(* &quot;-&quot;??_);_(@_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rgb="FFFFFFFF"/>
      <name val="Open San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9" fontId="0" fillId="0" borderId="0" xfId="2" applyFont="1"/>
    <xf numFmtId="0" fontId="18" fillId="0" borderId="0" xfId="0" applyFont="1"/>
    <xf numFmtId="169" fontId="0" fillId="0" borderId="0" xfId="1" applyNumberFormat="1" applyFont="1"/>
    <xf numFmtId="169" fontId="0" fillId="0" borderId="0" xfId="0" applyNumberFormat="1"/>
    <xf numFmtId="43" fontId="0" fillId="0" borderId="0" xfId="0" applyNumberForma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Withdrawal Sources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clean!$A$3</c:f>
              <c:strCache>
                <c:ptCount val="1"/>
                <c:pt idx="0">
                  <c:v>Total withdrawals, in Bgal/d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clean!$B$1:$O$1</c:f>
              <c:numCache>
                <c:formatCode>General</c:formatCode>
                <c:ptCount val="14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  <c:pt idx="10">
                  <c:v>2000</c:v>
                </c:pt>
                <c:pt idx="11">
                  <c:v>2005</c:v>
                </c:pt>
                <c:pt idx="12">
                  <c:v>2010</c:v>
                </c:pt>
                <c:pt idx="13">
                  <c:v>2015</c:v>
                </c:pt>
              </c:numCache>
            </c:numRef>
          </c:cat>
          <c:val>
            <c:numRef>
              <c:f>clean!$B$3:$O$3</c:f>
              <c:numCache>
                <c:formatCode>General</c:formatCode>
                <c:ptCount val="14"/>
                <c:pt idx="0">
                  <c:v>180</c:v>
                </c:pt>
                <c:pt idx="1">
                  <c:v>240</c:v>
                </c:pt>
                <c:pt idx="2">
                  <c:v>270</c:v>
                </c:pt>
                <c:pt idx="3">
                  <c:v>310</c:v>
                </c:pt>
                <c:pt idx="4">
                  <c:v>370</c:v>
                </c:pt>
                <c:pt idx="5">
                  <c:v>420</c:v>
                </c:pt>
                <c:pt idx="6">
                  <c:v>430</c:v>
                </c:pt>
                <c:pt idx="7">
                  <c:v>397</c:v>
                </c:pt>
                <c:pt idx="8">
                  <c:v>404</c:v>
                </c:pt>
                <c:pt idx="9">
                  <c:v>398</c:v>
                </c:pt>
                <c:pt idx="10">
                  <c:v>413</c:v>
                </c:pt>
                <c:pt idx="11">
                  <c:v>410</c:v>
                </c:pt>
                <c:pt idx="12">
                  <c:v>354</c:v>
                </c:pt>
                <c:pt idx="13">
                  <c:v>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05-984D-85A2-546AA6218787}"/>
            </c:ext>
          </c:extLst>
        </c:ser>
        <c:ser>
          <c:idx val="1"/>
          <c:order val="1"/>
          <c:tx>
            <c:strRef>
              <c:f>clean!$A$4</c:f>
              <c:strCache>
                <c:ptCount val="1"/>
                <c:pt idx="0">
                  <c:v>Public supply, in Bgal/d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clean!$B$1:$O$1</c:f>
              <c:numCache>
                <c:formatCode>General</c:formatCode>
                <c:ptCount val="14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  <c:pt idx="10">
                  <c:v>2000</c:v>
                </c:pt>
                <c:pt idx="11">
                  <c:v>2005</c:v>
                </c:pt>
                <c:pt idx="12">
                  <c:v>2010</c:v>
                </c:pt>
                <c:pt idx="13">
                  <c:v>2015</c:v>
                </c:pt>
              </c:numCache>
            </c:numRef>
          </c:cat>
          <c:val>
            <c:numRef>
              <c:f>clean!$B$4:$O$4</c:f>
              <c:numCache>
                <c:formatCode>General</c:formatCode>
                <c:ptCount val="14"/>
                <c:pt idx="0">
                  <c:v>14</c:v>
                </c:pt>
                <c:pt idx="1">
                  <c:v>17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  <c:pt idx="5">
                  <c:v>29</c:v>
                </c:pt>
                <c:pt idx="6">
                  <c:v>33</c:v>
                </c:pt>
                <c:pt idx="7">
                  <c:v>36.6</c:v>
                </c:pt>
                <c:pt idx="8">
                  <c:v>38.700000000000003</c:v>
                </c:pt>
                <c:pt idx="9">
                  <c:v>40.200000000000003</c:v>
                </c:pt>
                <c:pt idx="10">
                  <c:v>43.3</c:v>
                </c:pt>
                <c:pt idx="11">
                  <c:v>44.4</c:v>
                </c:pt>
                <c:pt idx="12">
                  <c:v>42</c:v>
                </c:pt>
                <c:pt idx="13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05-984D-85A2-546AA6218787}"/>
            </c:ext>
          </c:extLst>
        </c:ser>
        <c:ser>
          <c:idx val="2"/>
          <c:order val="2"/>
          <c:tx>
            <c:strRef>
              <c:f>clean!$A$5</c:f>
              <c:strCache>
                <c:ptCount val="1"/>
                <c:pt idx="0">
                  <c:v>Self-supplied domestic, in Bgal/d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clean!$B$1:$O$1</c:f>
              <c:numCache>
                <c:formatCode>General</c:formatCode>
                <c:ptCount val="14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  <c:pt idx="10">
                  <c:v>2000</c:v>
                </c:pt>
                <c:pt idx="11">
                  <c:v>2005</c:v>
                </c:pt>
                <c:pt idx="12">
                  <c:v>2010</c:v>
                </c:pt>
                <c:pt idx="13">
                  <c:v>2015</c:v>
                </c:pt>
              </c:numCache>
            </c:numRef>
          </c:cat>
          <c:val>
            <c:numRef>
              <c:f>clean!$B$5:$O$5</c:f>
              <c:numCache>
                <c:formatCode>General</c:formatCode>
                <c:ptCount val="14"/>
                <c:pt idx="0">
                  <c:v>2.1</c:v>
                </c:pt>
                <c:pt idx="1">
                  <c:v>2.1</c:v>
                </c:pt>
                <c:pt idx="2">
                  <c:v>2</c:v>
                </c:pt>
                <c:pt idx="3">
                  <c:v>2.2999999999999998</c:v>
                </c:pt>
                <c:pt idx="4">
                  <c:v>2.6</c:v>
                </c:pt>
                <c:pt idx="5">
                  <c:v>2.8</c:v>
                </c:pt>
                <c:pt idx="6">
                  <c:v>3.4</c:v>
                </c:pt>
                <c:pt idx="7">
                  <c:v>3.32</c:v>
                </c:pt>
                <c:pt idx="8">
                  <c:v>3.39</c:v>
                </c:pt>
                <c:pt idx="9">
                  <c:v>3.39</c:v>
                </c:pt>
                <c:pt idx="10">
                  <c:v>3.58</c:v>
                </c:pt>
                <c:pt idx="11">
                  <c:v>3.73</c:v>
                </c:pt>
                <c:pt idx="12">
                  <c:v>3.53</c:v>
                </c:pt>
                <c:pt idx="13">
                  <c:v>3.26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05-984D-85A2-546AA6218787}"/>
            </c:ext>
          </c:extLst>
        </c:ser>
        <c:ser>
          <c:idx val="3"/>
          <c:order val="3"/>
          <c:tx>
            <c:strRef>
              <c:f>clean!$A$6</c:f>
              <c:strCache>
                <c:ptCount val="1"/>
                <c:pt idx="0">
                  <c:v>Livestock, in Bgal/d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clean!$B$1:$O$1</c:f>
              <c:numCache>
                <c:formatCode>General</c:formatCode>
                <c:ptCount val="14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  <c:pt idx="10">
                  <c:v>2000</c:v>
                </c:pt>
                <c:pt idx="11">
                  <c:v>2005</c:v>
                </c:pt>
                <c:pt idx="12">
                  <c:v>2010</c:v>
                </c:pt>
                <c:pt idx="13">
                  <c:v>2015</c:v>
                </c:pt>
              </c:numCache>
            </c:numRef>
          </c:cat>
          <c:val>
            <c:numRef>
              <c:f>clean!$B$6:$O$6</c:f>
              <c:numCache>
                <c:formatCode>General</c:formatCode>
                <c:ptCount val="14"/>
                <c:pt idx="0">
                  <c:v>1.5</c:v>
                </c:pt>
                <c:pt idx="1">
                  <c:v>1.5</c:v>
                </c:pt>
                <c:pt idx="2">
                  <c:v>1.6</c:v>
                </c:pt>
                <c:pt idx="3">
                  <c:v>1.7</c:v>
                </c:pt>
                <c:pt idx="4">
                  <c:v>1.9</c:v>
                </c:pt>
                <c:pt idx="5">
                  <c:v>2.1</c:v>
                </c:pt>
                <c:pt idx="6">
                  <c:v>2.2000000000000002</c:v>
                </c:pt>
                <c:pt idx="7">
                  <c:v>2.23</c:v>
                </c:pt>
                <c:pt idx="8">
                  <c:v>2.25</c:v>
                </c:pt>
                <c:pt idx="9">
                  <c:v>2.2799999999999998</c:v>
                </c:pt>
                <c:pt idx="10">
                  <c:v>2.37</c:v>
                </c:pt>
                <c:pt idx="11">
                  <c:v>2.15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05-984D-85A2-546AA6218787}"/>
            </c:ext>
          </c:extLst>
        </c:ser>
        <c:ser>
          <c:idx val="4"/>
          <c:order val="4"/>
          <c:tx>
            <c:strRef>
              <c:f>clean!$A$7</c:f>
              <c:strCache>
                <c:ptCount val="1"/>
                <c:pt idx="0">
                  <c:v>Irrigation, in Bgal/d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clean!$B$1:$O$1</c:f>
              <c:numCache>
                <c:formatCode>General</c:formatCode>
                <c:ptCount val="14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  <c:pt idx="10">
                  <c:v>2000</c:v>
                </c:pt>
                <c:pt idx="11">
                  <c:v>2005</c:v>
                </c:pt>
                <c:pt idx="12">
                  <c:v>2010</c:v>
                </c:pt>
                <c:pt idx="13">
                  <c:v>2015</c:v>
                </c:pt>
              </c:numCache>
            </c:numRef>
          </c:cat>
          <c:val>
            <c:numRef>
              <c:f>clean!$B$7:$O$7</c:f>
              <c:numCache>
                <c:formatCode>General</c:formatCode>
                <c:ptCount val="14"/>
                <c:pt idx="0">
                  <c:v>89</c:v>
                </c:pt>
                <c:pt idx="1">
                  <c:v>110</c:v>
                </c:pt>
                <c:pt idx="2">
                  <c:v>110</c:v>
                </c:pt>
                <c:pt idx="3">
                  <c:v>120</c:v>
                </c:pt>
                <c:pt idx="4">
                  <c:v>130</c:v>
                </c:pt>
                <c:pt idx="5">
                  <c:v>140</c:v>
                </c:pt>
                <c:pt idx="6">
                  <c:v>150</c:v>
                </c:pt>
                <c:pt idx="7">
                  <c:v>135</c:v>
                </c:pt>
                <c:pt idx="8">
                  <c:v>134</c:v>
                </c:pt>
                <c:pt idx="9">
                  <c:v>130</c:v>
                </c:pt>
                <c:pt idx="10">
                  <c:v>139</c:v>
                </c:pt>
                <c:pt idx="11">
                  <c:v>127</c:v>
                </c:pt>
                <c:pt idx="12">
                  <c:v>116</c:v>
                </c:pt>
                <c:pt idx="13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05-984D-85A2-546AA6218787}"/>
            </c:ext>
          </c:extLst>
        </c:ser>
        <c:ser>
          <c:idx val="5"/>
          <c:order val="5"/>
          <c:tx>
            <c:strRef>
              <c:f>clean!$A$8</c:f>
              <c:strCache>
                <c:ptCount val="1"/>
                <c:pt idx="0">
                  <c:v>Thermoelectric power, in Bgal/d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clean!$B$1:$O$1</c:f>
              <c:numCache>
                <c:formatCode>General</c:formatCode>
                <c:ptCount val="14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  <c:pt idx="10">
                  <c:v>2000</c:v>
                </c:pt>
                <c:pt idx="11">
                  <c:v>2005</c:v>
                </c:pt>
                <c:pt idx="12">
                  <c:v>2010</c:v>
                </c:pt>
                <c:pt idx="13">
                  <c:v>2015</c:v>
                </c:pt>
              </c:numCache>
            </c:numRef>
          </c:cat>
          <c:val>
            <c:numRef>
              <c:f>clean!$B$8:$O$8</c:f>
              <c:numCache>
                <c:formatCode>General</c:formatCode>
                <c:ptCount val="14"/>
                <c:pt idx="0">
                  <c:v>40</c:v>
                </c:pt>
                <c:pt idx="1">
                  <c:v>72</c:v>
                </c:pt>
                <c:pt idx="2">
                  <c:v>100</c:v>
                </c:pt>
                <c:pt idx="3">
                  <c:v>130</c:v>
                </c:pt>
                <c:pt idx="4">
                  <c:v>170</c:v>
                </c:pt>
                <c:pt idx="5">
                  <c:v>200</c:v>
                </c:pt>
                <c:pt idx="6">
                  <c:v>210</c:v>
                </c:pt>
                <c:pt idx="7">
                  <c:v>187</c:v>
                </c:pt>
                <c:pt idx="8">
                  <c:v>194</c:v>
                </c:pt>
                <c:pt idx="9">
                  <c:v>190</c:v>
                </c:pt>
                <c:pt idx="10">
                  <c:v>195</c:v>
                </c:pt>
                <c:pt idx="11">
                  <c:v>201</c:v>
                </c:pt>
                <c:pt idx="12">
                  <c:v>162</c:v>
                </c:pt>
                <c:pt idx="13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05-984D-85A2-546AA6218787}"/>
            </c:ext>
          </c:extLst>
        </c:ser>
        <c:ser>
          <c:idx val="6"/>
          <c:order val="6"/>
          <c:tx>
            <c:strRef>
              <c:f>clean!$A$9</c:f>
              <c:strCache>
                <c:ptCount val="1"/>
                <c:pt idx="0">
                  <c:v>Self-supplied industrial, in Bgal/d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clean!$B$1:$O$1</c:f>
              <c:numCache>
                <c:formatCode>General</c:formatCode>
                <c:ptCount val="14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  <c:pt idx="10">
                  <c:v>2000</c:v>
                </c:pt>
                <c:pt idx="11">
                  <c:v>2005</c:v>
                </c:pt>
                <c:pt idx="12">
                  <c:v>2010</c:v>
                </c:pt>
                <c:pt idx="13">
                  <c:v>2015</c:v>
                </c:pt>
              </c:numCache>
            </c:numRef>
          </c:cat>
          <c:val>
            <c:numRef>
              <c:f>clean!$B$9:$O$9</c:f>
              <c:numCache>
                <c:formatCode>General</c:formatCode>
                <c:ptCount val="14"/>
                <c:pt idx="0">
                  <c:v>37</c:v>
                </c:pt>
                <c:pt idx="1">
                  <c:v>39</c:v>
                </c:pt>
                <c:pt idx="2">
                  <c:v>38</c:v>
                </c:pt>
                <c:pt idx="3">
                  <c:v>46</c:v>
                </c:pt>
                <c:pt idx="4">
                  <c:v>47</c:v>
                </c:pt>
                <c:pt idx="5">
                  <c:v>45</c:v>
                </c:pt>
                <c:pt idx="6">
                  <c:v>45</c:v>
                </c:pt>
                <c:pt idx="7">
                  <c:v>25.8</c:v>
                </c:pt>
                <c:pt idx="8">
                  <c:v>22.4</c:v>
                </c:pt>
                <c:pt idx="9">
                  <c:v>21.6</c:v>
                </c:pt>
                <c:pt idx="10">
                  <c:v>19.5</c:v>
                </c:pt>
                <c:pt idx="11">
                  <c:v>18.100000000000001</c:v>
                </c:pt>
                <c:pt idx="12">
                  <c:v>16.2</c:v>
                </c:pt>
                <c:pt idx="13">
                  <c:v>14.8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905-984D-85A2-546AA6218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368656"/>
        <c:axId val="1052370336"/>
      </c:areaChart>
      <c:catAx>
        <c:axId val="105236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370336"/>
        <c:crosses val="autoZero"/>
        <c:auto val="1"/>
        <c:lblAlgn val="ctr"/>
        <c:lblOffset val="100"/>
        <c:noMultiLvlLbl val="0"/>
      </c:catAx>
      <c:valAx>
        <c:axId val="105237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36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Fresh surface vs.groundwater withdrawals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clean!$A$13</c:f>
              <c:strCache>
                <c:ptCount val="1"/>
                <c:pt idx="0">
                  <c:v>Total Groundwater, fresh, in Bgal/d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clean!$B$1:$O$1</c:f>
              <c:numCache>
                <c:formatCode>General</c:formatCode>
                <c:ptCount val="14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  <c:pt idx="10">
                  <c:v>2000</c:v>
                </c:pt>
                <c:pt idx="11">
                  <c:v>2005</c:v>
                </c:pt>
                <c:pt idx="12">
                  <c:v>2010</c:v>
                </c:pt>
                <c:pt idx="13">
                  <c:v>2015</c:v>
                </c:pt>
              </c:numCache>
            </c:numRef>
          </c:cat>
          <c:val>
            <c:numRef>
              <c:f>clean!$B$13:$O$13</c:f>
              <c:numCache>
                <c:formatCode>General</c:formatCode>
                <c:ptCount val="14"/>
                <c:pt idx="0">
                  <c:v>34</c:v>
                </c:pt>
                <c:pt idx="1">
                  <c:v>47</c:v>
                </c:pt>
                <c:pt idx="2">
                  <c:v>50</c:v>
                </c:pt>
                <c:pt idx="3">
                  <c:v>60</c:v>
                </c:pt>
                <c:pt idx="4">
                  <c:v>68</c:v>
                </c:pt>
                <c:pt idx="5">
                  <c:v>82</c:v>
                </c:pt>
                <c:pt idx="6">
                  <c:v>83</c:v>
                </c:pt>
                <c:pt idx="7">
                  <c:v>73.400000000000006</c:v>
                </c:pt>
                <c:pt idx="8">
                  <c:v>79.400000000000006</c:v>
                </c:pt>
                <c:pt idx="9">
                  <c:v>76.400000000000006</c:v>
                </c:pt>
                <c:pt idx="10">
                  <c:v>84.3</c:v>
                </c:pt>
                <c:pt idx="11">
                  <c:v>78.900000000000006</c:v>
                </c:pt>
                <c:pt idx="12">
                  <c:v>75.900000000000006</c:v>
                </c:pt>
                <c:pt idx="13">
                  <c:v>82.3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05-984D-85A2-546AA6218787}"/>
            </c:ext>
          </c:extLst>
        </c:ser>
        <c:ser>
          <c:idx val="2"/>
          <c:order val="1"/>
          <c:tx>
            <c:strRef>
              <c:f>clean!$A$15</c:f>
              <c:strCache>
                <c:ptCount val="1"/>
                <c:pt idx="0">
                  <c:v>Total Surface water, fresh, in Bgal/d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clean!$B$1:$O$1</c:f>
              <c:numCache>
                <c:formatCode>General</c:formatCode>
                <c:ptCount val="14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  <c:pt idx="10">
                  <c:v>2000</c:v>
                </c:pt>
                <c:pt idx="11">
                  <c:v>2005</c:v>
                </c:pt>
                <c:pt idx="12">
                  <c:v>2010</c:v>
                </c:pt>
                <c:pt idx="13">
                  <c:v>2015</c:v>
                </c:pt>
              </c:numCache>
            </c:numRef>
          </c:cat>
          <c:val>
            <c:numRef>
              <c:f>clean!$B$15:$O$15</c:f>
              <c:numCache>
                <c:formatCode>General</c:formatCode>
                <c:ptCount val="14"/>
                <c:pt idx="0">
                  <c:v>140</c:v>
                </c:pt>
                <c:pt idx="1">
                  <c:v>180</c:v>
                </c:pt>
                <c:pt idx="2">
                  <c:v>190</c:v>
                </c:pt>
                <c:pt idx="3">
                  <c:v>210</c:v>
                </c:pt>
                <c:pt idx="4">
                  <c:v>250</c:v>
                </c:pt>
                <c:pt idx="5">
                  <c:v>260</c:v>
                </c:pt>
                <c:pt idx="6">
                  <c:v>280</c:v>
                </c:pt>
                <c:pt idx="7">
                  <c:v>263</c:v>
                </c:pt>
                <c:pt idx="8">
                  <c:v>255</c:v>
                </c:pt>
                <c:pt idx="9">
                  <c:v>261</c:v>
                </c:pt>
                <c:pt idx="10">
                  <c:v>265</c:v>
                </c:pt>
                <c:pt idx="11">
                  <c:v>270</c:v>
                </c:pt>
                <c:pt idx="12">
                  <c:v>231</c:v>
                </c:pt>
                <c:pt idx="13">
                  <c:v>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05-984D-85A2-546AA6218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368656"/>
        <c:axId val="1052370336"/>
      </c:areaChart>
      <c:catAx>
        <c:axId val="105236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370336"/>
        <c:crosses val="autoZero"/>
        <c:auto val="1"/>
        <c:lblAlgn val="ctr"/>
        <c:lblOffset val="100"/>
        <c:noMultiLvlLbl val="0"/>
      </c:catAx>
      <c:valAx>
        <c:axId val="105237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36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clean!$A$2</c:f>
              <c:strCache>
                <c:ptCount val="1"/>
                <c:pt idx="0">
                  <c:v>Population, in millions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clean!$B$1:$O$1</c:f>
              <c:numCache>
                <c:formatCode>General</c:formatCode>
                <c:ptCount val="14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  <c:pt idx="10">
                  <c:v>2000</c:v>
                </c:pt>
                <c:pt idx="11">
                  <c:v>2005</c:v>
                </c:pt>
                <c:pt idx="12">
                  <c:v>2010</c:v>
                </c:pt>
                <c:pt idx="13">
                  <c:v>2015</c:v>
                </c:pt>
              </c:numCache>
            </c:numRef>
          </c:cat>
          <c:val>
            <c:numRef>
              <c:f>clean!$B$2:$O$2</c:f>
              <c:numCache>
                <c:formatCode>General</c:formatCode>
                <c:ptCount val="14"/>
                <c:pt idx="0">
                  <c:v>150.69999999999999</c:v>
                </c:pt>
                <c:pt idx="1">
                  <c:v>164</c:v>
                </c:pt>
                <c:pt idx="2">
                  <c:v>179.3</c:v>
                </c:pt>
                <c:pt idx="3">
                  <c:v>193.8</c:v>
                </c:pt>
                <c:pt idx="4">
                  <c:v>205.9</c:v>
                </c:pt>
                <c:pt idx="5">
                  <c:v>216.4</c:v>
                </c:pt>
                <c:pt idx="6">
                  <c:v>229.6</c:v>
                </c:pt>
                <c:pt idx="7">
                  <c:v>242.4</c:v>
                </c:pt>
                <c:pt idx="8">
                  <c:v>252.3</c:v>
                </c:pt>
                <c:pt idx="9">
                  <c:v>267.10000000000002</c:v>
                </c:pt>
                <c:pt idx="10">
                  <c:v>285.3</c:v>
                </c:pt>
                <c:pt idx="11">
                  <c:v>300.7</c:v>
                </c:pt>
                <c:pt idx="12">
                  <c:v>312.60000000000002</c:v>
                </c:pt>
                <c:pt idx="13">
                  <c:v>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75-B642-BEEE-889FF9426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5129584"/>
        <c:axId val="1074536848"/>
      </c:lineChart>
      <c:catAx>
        <c:axId val="105512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36848"/>
        <c:crosses val="autoZero"/>
        <c:auto val="1"/>
        <c:lblAlgn val="ctr"/>
        <c:lblOffset val="100"/>
        <c:noMultiLvlLbl val="0"/>
      </c:catAx>
      <c:valAx>
        <c:axId val="107453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12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177800</xdr:colOff>
      <xdr:row>2</xdr:row>
      <xdr:rowOff>171450</xdr:rowOff>
    </xdr:from>
    <xdr:to>
      <xdr:col>26</xdr:col>
      <xdr:colOff>419100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42CBAA-B925-F24B-81DC-0174003550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1587500</xdr:colOff>
      <xdr:row>24</xdr:row>
      <xdr:rowOff>63500</xdr:rowOff>
    </xdr:from>
    <xdr:to>
      <xdr:col>15</xdr:col>
      <xdr:colOff>355600</xdr:colOff>
      <xdr:row>51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DD4140-E0F5-0645-A6D0-09A682D4B4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698500</xdr:colOff>
      <xdr:row>5</xdr:row>
      <xdr:rowOff>31750</xdr:rowOff>
    </xdr:from>
    <xdr:to>
      <xdr:col>32</xdr:col>
      <xdr:colOff>317500</xdr:colOff>
      <xdr:row>18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6849A73-38F1-D649-94FA-5A306BA627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topLeftCell="A33" workbookViewId="0">
      <selection activeCell="E72" sqref="E72"/>
    </sheetView>
  </sheetViews>
  <sheetFormatPr baseColWidth="10" defaultRowHeight="16" x14ac:dyDescent="0.2"/>
  <cols>
    <col min="1" max="1" width="82.83203125" bestFit="1" customWidth="1"/>
    <col min="2" max="2" width="6.1640625" bestFit="1" customWidth="1"/>
    <col min="3" max="3" width="5.1640625" bestFit="1" customWidth="1"/>
    <col min="4" max="14" width="6.1640625" bestFit="1" customWidth="1"/>
    <col min="15" max="15" width="5.1640625" bestFit="1" customWidth="1"/>
  </cols>
  <sheetData>
    <row r="1" spans="1:1" x14ac:dyDescent="0.2">
      <c r="A1" t="s">
        <v>0</v>
      </c>
    </row>
    <row r="3" spans="1:1" x14ac:dyDescent="0.2">
      <c r="A3" t="s">
        <v>1</v>
      </c>
    </row>
    <row r="4" spans="1:1" x14ac:dyDescent="0.2">
      <c r="A4" t="s">
        <v>2</v>
      </c>
    </row>
    <row r="5" spans="1:1" x14ac:dyDescent="0.2">
      <c r="A5" t="s">
        <v>3</v>
      </c>
    </row>
    <row r="6" spans="1:1" x14ac:dyDescent="0.2">
      <c r="A6" t="s">
        <v>1</v>
      </c>
    </row>
    <row r="7" spans="1:1" x14ac:dyDescent="0.2">
      <c r="A7" t="s">
        <v>4</v>
      </c>
    </row>
    <row r="8" spans="1:1" x14ac:dyDescent="0.2">
      <c r="A8" t="s">
        <v>1</v>
      </c>
    </row>
    <row r="9" spans="1:1" x14ac:dyDescent="0.2">
      <c r="A9" t="s">
        <v>5</v>
      </c>
    </row>
    <row r="10" spans="1:1" x14ac:dyDescent="0.2">
      <c r="A10" t="s">
        <v>1</v>
      </c>
    </row>
    <row r="11" spans="1:1" x14ac:dyDescent="0.2">
      <c r="A11" t="s">
        <v>6</v>
      </c>
    </row>
    <row r="12" spans="1:1" x14ac:dyDescent="0.2">
      <c r="A12" t="s">
        <v>7</v>
      </c>
    </row>
    <row r="13" spans="1:1" x14ac:dyDescent="0.2">
      <c r="A13" t="s">
        <v>8</v>
      </c>
    </row>
    <row r="14" spans="1:1" x14ac:dyDescent="0.2">
      <c r="A14" t="s">
        <v>9</v>
      </c>
    </row>
    <row r="15" spans="1:1" x14ac:dyDescent="0.2">
      <c r="A15" t="s">
        <v>10</v>
      </c>
    </row>
    <row r="16" spans="1:1" x14ac:dyDescent="0.2">
      <c r="A16" t="s">
        <v>1</v>
      </c>
    </row>
    <row r="17" spans="1:1" x14ac:dyDescent="0.2">
      <c r="A17" t="s">
        <v>11</v>
      </c>
    </row>
    <row r="18" spans="1:1" x14ac:dyDescent="0.2">
      <c r="A18" t="s">
        <v>1</v>
      </c>
    </row>
    <row r="19" spans="1:1" x14ac:dyDescent="0.2">
      <c r="A19" t="s">
        <v>12</v>
      </c>
    </row>
    <row r="20" spans="1:1" x14ac:dyDescent="0.2">
      <c r="A20" t="s">
        <v>13</v>
      </c>
    </row>
    <row r="21" spans="1:1" x14ac:dyDescent="0.2">
      <c r="A21" t="s">
        <v>14</v>
      </c>
    </row>
    <row r="22" spans="1:1" x14ac:dyDescent="0.2">
      <c r="A22" t="s">
        <v>15</v>
      </c>
    </row>
    <row r="23" spans="1:1" x14ac:dyDescent="0.2">
      <c r="A23" t="s">
        <v>16</v>
      </c>
    </row>
    <row r="24" spans="1:1" x14ac:dyDescent="0.2">
      <c r="A24" t="s">
        <v>17</v>
      </c>
    </row>
    <row r="25" spans="1:1" x14ac:dyDescent="0.2">
      <c r="A25" t="s">
        <v>18</v>
      </c>
    </row>
    <row r="26" spans="1:1" x14ac:dyDescent="0.2">
      <c r="A26" t="s">
        <v>1</v>
      </c>
    </row>
    <row r="27" spans="1:1" x14ac:dyDescent="0.2">
      <c r="A27" t="s">
        <v>19</v>
      </c>
    </row>
    <row r="28" spans="1:1" x14ac:dyDescent="0.2">
      <c r="A28" t="s">
        <v>20</v>
      </c>
    </row>
    <row r="29" spans="1:1" x14ac:dyDescent="0.2">
      <c r="A29" t="s">
        <v>1</v>
      </c>
    </row>
    <row r="30" spans="1:1" x14ac:dyDescent="0.2">
      <c r="A30" t="s">
        <v>21</v>
      </c>
    </row>
    <row r="31" spans="1:1" x14ac:dyDescent="0.2">
      <c r="A31" t="s">
        <v>22</v>
      </c>
    </row>
    <row r="32" spans="1:1" x14ac:dyDescent="0.2">
      <c r="A32" t="s">
        <v>23</v>
      </c>
    </row>
    <row r="33" spans="1:15" x14ac:dyDescent="0.2">
      <c r="A33" t="s">
        <v>24</v>
      </c>
    </row>
    <row r="34" spans="1:15" x14ac:dyDescent="0.2">
      <c r="A34" t="s">
        <v>25</v>
      </c>
    </row>
    <row r="35" spans="1:15" x14ac:dyDescent="0.2">
      <c r="A35" t="s">
        <v>26</v>
      </c>
    </row>
    <row r="36" spans="1:15" x14ac:dyDescent="0.2">
      <c r="A36" t="s">
        <v>27</v>
      </c>
    </row>
    <row r="37" spans="1:15" x14ac:dyDescent="0.2">
      <c r="A37" t="s">
        <v>28</v>
      </c>
    </row>
    <row r="38" spans="1:15" x14ac:dyDescent="0.2">
      <c r="A38" t="s">
        <v>29</v>
      </c>
    </row>
    <row r="39" spans="1:15" x14ac:dyDescent="0.2">
      <c r="A39" t="s">
        <v>30</v>
      </c>
    </row>
    <row r="40" spans="1:15" x14ac:dyDescent="0.2">
      <c r="A40" t="s">
        <v>31</v>
      </c>
    </row>
    <row r="41" spans="1:15" x14ac:dyDescent="0.2">
      <c r="A41" t="s">
        <v>32</v>
      </c>
    </row>
    <row r="42" spans="1:15" x14ac:dyDescent="0.2">
      <c r="A42" t="s">
        <v>33</v>
      </c>
    </row>
    <row r="43" spans="1:15" x14ac:dyDescent="0.2">
      <c r="A43" t="s">
        <v>34</v>
      </c>
    </row>
    <row r="44" spans="1:15" x14ac:dyDescent="0.2">
      <c r="A44" t="s">
        <v>35</v>
      </c>
    </row>
    <row r="45" spans="1:15" x14ac:dyDescent="0.2">
      <c r="A45" t="s">
        <v>1</v>
      </c>
    </row>
    <row r="46" spans="1:15" x14ac:dyDescent="0.2">
      <c r="A46" t="s">
        <v>36</v>
      </c>
      <c r="B46">
        <v>1950</v>
      </c>
      <c r="C46">
        <v>1955</v>
      </c>
      <c r="D46">
        <v>1960</v>
      </c>
      <c r="E46">
        <v>1965</v>
      </c>
      <c r="F46">
        <v>1970</v>
      </c>
      <c r="G46">
        <v>1975</v>
      </c>
      <c r="H46">
        <v>1980</v>
      </c>
      <c r="I46">
        <v>1985</v>
      </c>
      <c r="J46">
        <v>1990</v>
      </c>
      <c r="K46">
        <v>1995</v>
      </c>
      <c r="L46">
        <v>2000</v>
      </c>
      <c r="M46">
        <v>2005</v>
      </c>
      <c r="N46">
        <v>2010</v>
      </c>
      <c r="O46">
        <v>2015</v>
      </c>
    </row>
    <row r="47" spans="1:15" x14ac:dyDescent="0.2">
      <c r="A47" t="s">
        <v>37</v>
      </c>
      <c r="B47" t="s">
        <v>38</v>
      </c>
      <c r="C47" t="s">
        <v>38</v>
      </c>
      <c r="D47" t="s">
        <v>38</v>
      </c>
      <c r="E47" t="s">
        <v>38</v>
      </c>
      <c r="F47" t="s">
        <v>38</v>
      </c>
      <c r="G47" t="s">
        <v>38</v>
      </c>
      <c r="H47" t="s">
        <v>38</v>
      </c>
      <c r="I47" t="s">
        <v>38</v>
      </c>
      <c r="J47" t="s">
        <v>38</v>
      </c>
      <c r="K47" t="s">
        <v>38</v>
      </c>
      <c r="L47" t="s">
        <v>38</v>
      </c>
      <c r="M47" t="s">
        <v>38</v>
      </c>
      <c r="N47" t="s">
        <v>38</v>
      </c>
      <c r="O47" t="s">
        <v>38</v>
      </c>
    </row>
    <row r="48" spans="1:15" x14ac:dyDescent="0.2">
      <c r="A48" t="s">
        <v>39</v>
      </c>
      <c r="B48">
        <v>150.69999999999999</v>
      </c>
      <c r="C48">
        <v>164</v>
      </c>
      <c r="D48">
        <v>179.3</v>
      </c>
      <c r="E48">
        <v>193.8</v>
      </c>
      <c r="F48">
        <v>205.9</v>
      </c>
      <c r="G48">
        <v>216.4</v>
      </c>
      <c r="H48">
        <v>229.6</v>
      </c>
      <c r="I48">
        <v>242.4</v>
      </c>
      <c r="J48">
        <v>252.3</v>
      </c>
      <c r="K48">
        <v>267.10000000000002</v>
      </c>
      <c r="L48">
        <v>285.3</v>
      </c>
      <c r="M48">
        <v>300.7</v>
      </c>
      <c r="N48">
        <v>312.60000000000002</v>
      </c>
      <c r="O48">
        <v>325</v>
      </c>
    </row>
    <row r="49" spans="1:15" x14ac:dyDescent="0.2">
      <c r="A49" t="s">
        <v>40</v>
      </c>
      <c r="B49">
        <v>180</v>
      </c>
      <c r="C49">
        <v>240</v>
      </c>
      <c r="D49">
        <v>270</v>
      </c>
      <c r="E49">
        <v>310</v>
      </c>
      <c r="F49">
        <v>370</v>
      </c>
      <c r="G49">
        <v>420</v>
      </c>
      <c r="H49">
        <v>430</v>
      </c>
      <c r="I49">
        <v>397</v>
      </c>
      <c r="J49">
        <v>404</v>
      </c>
      <c r="K49">
        <v>398</v>
      </c>
      <c r="L49">
        <v>413</v>
      </c>
      <c r="M49" t="s">
        <v>41</v>
      </c>
      <c r="N49" t="s">
        <v>42</v>
      </c>
      <c r="O49">
        <v>322</v>
      </c>
    </row>
    <row r="50" spans="1:15" x14ac:dyDescent="0.2">
      <c r="A50" t="s">
        <v>43</v>
      </c>
      <c r="B50">
        <v>14</v>
      </c>
      <c r="C50">
        <v>17</v>
      </c>
      <c r="D50">
        <v>21</v>
      </c>
      <c r="E50">
        <v>24</v>
      </c>
      <c r="F50">
        <v>27</v>
      </c>
      <c r="G50">
        <v>29</v>
      </c>
      <c r="H50">
        <v>33</v>
      </c>
      <c r="I50">
        <v>36.6</v>
      </c>
      <c r="J50">
        <v>38.700000000000003</v>
      </c>
      <c r="K50">
        <v>40.200000000000003</v>
      </c>
      <c r="L50">
        <v>43.3</v>
      </c>
      <c r="M50" t="s">
        <v>44</v>
      </c>
      <c r="N50">
        <v>42</v>
      </c>
      <c r="O50">
        <v>39</v>
      </c>
    </row>
    <row r="51" spans="1:15" x14ac:dyDescent="0.2">
      <c r="A51" t="s">
        <v>45</v>
      </c>
      <c r="B51">
        <v>2.1</v>
      </c>
      <c r="C51">
        <v>2.1</v>
      </c>
      <c r="D51">
        <v>2</v>
      </c>
      <c r="E51">
        <v>2.2999999999999998</v>
      </c>
      <c r="F51">
        <v>2.6</v>
      </c>
      <c r="G51">
        <v>2.8</v>
      </c>
      <c r="H51">
        <v>3.4</v>
      </c>
      <c r="I51">
        <v>3.32</v>
      </c>
      <c r="J51">
        <v>3.39</v>
      </c>
      <c r="K51">
        <v>3.39</v>
      </c>
      <c r="L51">
        <v>3.58</v>
      </c>
      <c r="M51" t="s">
        <v>46</v>
      </c>
      <c r="N51" t="s">
        <v>47</v>
      </c>
      <c r="O51">
        <v>3.26</v>
      </c>
    </row>
    <row r="52" spans="1:15" x14ac:dyDescent="0.2">
      <c r="A52" t="s">
        <v>48</v>
      </c>
      <c r="B52">
        <v>1.5</v>
      </c>
      <c r="C52">
        <v>1.5</v>
      </c>
      <c r="D52">
        <v>1.6</v>
      </c>
      <c r="E52">
        <v>1.7</v>
      </c>
      <c r="F52">
        <v>1.9</v>
      </c>
      <c r="G52">
        <v>2.1</v>
      </c>
      <c r="H52">
        <v>2.2000000000000002</v>
      </c>
      <c r="I52">
        <v>2.23</v>
      </c>
      <c r="J52">
        <v>2.25</v>
      </c>
      <c r="K52">
        <v>2.2799999999999998</v>
      </c>
      <c r="L52" t="s">
        <v>49</v>
      </c>
      <c r="M52">
        <v>2.15</v>
      </c>
      <c r="N52">
        <v>2</v>
      </c>
      <c r="O52">
        <v>2</v>
      </c>
    </row>
    <row r="53" spans="1:15" x14ac:dyDescent="0.2">
      <c r="A53" t="s">
        <v>50</v>
      </c>
      <c r="B53">
        <v>89</v>
      </c>
      <c r="C53">
        <v>110</v>
      </c>
      <c r="D53">
        <v>110</v>
      </c>
      <c r="E53">
        <v>120</v>
      </c>
      <c r="F53">
        <v>130</v>
      </c>
      <c r="G53">
        <v>140</v>
      </c>
      <c r="H53">
        <v>150</v>
      </c>
      <c r="I53">
        <v>135</v>
      </c>
      <c r="J53">
        <v>134</v>
      </c>
      <c r="K53">
        <v>130</v>
      </c>
      <c r="L53">
        <v>139</v>
      </c>
      <c r="M53">
        <v>127</v>
      </c>
      <c r="N53" t="s">
        <v>51</v>
      </c>
      <c r="O53">
        <v>118</v>
      </c>
    </row>
    <row r="54" spans="1:15" x14ac:dyDescent="0.2">
      <c r="A54" t="s">
        <v>52</v>
      </c>
      <c r="B54">
        <v>40</v>
      </c>
      <c r="C54">
        <v>72</v>
      </c>
      <c r="D54">
        <v>100</v>
      </c>
      <c r="E54">
        <v>130</v>
      </c>
      <c r="F54">
        <v>170</v>
      </c>
      <c r="G54">
        <v>200</v>
      </c>
      <c r="H54">
        <v>210</v>
      </c>
      <c r="I54">
        <v>187</v>
      </c>
      <c r="J54">
        <v>194</v>
      </c>
      <c r="K54">
        <v>190</v>
      </c>
      <c r="L54">
        <v>195</v>
      </c>
      <c r="M54">
        <v>201</v>
      </c>
      <c r="N54" t="s">
        <v>53</v>
      </c>
      <c r="O54">
        <v>133</v>
      </c>
    </row>
    <row r="55" spans="1:15" x14ac:dyDescent="0.2">
      <c r="A55" t="s">
        <v>54</v>
      </c>
      <c r="B55">
        <v>37</v>
      </c>
      <c r="C55">
        <v>39</v>
      </c>
      <c r="D55">
        <v>38</v>
      </c>
      <c r="E55">
        <v>46</v>
      </c>
      <c r="F55">
        <v>47</v>
      </c>
      <c r="G55">
        <v>45</v>
      </c>
      <c r="H55">
        <v>45</v>
      </c>
      <c r="I55">
        <v>25.8</v>
      </c>
      <c r="J55" t="s">
        <v>55</v>
      </c>
      <c r="K55">
        <v>21.6</v>
      </c>
      <c r="L55" t="s">
        <v>56</v>
      </c>
      <c r="M55">
        <v>18.100000000000001</v>
      </c>
      <c r="N55" t="s">
        <v>57</v>
      </c>
      <c r="O55">
        <v>14.8</v>
      </c>
    </row>
    <row r="56" spans="1:15" x14ac:dyDescent="0.2">
      <c r="A56" t="s">
        <v>58</v>
      </c>
      <c r="B56" t="s">
        <v>59</v>
      </c>
      <c r="C56" t="s">
        <v>59</v>
      </c>
      <c r="D56" t="s">
        <v>59</v>
      </c>
      <c r="E56" t="s">
        <v>59</v>
      </c>
      <c r="F56" t="s">
        <v>59</v>
      </c>
      <c r="G56" t="s">
        <v>59</v>
      </c>
      <c r="H56" t="s">
        <v>59</v>
      </c>
      <c r="I56">
        <v>3.44</v>
      </c>
      <c r="J56">
        <v>4.93</v>
      </c>
      <c r="K56">
        <v>3.59</v>
      </c>
      <c r="L56" t="s">
        <v>60</v>
      </c>
      <c r="M56">
        <v>3.83</v>
      </c>
      <c r="N56" t="s">
        <v>61</v>
      </c>
      <c r="O56">
        <v>4</v>
      </c>
    </row>
    <row r="57" spans="1:15" x14ac:dyDescent="0.2">
      <c r="A57" t="s">
        <v>62</v>
      </c>
      <c r="B57" t="s">
        <v>59</v>
      </c>
      <c r="C57" t="s">
        <v>59</v>
      </c>
      <c r="D57" t="s">
        <v>59</v>
      </c>
      <c r="E57" t="s">
        <v>59</v>
      </c>
      <c r="F57" t="s">
        <v>59</v>
      </c>
      <c r="G57" t="s">
        <v>59</v>
      </c>
      <c r="H57" t="s">
        <v>59</v>
      </c>
      <c r="I57">
        <v>1.23</v>
      </c>
      <c r="J57">
        <v>2.39</v>
      </c>
      <c r="K57">
        <v>2.89</v>
      </c>
      <c r="L57" t="s">
        <v>63</v>
      </c>
      <c r="M57" t="s">
        <v>63</v>
      </c>
      <c r="N57" t="s">
        <v>63</v>
      </c>
      <c r="O57" t="s">
        <v>63</v>
      </c>
    </row>
    <row r="58" spans="1:15" x14ac:dyDescent="0.2">
      <c r="A58" t="s">
        <v>64</v>
      </c>
      <c r="B58" t="s">
        <v>59</v>
      </c>
      <c r="C58" t="s">
        <v>59</v>
      </c>
      <c r="D58" t="s">
        <v>59</v>
      </c>
      <c r="E58" t="s">
        <v>59</v>
      </c>
      <c r="F58" t="s">
        <v>59</v>
      </c>
      <c r="G58" t="s">
        <v>59</v>
      </c>
      <c r="H58" t="s">
        <v>59</v>
      </c>
      <c r="I58">
        <v>2.2400000000000002</v>
      </c>
      <c r="J58">
        <v>2.2400000000000002</v>
      </c>
      <c r="K58" t="s">
        <v>65</v>
      </c>
      <c r="L58" t="s">
        <v>66</v>
      </c>
      <c r="M58" t="s">
        <v>67</v>
      </c>
      <c r="N58" t="s">
        <v>68</v>
      </c>
      <c r="O58">
        <v>7.55</v>
      </c>
    </row>
    <row r="59" spans="1:15" x14ac:dyDescent="0.2">
      <c r="A59" t="s">
        <v>69</v>
      </c>
      <c r="B59">
        <v>34</v>
      </c>
      <c r="C59">
        <v>47</v>
      </c>
      <c r="D59">
        <v>50</v>
      </c>
      <c r="E59">
        <v>60</v>
      </c>
      <c r="F59">
        <v>68</v>
      </c>
      <c r="G59">
        <v>82</v>
      </c>
      <c r="H59">
        <v>83</v>
      </c>
      <c r="I59">
        <v>73.400000000000006</v>
      </c>
      <c r="J59">
        <v>79.400000000000006</v>
      </c>
      <c r="K59" t="s">
        <v>70</v>
      </c>
      <c r="L59" t="s">
        <v>71</v>
      </c>
      <c r="M59">
        <v>78.900000000000006</v>
      </c>
      <c r="N59" t="s">
        <v>72</v>
      </c>
      <c r="O59">
        <v>82.3</v>
      </c>
    </row>
    <row r="60" spans="1:15" x14ac:dyDescent="0.2">
      <c r="A60" t="s">
        <v>73</v>
      </c>
      <c r="B60" t="s">
        <v>63</v>
      </c>
      <c r="C60">
        <v>0.6</v>
      </c>
      <c r="D60">
        <v>0.4</v>
      </c>
      <c r="E60">
        <v>0.5</v>
      </c>
      <c r="F60">
        <v>1</v>
      </c>
      <c r="G60">
        <v>1</v>
      </c>
      <c r="H60">
        <v>0.93</v>
      </c>
      <c r="I60">
        <v>0.66</v>
      </c>
      <c r="J60" t="s">
        <v>74</v>
      </c>
      <c r="K60">
        <v>1.1100000000000001</v>
      </c>
      <c r="L60" t="s">
        <v>75</v>
      </c>
      <c r="M60">
        <v>1.51</v>
      </c>
      <c r="N60" t="s">
        <v>76</v>
      </c>
      <c r="O60">
        <v>2.34</v>
      </c>
    </row>
    <row r="61" spans="1:15" x14ac:dyDescent="0.2">
      <c r="A61" t="s">
        <v>77</v>
      </c>
      <c r="B61">
        <v>140</v>
      </c>
      <c r="C61">
        <v>180</v>
      </c>
      <c r="D61">
        <v>190</v>
      </c>
      <c r="E61">
        <v>210</v>
      </c>
      <c r="F61">
        <v>250</v>
      </c>
      <c r="G61">
        <v>260</v>
      </c>
      <c r="H61">
        <v>280</v>
      </c>
      <c r="I61">
        <v>263</v>
      </c>
      <c r="J61" t="s">
        <v>78</v>
      </c>
      <c r="K61">
        <v>261</v>
      </c>
      <c r="L61">
        <v>265</v>
      </c>
      <c r="M61">
        <v>270</v>
      </c>
      <c r="N61" t="s">
        <v>79</v>
      </c>
      <c r="O61">
        <v>198</v>
      </c>
    </row>
    <row r="62" spans="1:15" x14ac:dyDescent="0.2">
      <c r="A62" t="s">
        <v>80</v>
      </c>
      <c r="B62">
        <v>10</v>
      </c>
      <c r="C62">
        <v>18</v>
      </c>
      <c r="D62">
        <v>31</v>
      </c>
      <c r="E62">
        <v>43</v>
      </c>
      <c r="F62">
        <v>53</v>
      </c>
      <c r="G62">
        <v>69</v>
      </c>
      <c r="H62">
        <v>71</v>
      </c>
      <c r="I62">
        <v>59.6</v>
      </c>
      <c r="J62" t="s">
        <v>81</v>
      </c>
      <c r="K62">
        <v>59.7</v>
      </c>
      <c r="L62">
        <v>61</v>
      </c>
      <c r="M62" t="s">
        <v>82</v>
      </c>
      <c r="N62">
        <v>45</v>
      </c>
      <c r="O62">
        <v>38.6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F18"/>
  <sheetViews>
    <sheetView tabSelected="1" workbookViewId="0">
      <selection activeCell="D20" sqref="D20"/>
    </sheetView>
  </sheetViews>
  <sheetFormatPr baseColWidth="10" defaultRowHeight="16" x14ac:dyDescent="0.2"/>
  <cols>
    <col min="4" max="4" width="35.33203125" bestFit="1" customWidth="1"/>
    <col min="5" max="5" width="24.83203125" customWidth="1"/>
  </cols>
  <sheetData>
    <row r="5" spans="4:6" ht="24" x14ac:dyDescent="0.35">
      <c r="F5" s="2"/>
    </row>
    <row r="7" spans="4:6" x14ac:dyDescent="0.2">
      <c r="D7" t="s">
        <v>84</v>
      </c>
      <c r="E7" s="3">
        <v>6000000000</v>
      </c>
    </row>
    <row r="9" spans="4:6" x14ac:dyDescent="0.2">
      <c r="D9" t="s">
        <v>83</v>
      </c>
      <c r="E9">
        <v>90</v>
      </c>
    </row>
    <row r="10" spans="4:6" x14ac:dyDescent="0.2">
      <c r="D10" t="s">
        <v>85</v>
      </c>
      <c r="E10" s="3">
        <v>325000000</v>
      </c>
    </row>
    <row r="11" spans="4:6" x14ac:dyDescent="0.2">
      <c r="D11" t="s">
        <v>86</v>
      </c>
      <c r="E11" s="3">
        <f>E10*E9</f>
        <v>29250000000</v>
      </c>
    </row>
    <row r="13" spans="4:6" x14ac:dyDescent="0.2">
      <c r="E13" s="4"/>
    </row>
    <row r="15" spans="4:6" x14ac:dyDescent="0.2">
      <c r="E15" s="4">
        <f>E7/E9</f>
        <v>66666666.666666664</v>
      </c>
    </row>
    <row r="17" spans="5:5" x14ac:dyDescent="0.2">
      <c r="E17">
        <v>325000000</v>
      </c>
    </row>
    <row r="18" spans="5:5" x14ac:dyDescent="0.2">
      <c r="E18" s="5">
        <f>E17/E15</f>
        <v>4.875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A14" sqref="A14"/>
    </sheetView>
  </sheetViews>
  <sheetFormatPr baseColWidth="10" defaultRowHeight="16" x14ac:dyDescent="0.2"/>
  <cols>
    <col min="1" max="1" width="32.33203125" bestFit="1" customWidth="1"/>
    <col min="2" max="7" width="6.1640625" bestFit="1" customWidth="1"/>
    <col min="8" max="9" width="7.1640625" bestFit="1" customWidth="1"/>
    <col min="10" max="10" width="6.83203125" bestFit="1" customWidth="1"/>
    <col min="11" max="11" width="7.1640625" bestFit="1" customWidth="1"/>
    <col min="12" max="12" width="6.1640625" bestFit="1" customWidth="1"/>
    <col min="13" max="14" width="8.33203125" bestFit="1" customWidth="1"/>
    <col min="15" max="15" width="7.1640625" bestFit="1" customWidth="1"/>
  </cols>
  <sheetData>
    <row r="1" spans="1:15" x14ac:dyDescent="0.2">
      <c r="A1" t="s">
        <v>36</v>
      </c>
      <c r="B1">
        <v>1950</v>
      </c>
      <c r="C1">
        <v>1955</v>
      </c>
      <c r="D1">
        <v>1960</v>
      </c>
      <c r="E1">
        <v>1965</v>
      </c>
      <c r="F1">
        <v>1970</v>
      </c>
      <c r="G1">
        <v>1975</v>
      </c>
      <c r="H1">
        <v>1980</v>
      </c>
      <c r="I1">
        <v>1985</v>
      </c>
      <c r="J1">
        <v>1990</v>
      </c>
      <c r="K1">
        <v>1995</v>
      </c>
      <c r="L1">
        <v>2000</v>
      </c>
      <c r="M1">
        <v>2005</v>
      </c>
      <c r="N1">
        <v>2010</v>
      </c>
      <c r="O1">
        <v>2015</v>
      </c>
    </row>
    <row r="2" spans="1:15" x14ac:dyDescent="0.2">
      <c r="A2" t="s">
        <v>39</v>
      </c>
      <c r="B2">
        <v>150.69999999999999</v>
      </c>
      <c r="C2">
        <v>164</v>
      </c>
      <c r="D2">
        <v>179.3</v>
      </c>
      <c r="E2">
        <v>193.8</v>
      </c>
      <c r="F2">
        <v>205.9</v>
      </c>
      <c r="G2">
        <v>216.4</v>
      </c>
      <c r="H2">
        <v>229.6</v>
      </c>
      <c r="I2">
        <v>242.4</v>
      </c>
      <c r="J2">
        <v>252.3</v>
      </c>
      <c r="K2">
        <v>267.10000000000002</v>
      </c>
      <c r="L2">
        <v>285.3</v>
      </c>
      <c r="M2">
        <v>300.7</v>
      </c>
      <c r="N2">
        <v>312.60000000000002</v>
      </c>
      <c r="O2">
        <v>325</v>
      </c>
    </row>
    <row r="3" spans="1:15" x14ac:dyDescent="0.2">
      <c r="A3" t="s">
        <v>40</v>
      </c>
      <c r="B3">
        <v>180</v>
      </c>
      <c r="C3">
        <v>240</v>
      </c>
      <c r="D3">
        <v>270</v>
      </c>
      <c r="E3">
        <v>310</v>
      </c>
      <c r="F3">
        <v>370</v>
      </c>
      <c r="G3">
        <v>420</v>
      </c>
      <c r="H3">
        <v>430</v>
      </c>
      <c r="I3">
        <v>397</v>
      </c>
      <c r="J3">
        <v>404</v>
      </c>
      <c r="K3">
        <v>398</v>
      </c>
      <c r="L3">
        <v>413</v>
      </c>
      <c r="M3">
        <v>410</v>
      </c>
      <c r="N3">
        <v>354</v>
      </c>
      <c r="O3">
        <v>322</v>
      </c>
    </row>
    <row r="4" spans="1:15" x14ac:dyDescent="0.2">
      <c r="A4" t="s">
        <v>43</v>
      </c>
      <c r="B4">
        <v>14</v>
      </c>
      <c r="C4">
        <v>17</v>
      </c>
      <c r="D4">
        <v>21</v>
      </c>
      <c r="E4">
        <v>24</v>
      </c>
      <c r="F4">
        <v>27</v>
      </c>
      <c r="G4">
        <v>29</v>
      </c>
      <c r="H4">
        <v>33</v>
      </c>
      <c r="I4">
        <v>36.6</v>
      </c>
      <c r="J4">
        <v>38.700000000000003</v>
      </c>
      <c r="K4">
        <v>40.200000000000003</v>
      </c>
      <c r="L4">
        <v>43.3</v>
      </c>
      <c r="M4">
        <v>44.4</v>
      </c>
      <c r="N4">
        <v>42</v>
      </c>
      <c r="O4">
        <v>39</v>
      </c>
    </row>
    <row r="5" spans="1:15" x14ac:dyDescent="0.2">
      <c r="A5" t="s">
        <v>45</v>
      </c>
      <c r="B5">
        <v>2.1</v>
      </c>
      <c r="C5">
        <v>2.1</v>
      </c>
      <c r="D5">
        <v>2</v>
      </c>
      <c r="E5">
        <v>2.2999999999999998</v>
      </c>
      <c r="F5">
        <v>2.6</v>
      </c>
      <c r="G5">
        <v>2.8</v>
      </c>
      <c r="H5">
        <v>3.4</v>
      </c>
      <c r="I5">
        <v>3.32</v>
      </c>
      <c r="J5">
        <v>3.39</v>
      </c>
      <c r="K5">
        <v>3.39</v>
      </c>
      <c r="L5">
        <v>3.58</v>
      </c>
      <c r="M5">
        <v>3.73</v>
      </c>
      <c r="N5">
        <v>3.53</v>
      </c>
      <c r="O5">
        <v>3.26</v>
      </c>
    </row>
    <row r="6" spans="1:15" x14ac:dyDescent="0.2">
      <c r="A6" t="s">
        <v>48</v>
      </c>
      <c r="B6">
        <v>1.5</v>
      </c>
      <c r="C6">
        <v>1.5</v>
      </c>
      <c r="D6">
        <v>1.6</v>
      </c>
      <c r="E6">
        <v>1.7</v>
      </c>
      <c r="F6">
        <v>1.9</v>
      </c>
      <c r="G6">
        <v>2.1</v>
      </c>
      <c r="H6">
        <v>2.2000000000000002</v>
      </c>
      <c r="I6">
        <v>2.23</v>
      </c>
      <c r="J6">
        <v>2.25</v>
      </c>
      <c r="K6">
        <v>2.2799999999999998</v>
      </c>
      <c r="L6">
        <v>2.37</v>
      </c>
      <c r="M6">
        <v>2.15</v>
      </c>
      <c r="N6">
        <v>2</v>
      </c>
      <c r="O6">
        <v>2</v>
      </c>
    </row>
    <row r="7" spans="1:15" x14ac:dyDescent="0.2">
      <c r="A7" t="s">
        <v>50</v>
      </c>
      <c r="B7">
        <v>89</v>
      </c>
      <c r="C7">
        <v>110</v>
      </c>
      <c r="D7">
        <v>110</v>
      </c>
      <c r="E7">
        <v>120</v>
      </c>
      <c r="F7">
        <v>130</v>
      </c>
      <c r="G7">
        <v>140</v>
      </c>
      <c r="H7">
        <v>150</v>
      </c>
      <c r="I7">
        <v>135</v>
      </c>
      <c r="J7">
        <v>134</v>
      </c>
      <c r="K7">
        <v>130</v>
      </c>
      <c r="L7">
        <v>139</v>
      </c>
      <c r="M7">
        <v>127</v>
      </c>
      <c r="N7">
        <v>116</v>
      </c>
      <c r="O7">
        <v>118</v>
      </c>
    </row>
    <row r="8" spans="1:15" x14ac:dyDescent="0.2">
      <c r="A8" t="s">
        <v>52</v>
      </c>
      <c r="B8">
        <v>40</v>
      </c>
      <c r="C8">
        <v>72</v>
      </c>
      <c r="D8">
        <v>100</v>
      </c>
      <c r="E8">
        <v>130</v>
      </c>
      <c r="F8">
        <v>170</v>
      </c>
      <c r="G8">
        <v>200</v>
      </c>
      <c r="H8">
        <v>210</v>
      </c>
      <c r="I8">
        <v>187</v>
      </c>
      <c r="J8">
        <v>194</v>
      </c>
      <c r="K8">
        <v>190</v>
      </c>
      <c r="L8">
        <v>195</v>
      </c>
      <c r="M8">
        <v>201</v>
      </c>
      <c r="N8">
        <v>162</v>
      </c>
      <c r="O8">
        <v>133</v>
      </c>
    </row>
    <row r="9" spans="1:15" x14ac:dyDescent="0.2">
      <c r="A9" t="s">
        <v>54</v>
      </c>
      <c r="B9">
        <v>37</v>
      </c>
      <c r="C9">
        <v>39</v>
      </c>
      <c r="D9">
        <v>38</v>
      </c>
      <c r="E9">
        <v>46</v>
      </c>
      <c r="F9">
        <v>47</v>
      </c>
      <c r="G9">
        <v>45</v>
      </c>
      <c r="H9">
        <v>45</v>
      </c>
      <c r="I9">
        <v>25.8</v>
      </c>
      <c r="J9">
        <v>22.4</v>
      </c>
      <c r="K9">
        <v>21.6</v>
      </c>
      <c r="L9">
        <v>19.5</v>
      </c>
      <c r="M9">
        <v>18.100000000000001</v>
      </c>
      <c r="N9">
        <v>16.2</v>
      </c>
      <c r="O9">
        <v>14.8</v>
      </c>
    </row>
    <row r="10" spans="1:15" x14ac:dyDescent="0.2">
      <c r="A10" t="s">
        <v>58</v>
      </c>
      <c r="I10">
        <v>3.44</v>
      </c>
      <c r="J10">
        <v>4.93</v>
      </c>
      <c r="K10">
        <v>3.59</v>
      </c>
      <c r="L10">
        <v>4.13</v>
      </c>
      <c r="M10">
        <v>3.83</v>
      </c>
      <c r="N10">
        <v>3.97</v>
      </c>
      <c r="O10">
        <v>4</v>
      </c>
    </row>
    <row r="11" spans="1:15" x14ac:dyDescent="0.2">
      <c r="A11" t="s">
        <v>62</v>
      </c>
      <c r="I11">
        <v>1.23</v>
      </c>
      <c r="J11">
        <v>2.39</v>
      </c>
      <c r="K11">
        <v>2.89</v>
      </c>
    </row>
    <row r="12" spans="1:15" x14ac:dyDescent="0.2">
      <c r="A12" t="s">
        <v>64</v>
      </c>
      <c r="I12">
        <v>2.2400000000000002</v>
      </c>
      <c r="J12">
        <v>2.2400000000000002</v>
      </c>
      <c r="K12">
        <v>3.27</v>
      </c>
      <c r="L12" t="s">
        <v>66</v>
      </c>
      <c r="M12" t="s">
        <v>67</v>
      </c>
      <c r="N12" t="s">
        <v>68</v>
      </c>
      <c r="O12">
        <v>7.55</v>
      </c>
    </row>
    <row r="13" spans="1:15" x14ac:dyDescent="0.2">
      <c r="A13" t="s">
        <v>69</v>
      </c>
      <c r="B13">
        <v>34</v>
      </c>
      <c r="C13">
        <v>47</v>
      </c>
      <c r="D13">
        <v>50</v>
      </c>
      <c r="E13">
        <v>60</v>
      </c>
      <c r="F13">
        <v>68</v>
      </c>
      <c r="G13">
        <v>82</v>
      </c>
      <c r="H13">
        <v>83</v>
      </c>
      <c r="I13">
        <v>73.400000000000006</v>
      </c>
      <c r="J13">
        <v>79.400000000000006</v>
      </c>
      <c r="K13">
        <v>76.400000000000006</v>
      </c>
      <c r="L13">
        <v>84.3</v>
      </c>
      <c r="M13">
        <v>78.900000000000006</v>
      </c>
      <c r="N13">
        <v>75.900000000000006</v>
      </c>
      <c r="O13">
        <v>82.3</v>
      </c>
    </row>
    <row r="14" spans="1:15" x14ac:dyDescent="0.2">
      <c r="A14" t="s">
        <v>73</v>
      </c>
      <c r="C14">
        <v>0.6</v>
      </c>
      <c r="D14">
        <v>0.4</v>
      </c>
      <c r="E14">
        <v>0.5</v>
      </c>
      <c r="F14">
        <v>1</v>
      </c>
      <c r="G14">
        <v>1</v>
      </c>
      <c r="H14">
        <v>0.93</v>
      </c>
      <c r="I14">
        <v>0.66</v>
      </c>
      <c r="J14">
        <v>1.3</v>
      </c>
      <c r="K14">
        <v>1.1100000000000001</v>
      </c>
      <c r="L14">
        <v>2.4700000000000002</v>
      </c>
      <c r="M14">
        <v>1.51</v>
      </c>
      <c r="N14">
        <v>2.2200000000000002</v>
      </c>
      <c r="O14">
        <v>2.34</v>
      </c>
    </row>
    <row r="15" spans="1:15" x14ac:dyDescent="0.2">
      <c r="A15" t="s">
        <v>77</v>
      </c>
      <c r="B15">
        <v>140</v>
      </c>
      <c r="C15">
        <v>180</v>
      </c>
      <c r="D15">
        <v>190</v>
      </c>
      <c r="E15">
        <v>210</v>
      </c>
      <c r="F15">
        <v>250</v>
      </c>
      <c r="G15">
        <v>260</v>
      </c>
      <c r="H15">
        <v>280</v>
      </c>
      <c r="I15">
        <v>263</v>
      </c>
      <c r="J15">
        <v>255</v>
      </c>
      <c r="K15">
        <v>261</v>
      </c>
      <c r="L15">
        <v>265</v>
      </c>
      <c r="M15">
        <v>270</v>
      </c>
      <c r="N15">
        <v>231</v>
      </c>
      <c r="O15">
        <v>198</v>
      </c>
    </row>
    <row r="16" spans="1:15" x14ac:dyDescent="0.2">
      <c r="A16" t="s">
        <v>80</v>
      </c>
      <c r="B16">
        <v>10</v>
      </c>
      <c r="C16">
        <v>18</v>
      </c>
      <c r="D16">
        <v>31</v>
      </c>
      <c r="E16">
        <v>43</v>
      </c>
      <c r="F16">
        <v>53</v>
      </c>
      <c r="G16">
        <v>69</v>
      </c>
      <c r="H16">
        <v>71</v>
      </c>
      <c r="I16">
        <v>59.6</v>
      </c>
      <c r="J16">
        <v>68.7</v>
      </c>
      <c r="K16">
        <v>59.7</v>
      </c>
      <c r="L16">
        <v>61</v>
      </c>
      <c r="M16">
        <v>59.8</v>
      </c>
      <c r="N16">
        <v>45</v>
      </c>
      <c r="O16">
        <v>38.6</v>
      </c>
    </row>
    <row r="18" spans="2:15" x14ac:dyDescent="0.2">
      <c r="B18">
        <f>SUM(B13:B16)</f>
        <v>184</v>
      </c>
      <c r="C18">
        <f>SUM(C13:C16)</f>
        <v>245.6</v>
      </c>
      <c r="D18">
        <f>SUM(D13:D16)</f>
        <v>271.39999999999998</v>
      </c>
      <c r="E18">
        <f>SUM(E13:E16)</f>
        <v>313.5</v>
      </c>
      <c r="F18">
        <f>SUM(F13:F16)</f>
        <v>372</v>
      </c>
      <c r="G18">
        <f>SUM(G13:G16)</f>
        <v>412</v>
      </c>
      <c r="H18">
        <f>SUM(H13:H16)</f>
        <v>434.93</v>
      </c>
      <c r="I18">
        <f>SUM(I13:I16)</f>
        <v>396.66</v>
      </c>
      <c r="J18">
        <f>SUM(J13:J16)</f>
        <v>404.4</v>
      </c>
      <c r="K18">
        <f>SUM(K13:K16)</f>
        <v>398.21</v>
      </c>
      <c r="L18">
        <f>SUM(L13:L16)</f>
        <v>412.77</v>
      </c>
      <c r="M18">
        <f>SUM(M13:M16)</f>
        <v>410.21000000000004</v>
      </c>
      <c r="N18">
        <f>SUM(N13:N16)</f>
        <v>354.12</v>
      </c>
      <c r="O18">
        <f>SUM(O13:O16)</f>
        <v>321.24</v>
      </c>
    </row>
    <row r="20" spans="2:15" x14ac:dyDescent="0.2">
      <c r="B20">
        <f>SUM(B13:B16)-B3</f>
        <v>4</v>
      </c>
      <c r="C20">
        <f>SUM(C13:C16)-C3</f>
        <v>5.5999999999999943</v>
      </c>
      <c r="D20">
        <f>SUM(D13:D16)-D3</f>
        <v>1.3999999999999773</v>
      </c>
      <c r="E20">
        <f>SUM(E13:E16)-E3</f>
        <v>3.5</v>
      </c>
      <c r="F20">
        <f>SUM(F13:F16)-F3</f>
        <v>2</v>
      </c>
      <c r="G20">
        <f>SUM(G13:G16)-G3</f>
        <v>-8</v>
      </c>
      <c r="H20">
        <f>SUM(H13:H16)-H3</f>
        <v>4.9300000000000068</v>
      </c>
      <c r="I20">
        <f>SUM(I13:I16)-I3</f>
        <v>-0.33999999999997499</v>
      </c>
      <c r="J20">
        <f>SUM(J13:J16)-J3</f>
        <v>0.39999999999997726</v>
      </c>
      <c r="K20">
        <f>SUM(K13:K16)-K3</f>
        <v>0.20999999999997954</v>
      </c>
      <c r="L20">
        <f>SUM(L13:L16)-L3</f>
        <v>-0.23000000000001819</v>
      </c>
      <c r="M20">
        <f>SUM(M13:M16)-M3</f>
        <v>0.21000000000003638</v>
      </c>
      <c r="N20">
        <f>SUM(N13:N16)-N3</f>
        <v>0.12000000000000455</v>
      </c>
      <c r="O20">
        <f>SUM(O13:O16)-O3</f>
        <v>-0.75999999999999091</v>
      </c>
    </row>
    <row r="21" spans="2:15" x14ac:dyDescent="0.2">
      <c r="B21" s="1">
        <f>B20/B3</f>
        <v>2.2222222222222223E-2</v>
      </c>
      <c r="C21" s="1">
        <f>C20/C3</f>
        <v>2.333333333333331E-2</v>
      </c>
      <c r="D21" s="1">
        <f>D20/D3</f>
        <v>5.1851851851851009E-3</v>
      </c>
      <c r="E21" s="1">
        <f>E20/E3</f>
        <v>1.1290322580645161E-2</v>
      </c>
      <c r="F21" s="1">
        <f>F20/F3</f>
        <v>5.4054054054054057E-3</v>
      </c>
      <c r="G21" s="1">
        <f>G20/G3</f>
        <v>-1.9047619047619049E-2</v>
      </c>
      <c r="H21" s="1">
        <f>H20/H3</f>
        <v>1.1465116279069784E-2</v>
      </c>
      <c r="I21" s="1">
        <f>I20/I3</f>
        <v>-8.5642317380346341E-4</v>
      </c>
      <c r="J21" s="1">
        <f>J20/J3</f>
        <v>9.9009900990093373E-4</v>
      </c>
      <c r="K21" s="1">
        <f>K20/K3</f>
        <v>5.276381909547225E-4</v>
      </c>
      <c r="L21" s="1">
        <f>L20/L3</f>
        <v>-5.5690072639229585E-4</v>
      </c>
      <c r="M21" s="1">
        <f>M20/M3</f>
        <v>5.1219512195130822E-4</v>
      </c>
      <c r="N21" s="1">
        <f>N20/N3</f>
        <v>3.389830508474705E-4</v>
      </c>
      <c r="O21" s="1">
        <f>O20/O3</f>
        <v>-2.3602484472049407E-3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water_use</vt:lpstr>
      <vt:lpstr>Sheet2</vt:lpstr>
      <vt:lpstr>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Levinson</dc:creator>
  <cp:lastModifiedBy>Andrew Levinson</cp:lastModifiedBy>
  <dcterms:created xsi:type="dcterms:W3CDTF">2019-03-14T18:35:59Z</dcterms:created>
  <dcterms:modified xsi:type="dcterms:W3CDTF">2019-03-26T05:09:30Z</dcterms:modified>
</cp:coreProperties>
</file>