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vinson/programs/parsons/spring-2019/thesis/project/data/"/>
    </mc:Choice>
  </mc:AlternateContent>
  <xr:revisionPtr revIDLastSave="0" documentId="13_ncr:1_{FB05DD1D-D7A9-0D40-8214-69C1A58F7A5D}" xr6:coauthVersionLast="43" xr6:coauthVersionMax="43" xr10:uidLastSave="{00000000-0000-0000-0000-000000000000}"/>
  <bookViews>
    <workbookView xWindow="540" yWindow="780" windowWidth="27240" windowHeight="15680" activeTab="1" xr2:uid="{043722F7-7532-A843-A8C3-36AC492F2B15}"/>
  </bookViews>
  <sheets>
    <sheet name="Sheet1" sheetId="1" r:id="rId1"/>
    <sheet name="Sheet2" sheetId="2" r:id="rId2"/>
  </sheets>
  <definedNames>
    <definedName name="_xlnm._FilterDatabase" localSheetId="1" hidden="1">Sheet2!$B$2:$G$2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D15" i="2"/>
  <c r="D16" i="2"/>
  <c r="D17" i="2"/>
  <c r="D18" i="2"/>
  <c r="D19" i="2"/>
  <c r="D20" i="2"/>
  <c r="D21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5" i="2"/>
  <c r="D6" i="2"/>
  <c r="D7" i="2"/>
  <c r="D8" i="2"/>
  <c r="D9" i="2"/>
  <c r="D10" i="2"/>
  <c r="D11" i="2"/>
  <c r="D12" i="2"/>
  <c r="D13" i="2"/>
  <c r="D14" i="2"/>
  <c r="D4" i="2"/>
  <c r="D3" i="2"/>
  <c r="F7" i="2"/>
  <c r="G7" i="2" s="1"/>
  <c r="F16" i="2"/>
  <c r="G16" i="2" s="1"/>
  <c r="K65" i="1"/>
  <c r="I65" i="1"/>
  <c r="K62" i="1"/>
  <c r="J62" i="1"/>
  <c r="J65" i="1"/>
  <c r="G65" i="1"/>
  <c r="J6" i="1"/>
  <c r="K61" i="1"/>
  <c r="J61" i="1"/>
  <c r="K60" i="1"/>
  <c r="J60" i="1"/>
  <c r="K59" i="1"/>
  <c r="J59" i="1"/>
  <c r="K56" i="1"/>
  <c r="J56" i="1"/>
  <c r="K55" i="1"/>
  <c r="J55" i="1"/>
  <c r="K54" i="1"/>
  <c r="J54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0" i="1"/>
  <c r="J30" i="1"/>
  <c r="K19" i="1"/>
  <c r="J19" i="1"/>
  <c r="K17" i="1"/>
  <c r="J17" i="1"/>
  <c r="K16" i="1"/>
  <c r="J16" i="1"/>
  <c r="K15" i="1"/>
  <c r="J15" i="1"/>
  <c r="K14" i="1"/>
  <c r="J14" i="1"/>
  <c r="K13" i="1"/>
  <c r="J13" i="1"/>
  <c r="K10" i="1"/>
  <c r="J10" i="1"/>
  <c r="K9" i="1"/>
  <c r="J9" i="1"/>
  <c r="K8" i="1"/>
  <c r="J8" i="1"/>
  <c r="K7" i="1"/>
  <c r="J7" i="1"/>
  <c r="K6" i="1"/>
  <c r="K5" i="1"/>
  <c r="J5" i="1"/>
  <c r="K4" i="1"/>
  <c r="J4" i="1"/>
  <c r="F17" i="2" l="1"/>
  <c r="G17" i="2" s="1"/>
  <c r="F12" i="2"/>
  <c r="G12" i="2" s="1"/>
  <c r="F42" i="2"/>
  <c r="G42" i="2" s="1"/>
  <c r="F38" i="2"/>
  <c r="G38" i="2" s="1"/>
  <c r="F34" i="2"/>
  <c r="G34" i="2" s="1"/>
  <c r="F30" i="2"/>
  <c r="G30" i="2" s="1"/>
  <c r="F26" i="2"/>
  <c r="G26" i="2" s="1"/>
  <c r="F22" i="2"/>
  <c r="G22" i="2" s="1"/>
  <c r="F18" i="2"/>
  <c r="G18" i="2" s="1"/>
  <c r="F13" i="2"/>
  <c r="G13" i="2" s="1"/>
  <c r="F8" i="2"/>
  <c r="G8" i="2" s="1"/>
  <c r="F4" i="2"/>
  <c r="G4" i="2" s="1"/>
  <c r="F43" i="2"/>
  <c r="G43" i="2" s="1"/>
  <c r="F41" i="2"/>
  <c r="G41" i="2" s="1"/>
  <c r="F37" i="2"/>
  <c r="G37" i="2" s="1"/>
  <c r="F33" i="2"/>
  <c r="G33" i="2" s="1"/>
  <c r="F29" i="2"/>
  <c r="G29" i="2" s="1"/>
  <c r="F25" i="2"/>
  <c r="G25" i="2" s="1"/>
  <c r="F21" i="2"/>
  <c r="G21" i="2" s="1"/>
  <c r="F3" i="2"/>
  <c r="G3" i="2" s="1"/>
  <c r="F40" i="2"/>
  <c r="G40" i="2" s="1"/>
  <c r="F36" i="2"/>
  <c r="G36" i="2" s="1"/>
  <c r="F32" i="2"/>
  <c r="G32" i="2" s="1"/>
  <c r="F28" i="2"/>
  <c r="G28" i="2" s="1"/>
  <c r="F24" i="2"/>
  <c r="G24" i="2" s="1"/>
  <c r="F20" i="2"/>
  <c r="G20" i="2" s="1"/>
  <c r="F15" i="2"/>
  <c r="G15" i="2" s="1"/>
  <c r="F11" i="2"/>
  <c r="G11" i="2" s="1"/>
  <c r="F6" i="2"/>
  <c r="G6" i="2" s="1"/>
  <c r="F39" i="2"/>
  <c r="G39" i="2" s="1"/>
  <c r="F35" i="2"/>
  <c r="G35" i="2" s="1"/>
  <c r="F31" i="2"/>
  <c r="G31" i="2" s="1"/>
  <c r="F27" i="2"/>
  <c r="G27" i="2" s="1"/>
  <c r="F23" i="2"/>
  <c r="G23" i="2" s="1"/>
  <c r="F19" i="2"/>
  <c r="G19" i="2" s="1"/>
  <c r="F14" i="2"/>
  <c r="G14" i="2" s="1"/>
  <c r="F5" i="2"/>
  <c r="G5" i="2" s="1"/>
  <c r="F10" i="2"/>
  <c r="G10" i="2" s="1"/>
  <c r="F9" i="2"/>
  <c r="G9" i="2" s="1"/>
</calcChain>
</file>

<file path=xl/sharedStrings.xml><?xml version="1.0" encoding="utf-8"?>
<sst xmlns="http://schemas.openxmlformats.org/spreadsheetml/2006/main" count="158" uniqueCount="115">
  <si>
    <t>Area (or subarea) Name</t>
  </si>
  <si>
    <t>Key (ID number on index map)</t>
  </si>
  <si>
    <t>GW Depletion Volume (km^3)</t>
  </si>
  <si>
    <t>Size of Area (km^2)</t>
  </si>
  <si>
    <t>AVERAGE RATE OF GROUNDWATER DEPLETION (km^3/yr)</t>
  </si>
  <si>
    <t>Depletion Intensity (m/yr)</t>
  </si>
  <si>
    <t>1900-2000</t>
  </si>
  <si>
    <t>1900-2008</t>
  </si>
  <si>
    <t>1961-1970</t>
  </si>
  <si>
    <t>2001-2008</t>
  </si>
  <si>
    <t>Atlantic Coastal Plain:</t>
  </si>
  <si>
    <t xml:space="preserve"> Georgia &amp; northeast Florida</t>
  </si>
  <si>
    <t xml:space="preserve"> Long Island, New York</t>
  </si>
  <si>
    <t xml:space="preserve"> Maryland and Delaware</t>
  </si>
  <si>
    <t xml:space="preserve"> New Jersey</t>
  </si>
  <si>
    <t xml:space="preserve"> North Carolina</t>
  </si>
  <si>
    <t xml:space="preserve"> South Carolina </t>
  </si>
  <si>
    <t xml:space="preserve"> Virginia</t>
  </si>
  <si>
    <t>Gulf Coastal Plain:</t>
  </si>
  <si>
    <t xml:space="preserve"> Coastal Lowlands of AL,FL,LA,MS</t>
  </si>
  <si>
    <t xml:space="preserve"> Houston Area and Northern Part of TX Gulf Coast</t>
  </si>
  <si>
    <t xml:space="preserve"> Central Part of Gulf Coast Aquifer System in TX</t>
  </si>
  <si>
    <t xml:space="preserve"> Winter Garden Area, Southern Part of TX Gulf Coast</t>
  </si>
  <si>
    <t xml:space="preserve"> Mississippi Embayment</t>
  </si>
  <si>
    <t>High Plains (Ogallala) Aquifer</t>
  </si>
  <si>
    <t xml:space="preserve">     Colorado</t>
  </si>
  <si>
    <t xml:space="preserve">     Kansas</t>
  </si>
  <si>
    <t xml:space="preserve">     Nebraska</t>
  </si>
  <si>
    <t xml:space="preserve">     New Mexico</t>
  </si>
  <si>
    <t xml:space="preserve">     Oklahoma</t>
  </si>
  <si>
    <t xml:space="preserve">     South Dakota</t>
  </si>
  <si>
    <t xml:space="preserve">     Texas</t>
  </si>
  <si>
    <t xml:space="preserve">     Wyoming</t>
  </si>
  <si>
    <t>Central Valley, California</t>
  </si>
  <si>
    <t>Western US Alluvial Basins:</t>
  </si>
  <si>
    <t xml:space="preserve"> Alluvial Basins, Arizona</t>
  </si>
  <si>
    <t xml:space="preserve"> Antelope Valley, California</t>
  </si>
  <si>
    <t xml:space="preserve"> Coachella Valley, California</t>
  </si>
  <si>
    <t xml:space="preserve"> Death Valley Region, CA-NV</t>
  </si>
  <si>
    <t xml:space="preserve"> Escalante Valley, Utah</t>
  </si>
  <si>
    <t xml:space="preserve"> Estancia Basin, New Mexico</t>
  </si>
  <si>
    <t xml:space="preserve"> Hueco Bolson, New Mexico-Texas</t>
  </si>
  <si>
    <t xml:space="preserve"> Las Vegas Valley, Nevada</t>
  </si>
  <si>
    <t xml:space="preserve"> Los Angeles Basin, CA</t>
  </si>
  <si>
    <t xml:space="preserve"> Mesilla Basin, New Mexico</t>
  </si>
  <si>
    <t xml:space="preserve"> Middle Rio Grande Basin, NM</t>
  </si>
  <si>
    <t xml:space="preserve"> Milford Area, Utah</t>
  </si>
  <si>
    <t xml:space="preserve"> Mimbres Basin, New Mexico</t>
  </si>
  <si>
    <t xml:space="preserve"> Mojave River Basin, CA</t>
  </si>
  <si>
    <t xml:space="preserve"> Pahvant Valley, Utah</t>
  </si>
  <si>
    <t xml:space="preserve"> Paradise Valley, Nevada</t>
  </si>
  <si>
    <t xml:space="preserve"> Pecos River Basin Alluvium, TX</t>
  </si>
  <si>
    <t xml:space="preserve"> San Luis Valley, Colorado</t>
  </si>
  <si>
    <t xml:space="preserve"> Tularosa Basin, New Mexico</t>
  </si>
  <si>
    <t>Western Volcanic Aquifer Systems:</t>
  </si>
  <si>
    <t xml:space="preserve"> Columbia Plateau Aquifer System</t>
  </si>
  <si>
    <t xml:space="preserve"> Oahu, Hawaii</t>
  </si>
  <si>
    <t xml:space="preserve"> Snake River Plain, Idaho</t>
  </si>
  <si>
    <t>Deep Confined Bedrock Aquifers:</t>
  </si>
  <si>
    <t xml:space="preserve"> Black Mesa Area, Arizona</t>
  </si>
  <si>
    <t xml:space="preserve"> Midwest Cambrian-Ordovician Aquifer System</t>
  </si>
  <si>
    <t xml:space="preserve"> Dakota Aquifer, Northern Great Plains</t>
  </si>
  <si>
    <t xml:space="preserve"> Denver Basin, Colorado</t>
  </si>
  <si>
    <t>Agricultural and Land Drainage  (not mapped)</t>
  </si>
  <si>
    <t>TOTAL (all US systems)</t>
  </si>
  <si>
    <t>1900-2008 (DI)</t>
  </si>
  <si>
    <t>2001-2008 (DI)</t>
  </si>
  <si>
    <t>Subarea Name</t>
  </si>
  <si>
    <t>Area Name</t>
  </si>
  <si>
    <t>Atlantic Coastal Plain</t>
  </si>
  <si>
    <t>Gulf Coastal Plain</t>
  </si>
  <si>
    <t>Western US Alluvial Basins</t>
  </si>
  <si>
    <t>Western Volcanic Aquifer Systems</t>
  </si>
  <si>
    <t>Deep Confined Bedrock Aquifers</t>
  </si>
  <si>
    <t>Change</t>
  </si>
  <si>
    <t>Amount</t>
  </si>
  <si>
    <t>Percent</t>
  </si>
  <si>
    <t>Virginia</t>
  </si>
  <si>
    <t>Denver Basin, Colorado</t>
  </si>
  <si>
    <t>Mississippi Embayment</t>
  </si>
  <si>
    <t>Pahvant Valley, Utah</t>
  </si>
  <si>
    <t>Tularosa Basin, New Mexico</t>
  </si>
  <si>
    <t>North Carolina</t>
  </si>
  <si>
    <t>Black Mesa Area, Arizona</t>
  </si>
  <si>
    <t>Mesilla Basin, New Mexico</t>
  </si>
  <si>
    <t>Hueco Bolson, New Mexico-Texas</t>
  </si>
  <si>
    <t>Maryland and Delaware</t>
  </si>
  <si>
    <t>Death Valley Region, CA-NV</t>
  </si>
  <si>
    <t>South Carolina</t>
  </si>
  <si>
    <t>Milford Area, Utah</t>
  </si>
  <si>
    <t>Escalante Valley, Utah</t>
  </si>
  <si>
    <t>Paradise Valley, Nevada</t>
  </si>
  <si>
    <t>Coachella Valley, California</t>
  </si>
  <si>
    <t>Middle Rio Grande Basin, NM</t>
  </si>
  <si>
    <t>Estancia Basin, New Mexico</t>
  </si>
  <si>
    <t>San Luis Valley, Colorado</t>
  </si>
  <si>
    <t>Midwest Cambrian-Ordovician Aquifer System</t>
  </si>
  <si>
    <t>Mojave River Basin, CA</t>
  </si>
  <si>
    <t>Houston Area and Northern Part of TX Gulf Coast</t>
  </si>
  <si>
    <t>Oahu, Hawaii</t>
  </si>
  <si>
    <t>Pecos River Basin Alluvium, TX</t>
  </si>
  <si>
    <t>Dakota Aquifer, Northern Great Plains</t>
  </si>
  <si>
    <t>Los Angeles Basin, CA</t>
  </si>
  <si>
    <t>Coastal Lowlands of AL,FL,LA,MS</t>
  </si>
  <si>
    <t>Winter Garden Area, Southern Part of TX Gulf Coast</t>
  </si>
  <si>
    <t>Antelope Valley, California</t>
  </si>
  <si>
    <t>Georgia &amp; northeast Florida</t>
  </si>
  <si>
    <t>New Jersey</t>
  </si>
  <si>
    <t>Central Part of Gulf Coast Aquifer System in TX</t>
  </si>
  <si>
    <t>Mimbres Basin, New Mexico</t>
  </si>
  <si>
    <t>Alluvial Basins, Arizona</t>
  </si>
  <si>
    <t>Snake River Plain, Idaho</t>
  </si>
  <si>
    <t>Las Vegas Valley, Nevada</t>
  </si>
  <si>
    <t>Columbia Plateau Aquifer System</t>
  </si>
  <si>
    <t>Long Island,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</si>
</sst>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.00000_);_(* \(#,##0.00000\);_(* &quot;-&quot;??_);_(@_)"/>
    <numFmt numFmtId="166" formatCode="_(* #,##0.0000_);_(* \(#,##0.0000\);_(* &quot;-&quot;??_);_(@_)"/>
    <numFmt numFmtId="167" formatCode="0.000"/>
    <numFmt numFmtId="168" formatCode="0.000E+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5" fillId="0" borderId="0" xfId="0" applyNumberFormat="1" applyFont="1" applyAlignment="1">
      <alignment horizontal="right" wrapText="1"/>
    </xf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5" fillId="0" borderId="0" xfId="0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7" fontId="5" fillId="0" borderId="0" xfId="0" applyNumberFormat="1" applyFont="1" applyAlignment="1">
      <alignment horizontal="right" wrapText="1"/>
    </xf>
    <xf numFmtId="165" fontId="0" fillId="0" borderId="0" xfId="0" applyNumberFormat="1"/>
    <xf numFmtId="167" fontId="0" fillId="2" borderId="0" xfId="0" applyNumberFormat="1" applyFill="1"/>
    <xf numFmtId="1" fontId="0" fillId="2" borderId="0" xfId="0" applyNumberFormat="1" applyFill="1"/>
    <xf numFmtId="166" fontId="0" fillId="2" borderId="0" xfId="1" applyNumberFormat="1" applyFont="1" applyFill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6" fillId="0" borderId="0" xfId="0" applyFont="1"/>
    <xf numFmtId="9" fontId="6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241E-C094-7249-8205-5F23F6D251F9}">
  <dimension ref="A1:K69"/>
  <sheetViews>
    <sheetView topLeftCell="A49" workbookViewId="0">
      <selection activeCell="C3" sqref="C3"/>
    </sheetView>
  </sheetViews>
  <sheetFormatPr baseColWidth="10" defaultRowHeight="16" x14ac:dyDescent="0.2"/>
  <cols>
    <col min="1" max="1" width="3.1640625" bestFit="1" customWidth="1"/>
    <col min="2" max="2" width="51.5" customWidth="1"/>
    <col min="3" max="3" width="3.1640625" bestFit="1" customWidth="1"/>
    <col min="4" max="4" width="29.83203125" style="4" customWidth="1"/>
    <col min="5" max="5" width="28.6640625" customWidth="1"/>
    <col min="6" max="6" width="29.6640625" customWidth="1"/>
    <col min="7" max="7" width="21.33203125" customWidth="1"/>
    <col min="8" max="8" width="24.1640625" customWidth="1"/>
    <col min="9" max="9" width="25.1640625" customWidth="1"/>
    <col min="10" max="10" width="22.5" customWidth="1"/>
    <col min="11" max="11" width="18.5" customWidth="1"/>
    <col min="12" max="258" width="8.83203125" customWidth="1"/>
    <col min="259" max="259" width="51.5" customWidth="1"/>
    <col min="260" max="260" width="29.83203125" customWidth="1"/>
    <col min="261" max="261" width="28.6640625" customWidth="1"/>
    <col min="262" max="262" width="29.6640625" customWidth="1"/>
    <col min="263" max="263" width="21.33203125" customWidth="1"/>
    <col min="264" max="264" width="24.1640625" customWidth="1"/>
    <col min="265" max="265" width="25.1640625" customWidth="1"/>
    <col min="266" max="266" width="22.5" customWidth="1"/>
    <col min="267" max="267" width="18.5" customWidth="1"/>
    <col min="268" max="514" width="8.83203125" customWidth="1"/>
    <col min="515" max="515" width="51.5" customWidth="1"/>
    <col min="516" max="516" width="29.83203125" customWidth="1"/>
    <col min="517" max="517" width="28.6640625" customWidth="1"/>
    <col min="518" max="518" width="29.6640625" customWidth="1"/>
    <col min="519" max="519" width="21.33203125" customWidth="1"/>
    <col min="520" max="520" width="24.1640625" customWidth="1"/>
    <col min="521" max="521" width="25.1640625" customWidth="1"/>
    <col min="522" max="522" width="22.5" customWidth="1"/>
    <col min="523" max="523" width="18.5" customWidth="1"/>
    <col min="524" max="770" width="8.83203125" customWidth="1"/>
    <col min="771" max="771" width="51.5" customWidth="1"/>
    <col min="772" max="772" width="29.83203125" customWidth="1"/>
    <col min="773" max="773" width="28.6640625" customWidth="1"/>
    <col min="774" max="774" width="29.6640625" customWidth="1"/>
    <col min="775" max="775" width="21.33203125" customWidth="1"/>
    <col min="776" max="776" width="24.1640625" customWidth="1"/>
    <col min="777" max="777" width="25.1640625" customWidth="1"/>
    <col min="778" max="778" width="22.5" customWidth="1"/>
    <col min="779" max="779" width="18.5" customWidth="1"/>
    <col min="780" max="1026" width="8.83203125" customWidth="1"/>
    <col min="1027" max="1027" width="51.5" customWidth="1"/>
    <col min="1028" max="1028" width="29.83203125" customWidth="1"/>
    <col min="1029" max="1029" width="28.6640625" customWidth="1"/>
    <col min="1030" max="1030" width="29.6640625" customWidth="1"/>
    <col min="1031" max="1031" width="21.33203125" customWidth="1"/>
    <col min="1032" max="1032" width="24.1640625" customWidth="1"/>
    <col min="1033" max="1033" width="25.1640625" customWidth="1"/>
    <col min="1034" max="1034" width="22.5" customWidth="1"/>
    <col min="1035" max="1035" width="18.5" customWidth="1"/>
    <col min="1036" max="1282" width="8.83203125" customWidth="1"/>
    <col min="1283" max="1283" width="51.5" customWidth="1"/>
    <col min="1284" max="1284" width="29.83203125" customWidth="1"/>
    <col min="1285" max="1285" width="28.6640625" customWidth="1"/>
    <col min="1286" max="1286" width="29.6640625" customWidth="1"/>
    <col min="1287" max="1287" width="21.33203125" customWidth="1"/>
    <col min="1288" max="1288" width="24.1640625" customWidth="1"/>
    <col min="1289" max="1289" width="25.1640625" customWidth="1"/>
    <col min="1290" max="1290" width="22.5" customWidth="1"/>
    <col min="1291" max="1291" width="18.5" customWidth="1"/>
    <col min="1292" max="1538" width="8.83203125" customWidth="1"/>
    <col min="1539" max="1539" width="51.5" customWidth="1"/>
    <col min="1540" max="1540" width="29.83203125" customWidth="1"/>
    <col min="1541" max="1541" width="28.6640625" customWidth="1"/>
    <col min="1542" max="1542" width="29.6640625" customWidth="1"/>
    <col min="1543" max="1543" width="21.33203125" customWidth="1"/>
    <col min="1544" max="1544" width="24.1640625" customWidth="1"/>
    <col min="1545" max="1545" width="25.1640625" customWidth="1"/>
    <col min="1546" max="1546" width="22.5" customWidth="1"/>
    <col min="1547" max="1547" width="18.5" customWidth="1"/>
    <col min="1548" max="1794" width="8.83203125" customWidth="1"/>
    <col min="1795" max="1795" width="51.5" customWidth="1"/>
    <col min="1796" max="1796" width="29.83203125" customWidth="1"/>
    <col min="1797" max="1797" width="28.6640625" customWidth="1"/>
    <col min="1798" max="1798" width="29.6640625" customWidth="1"/>
    <col min="1799" max="1799" width="21.33203125" customWidth="1"/>
    <col min="1800" max="1800" width="24.1640625" customWidth="1"/>
    <col min="1801" max="1801" width="25.1640625" customWidth="1"/>
    <col min="1802" max="1802" width="22.5" customWidth="1"/>
    <col min="1803" max="1803" width="18.5" customWidth="1"/>
    <col min="1804" max="2050" width="8.83203125" customWidth="1"/>
    <col min="2051" max="2051" width="51.5" customWidth="1"/>
    <col min="2052" max="2052" width="29.83203125" customWidth="1"/>
    <col min="2053" max="2053" width="28.6640625" customWidth="1"/>
    <col min="2054" max="2054" width="29.6640625" customWidth="1"/>
    <col min="2055" max="2055" width="21.33203125" customWidth="1"/>
    <col min="2056" max="2056" width="24.1640625" customWidth="1"/>
    <col min="2057" max="2057" width="25.1640625" customWidth="1"/>
    <col min="2058" max="2058" width="22.5" customWidth="1"/>
    <col min="2059" max="2059" width="18.5" customWidth="1"/>
    <col min="2060" max="2306" width="8.83203125" customWidth="1"/>
    <col min="2307" max="2307" width="51.5" customWidth="1"/>
    <col min="2308" max="2308" width="29.83203125" customWidth="1"/>
    <col min="2309" max="2309" width="28.6640625" customWidth="1"/>
    <col min="2310" max="2310" width="29.6640625" customWidth="1"/>
    <col min="2311" max="2311" width="21.33203125" customWidth="1"/>
    <col min="2312" max="2312" width="24.1640625" customWidth="1"/>
    <col min="2313" max="2313" width="25.1640625" customWidth="1"/>
    <col min="2314" max="2314" width="22.5" customWidth="1"/>
    <col min="2315" max="2315" width="18.5" customWidth="1"/>
    <col min="2316" max="2562" width="8.83203125" customWidth="1"/>
    <col min="2563" max="2563" width="51.5" customWidth="1"/>
    <col min="2564" max="2564" width="29.83203125" customWidth="1"/>
    <col min="2565" max="2565" width="28.6640625" customWidth="1"/>
    <col min="2566" max="2566" width="29.6640625" customWidth="1"/>
    <col min="2567" max="2567" width="21.33203125" customWidth="1"/>
    <col min="2568" max="2568" width="24.1640625" customWidth="1"/>
    <col min="2569" max="2569" width="25.1640625" customWidth="1"/>
    <col min="2570" max="2570" width="22.5" customWidth="1"/>
    <col min="2571" max="2571" width="18.5" customWidth="1"/>
    <col min="2572" max="2818" width="8.83203125" customWidth="1"/>
    <col min="2819" max="2819" width="51.5" customWidth="1"/>
    <col min="2820" max="2820" width="29.83203125" customWidth="1"/>
    <col min="2821" max="2821" width="28.6640625" customWidth="1"/>
    <col min="2822" max="2822" width="29.6640625" customWidth="1"/>
    <col min="2823" max="2823" width="21.33203125" customWidth="1"/>
    <col min="2824" max="2824" width="24.1640625" customWidth="1"/>
    <col min="2825" max="2825" width="25.1640625" customWidth="1"/>
    <col min="2826" max="2826" width="22.5" customWidth="1"/>
    <col min="2827" max="2827" width="18.5" customWidth="1"/>
    <col min="2828" max="3074" width="8.83203125" customWidth="1"/>
    <col min="3075" max="3075" width="51.5" customWidth="1"/>
    <col min="3076" max="3076" width="29.83203125" customWidth="1"/>
    <col min="3077" max="3077" width="28.6640625" customWidth="1"/>
    <col min="3078" max="3078" width="29.6640625" customWidth="1"/>
    <col min="3079" max="3079" width="21.33203125" customWidth="1"/>
    <col min="3080" max="3080" width="24.1640625" customWidth="1"/>
    <col min="3081" max="3081" width="25.1640625" customWidth="1"/>
    <col min="3082" max="3082" width="22.5" customWidth="1"/>
    <col min="3083" max="3083" width="18.5" customWidth="1"/>
    <col min="3084" max="3330" width="8.83203125" customWidth="1"/>
    <col min="3331" max="3331" width="51.5" customWidth="1"/>
    <col min="3332" max="3332" width="29.83203125" customWidth="1"/>
    <col min="3333" max="3333" width="28.6640625" customWidth="1"/>
    <col min="3334" max="3334" width="29.6640625" customWidth="1"/>
    <col min="3335" max="3335" width="21.33203125" customWidth="1"/>
    <col min="3336" max="3336" width="24.1640625" customWidth="1"/>
    <col min="3337" max="3337" width="25.1640625" customWidth="1"/>
    <col min="3338" max="3338" width="22.5" customWidth="1"/>
    <col min="3339" max="3339" width="18.5" customWidth="1"/>
    <col min="3340" max="3586" width="8.83203125" customWidth="1"/>
    <col min="3587" max="3587" width="51.5" customWidth="1"/>
    <col min="3588" max="3588" width="29.83203125" customWidth="1"/>
    <col min="3589" max="3589" width="28.6640625" customWidth="1"/>
    <col min="3590" max="3590" width="29.6640625" customWidth="1"/>
    <col min="3591" max="3591" width="21.33203125" customWidth="1"/>
    <col min="3592" max="3592" width="24.1640625" customWidth="1"/>
    <col min="3593" max="3593" width="25.1640625" customWidth="1"/>
    <col min="3594" max="3594" width="22.5" customWidth="1"/>
    <col min="3595" max="3595" width="18.5" customWidth="1"/>
    <col min="3596" max="3842" width="8.83203125" customWidth="1"/>
    <col min="3843" max="3843" width="51.5" customWidth="1"/>
    <col min="3844" max="3844" width="29.83203125" customWidth="1"/>
    <col min="3845" max="3845" width="28.6640625" customWidth="1"/>
    <col min="3846" max="3846" width="29.6640625" customWidth="1"/>
    <col min="3847" max="3847" width="21.33203125" customWidth="1"/>
    <col min="3848" max="3848" width="24.1640625" customWidth="1"/>
    <col min="3849" max="3849" width="25.1640625" customWidth="1"/>
    <col min="3850" max="3850" width="22.5" customWidth="1"/>
    <col min="3851" max="3851" width="18.5" customWidth="1"/>
    <col min="3852" max="4098" width="8.83203125" customWidth="1"/>
    <col min="4099" max="4099" width="51.5" customWidth="1"/>
    <col min="4100" max="4100" width="29.83203125" customWidth="1"/>
    <col min="4101" max="4101" width="28.6640625" customWidth="1"/>
    <col min="4102" max="4102" width="29.6640625" customWidth="1"/>
    <col min="4103" max="4103" width="21.33203125" customWidth="1"/>
    <col min="4104" max="4104" width="24.1640625" customWidth="1"/>
    <col min="4105" max="4105" width="25.1640625" customWidth="1"/>
    <col min="4106" max="4106" width="22.5" customWidth="1"/>
    <col min="4107" max="4107" width="18.5" customWidth="1"/>
    <col min="4108" max="4354" width="8.83203125" customWidth="1"/>
    <col min="4355" max="4355" width="51.5" customWidth="1"/>
    <col min="4356" max="4356" width="29.83203125" customWidth="1"/>
    <col min="4357" max="4357" width="28.6640625" customWidth="1"/>
    <col min="4358" max="4358" width="29.6640625" customWidth="1"/>
    <col min="4359" max="4359" width="21.33203125" customWidth="1"/>
    <col min="4360" max="4360" width="24.1640625" customWidth="1"/>
    <col min="4361" max="4361" width="25.1640625" customWidth="1"/>
    <col min="4362" max="4362" width="22.5" customWidth="1"/>
    <col min="4363" max="4363" width="18.5" customWidth="1"/>
    <col min="4364" max="4610" width="8.83203125" customWidth="1"/>
    <col min="4611" max="4611" width="51.5" customWidth="1"/>
    <col min="4612" max="4612" width="29.83203125" customWidth="1"/>
    <col min="4613" max="4613" width="28.6640625" customWidth="1"/>
    <col min="4614" max="4614" width="29.6640625" customWidth="1"/>
    <col min="4615" max="4615" width="21.33203125" customWidth="1"/>
    <col min="4616" max="4616" width="24.1640625" customWidth="1"/>
    <col min="4617" max="4617" width="25.1640625" customWidth="1"/>
    <col min="4618" max="4618" width="22.5" customWidth="1"/>
    <col min="4619" max="4619" width="18.5" customWidth="1"/>
    <col min="4620" max="4866" width="8.83203125" customWidth="1"/>
    <col min="4867" max="4867" width="51.5" customWidth="1"/>
    <col min="4868" max="4868" width="29.83203125" customWidth="1"/>
    <col min="4869" max="4869" width="28.6640625" customWidth="1"/>
    <col min="4870" max="4870" width="29.6640625" customWidth="1"/>
    <col min="4871" max="4871" width="21.33203125" customWidth="1"/>
    <col min="4872" max="4872" width="24.1640625" customWidth="1"/>
    <col min="4873" max="4873" width="25.1640625" customWidth="1"/>
    <col min="4874" max="4874" width="22.5" customWidth="1"/>
    <col min="4875" max="4875" width="18.5" customWidth="1"/>
    <col min="4876" max="5122" width="8.83203125" customWidth="1"/>
    <col min="5123" max="5123" width="51.5" customWidth="1"/>
    <col min="5124" max="5124" width="29.83203125" customWidth="1"/>
    <col min="5125" max="5125" width="28.6640625" customWidth="1"/>
    <col min="5126" max="5126" width="29.6640625" customWidth="1"/>
    <col min="5127" max="5127" width="21.33203125" customWidth="1"/>
    <col min="5128" max="5128" width="24.1640625" customWidth="1"/>
    <col min="5129" max="5129" width="25.1640625" customWidth="1"/>
    <col min="5130" max="5130" width="22.5" customWidth="1"/>
    <col min="5131" max="5131" width="18.5" customWidth="1"/>
    <col min="5132" max="5378" width="8.83203125" customWidth="1"/>
    <col min="5379" max="5379" width="51.5" customWidth="1"/>
    <col min="5380" max="5380" width="29.83203125" customWidth="1"/>
    <col min="5381" max="5381" width="28.6640625" customWidth="1"/>
    <col min="5382" max="5382" width="29.6640625" customWidth="1"/>
    <col min="5383" max="5383" width="21.33203125" customWidth="1"/>
    <col min="5384" max="5384" width="24.1640625" customWidth="1"/>
    <col min="5385" max="5385" width="25.1640625" customWidth="1"/>
    <col min="5386" max="5386" width="22.5" customWidth="1"/>
    <col min="5387" max="5387" width="18.5" customWidth="1"/>
    <col min="5388" max="5634" width="8.83203125" customWidth="1"/>
    <col min="5635" max="5635" width="51.5" customWidth="1"/>
    <col min="5636" max="5636" width="29.83203125" customWidth="1"/>
    <col min="5637" max="5637" width="28.6640625" customWidth="1"/>
    <col min="5638" max="5638" width="29.6640625" customWidth="1"/>
    <col min="5639" max="5639" width="21.33203125" customWidth="1"/>
    <col min="5640" max="5640" width="24.1640625" customWidth="1"/>
    <col min="5641" max="5641" width="25.1640625" customWidth="1"/>
    <col min="5642" max="5642" width="22.5" customWidth="1"/>
    <col min="5643" max="5643" width="18.5" customWidth="1"/>
    <col min="5644" max="5890" width="8.83203125" customWidth="1"/>
    <col min="5891" max="5891" width="51.5" customWidth="1"/>
    <col min="5892" max="5892" width="29.83203125" customWidth="1"/>
    <col min="5893" max="5893" width="28.6640625" customWidth="1"/>
    <col min="5894" max="5894" width="29.6640625" customWidth="1"/>
    <col min="5895" max="5895" width="21.33203125" customWidth="1"/>
    <col min="5896" max="5896" width="24.1640625" customWidth="1"/>
    <col min="5897" max="5897" width="25.1640625" customWidth="1"/>
    <col min="5898" max="5898" width="22.5" customWidth="1"/>
    <col min="5899" max="5899" width="18.5" customWidth="1"/>
    <col min="5900" max="6146" width="8.83203125" customWidth="1"/>
    <col min="6147" max="6147" width="51.5" customWidth="1"/>
    <col min="6148" max="6148" width="29.83203125" customWidth="1"/>
    <col min="6149" max="6149" width="28.6640625" customWidth="1"/>
    <col min="6150" max="6150" width="29.6640625" customWidth="1"/>
    <col min="6151" max="6151" width="21.33203125" customWidth="1"/>
    <col min="6152" max="6152" width="24.1640625" customWidth="1"/>
    <col min="6153" max="6153" width="25.1640625" customWidth="1"/>
    <col min="6154" max="6154" width="22.5" customWidth="1"/>
    <col min="6155" max="6155" width="18.5" customWidth="1"/>
    <col min="6156" max="6402" width="8.83203125" customWidth="1"/>
    <col min="6403" max="6403" width="51.5" customWidth="1"/>
    <col min="6404" max="6404" width="29.83203125" customWidth="1"/>
    <col min="6405" max="6405" width="28.6640625" customWidth="1"/>
    <col min="6406" max="6406" width="29.6640625" customWidth="1"/>
    <col min="6407" max="6407" width="21.33203125" customWidth="1"/>
    <col min="6408" max="6408" width="24.1640625" customWidth="1"/>
    <col min="6409" max="6409" width="25.1640625" customWidth="1"/>
    <col min="6410" max="6410" width="22.5" customWidth="1"/>
    <col min="6411" max="6411" width="18.5" customWidth="1"/>
    <col min="6412" max="6658" width="8.83203125" customWidth="1"/>
    <col min="6659" max="6659" width="51.5" customWidth="1"/>
    <col min="6660" max="6660" width="29.83203125" customWidth="1"/>
    <col min="6661" max="6661" width="28.6640625" customWidth="1"/>
    <col min="6662" max="6662" width="29.6640625" customWidth="1"/>
    <col min="6663" max="6663" width="21.33203125" customWidth="1"/>
    <col min="6664" max="6664" width="24.1640625" customWidth="1"/>
    <col min="6665" max="6665" width="25.1640625" customWidth="1"/>
    <col min="6666" max="6666" width="22.5" customWidth="1"/>
    <col min="6667" max="6667" width="18.5" customWidth="1"/>
    <col min="6668" max="6914" width="8.83203125" customWidth="1"/>
    <col min="6915" max="6915" width="51.5" customWidth="1"/>
    <col min="6916" max="6916" width="29.83203125" customWidth="1"/>
    <col min="6917" max="6917" width="28.6640625" customWidth="1"/>
    <col min="6918" max="6918" width="29.6640625" customWidth="1"/>
    <col min="6919" max="6919" width="21.33203125" customWidth="1"/>
    <col min="6920" max="6920" width="24.1640625" customWidth="1"/>
    <col min="6921" max="6921" width="25.1640625" customWidth="1"/>
    <col min="6922" max="6922" width="22.5" customWidth="1"/>
    <col min="6923" max="6923" width="18.5" customWidth="1"/>
    <col min="6924" max="7170" width="8.83203125" customWidth="1"/>
    <col min="7171" max="7171" width="51.5" customWidth="1"/>
    <col min="7172" max="7172" width="29.83203125" customWidth="1"/>
    <col min="7173" max="7173" width="28.6640625" customWidth="1"/>
    <col min="7174" max="7174" width="29.6640625" customWidth="1"/>
    <col min="7175" max="7175" width="21.33203125" customWidth="1"/>
    <col min="7176" max="7176" width="24.1640625" customWidth="1"/>
    <col min="7177" max="7177" width="25.1640625" customWidth="1"/>
    <col min="7178" max="7178" width="22.5" customWidth="1"/>
    <col min="7179" max="7179" width="18.5" customWidth="1"/>
    <col min="7180" max="7426" width="8.83203125" customWidth="1"/>
    <col min="7427" max="7427" width="51.5" customWidth="1"/>
    <col min="7428" max="7428" width="29.83203125" customWidth="1"/>
    <col min="7429" max="7429" width="28.6640625" customWidth="1"/>
    <col min="7430" max="7430" width="29.6640625" customWidth="1"/>
    <col min="7431" max="7431" width="21.33203125" customWidth="1"/>
    <col min="7432" max="7432" width="24.1640625" customWidth="1"/>
    <col min="7433" max="7433" width="25.1640625" customWidth="1"/>
    <col min="7434" max="7434" width="22.5" customWidth="1"/>
    <col min="7435" max="7435" width="18.5" customWidth="1"/>
    <col min="7436" max="7682" width="8.83203125" customWidth="1"/>
    <col min="7683" max="7683" width="51.5" customWidth="1"/>
    <col min="7684" max="7684" width="29.83203125" customWidth="1"/>
    <col min="7685" max="7685" width="28.6640625" customWidth="1"/>
    <col min="7686" max="7686" width="29.6640625" customWidth="1"/>
    <col min="7687" max="7687" width="21.33203125" customWidth="1"/>
    <col min="7688" max="7688" width="24.1640625" customWidth="1"/>
    <col min="7689" max="7689" width="25.1640625" customWidth="1"/>
    <col min="7690" max="7690" width="22.5" customWidth="1"/>
    <col min="7691" max="7691" width="18.5" customWidth="1"/>
    <col min="7692" max="7938" width="8.83203125" customWidth="1"/>
    <col min="7939" max="7939" width="51.5" customWidth="1"/>
    <col min="7940" max="7940" width="29.83203125" customWidth="1"/>
    <col min="7941" max="7941" width="28.6640625" customWidth="1"/>
    <col min="7942" max="7942" width="29.6640625" customWidth="1"/>
    <col min="7943" max="7943" width="21.33203125" customWidth="1"/>
    <col min="7944" max="7944" width="24.1640625" customWidth="1"/>
    <col min="7945" max="7945" width="25.1640625" customWidth="1"/>
    <col min="7946" max="7946" width="22.5" customWidth="1"/>
    <col min="7947" max="7947" width="18.5" customWidth="1"/>
    <col min="7948" max="8194" width="8.83203125" customWidth="1"/>
    <col min="8195" max="8195" width="51.5" customWidth="1"/>
    <col min="8196" max="8196" width="29.83203125" customWidth="1"/>
    <col min="8197" max="8197" width="28.6640625" customWidth="1"/>
    <col min="8198" max="8198" width="29.6640625" customWidth="1"/>
    <col min="8199" max="8199" width="21.33203125" customWidth="1"/>
    <col min="8200" max="8200" width="24.1640625" customWidth="1"/>
    <col min="8201" max="8201" width="25.1640625" customWidth="1"/>
    <col min="8202" max="8202" width="22.5" customWidth="1"/>
    <col min="8203" max="8203" width="18.5" customWidth="1"/>
    <col min="8204" max="8450" width="8.83203125" customWidth="1"/>
    <col min="8451" max="8451" width="51.5" customWidth="1"/>
    <col min="8452" max="8452" width="29.83203125" customWidth="1"/>
    <col min="8453" max="8453" width="28.6640625" customWidth="1"/>
    <col min="8454" max="8454" width="29.6640625" customWidth="1"/>
    <col min="8455" max="8455" width="21.33203125" customWidth="1"/>
    <col min="8456" max="8456" width="24.1640625" customWidth="1"/>
    <col min="8457" max="8457" width="25.1640625" customWidth="1"/>
    <col min="8458" max="8458" width="22.5" customWidth="1"/>
    <col min="8459" max="8459" width="18.5" customWidth="1"/>
    <col min="8460" max="8706" width="8.83203125" customWidth="1"/>
    <col min="8707" max="8707" width="51.5" customWidth="1"/>
    <col min="8708" max="8708" width="29.83203125" customWidth="1"/>
    <col min="8709" max="8709" width="28.6640625" customWidth="1"/>
    <col min="8710" max="8710" width="29.6640625" customWidth="1"/>
    <col min="8711" max="8711" width="21.33203125" customWidth="1"/>
    <col min="8712" max="8712" width="24.1640625" customWidth="1"/>
    <col min="8713" max="8713" width="25.1640625" customWidth="1"/>
    <col min="8714" max="8714" width="22.5" customWidth="1"/>
    <col min="8715" max="8715" width="18.5" customWidth="1"/>
    <col min="8716" max="8962" width="8.83203125" customWidth="1"/>
    <col min="8963" max="8963" width="51.5" customWidth="1"/>
    <col min="8964" max="8964" width="29.83203125" customWidth="1"/>
    <col min="8965" max="8965" width="28.6640625" customWidth="1"/>
    <col min="8966" max="8966" width="29.6640625" customWidth="1"/>
    <col min="8967" max="8967" width="21.33203125" customWidth="1"/>
    <col min="8968" max="8968" width="24.1640625" customWidth="1"/>
    <col min="8969" max="8969" width="25.1640625" customWidth="1"/>
    <col min="8970" max="8970" width="22.5" customWidth="1"/>
    <col min="8971" max="8971" width="18.5" customWidth="1"/>
    <col min="8972" max="9218" width="8.83203125" customWidth="1"/>
    <col min="9219" max="9219" width="51.5" customWidth="1"/>
    <col min="9220" max="9220" width="29.83203125" customWidth="1"/>
    <col min="9221" max="9221" width="28.6640625" customWidth="1"/>
    <col min="9222" max="9222" width="29.6640625" customWidth="1"/>
    <col min="9223" max="9223" width="21.33203125" customWidth="1"/>
    <col min="9224" max="9224" width="24.1640625" customWidth="1"/>
    <col min="9225" max="9225" width="25.1640625" customWidth="1"/>
    <col min="9226" max="9226" width="22.5" customWidth="1"/>
    <col min="9227" max="9227" width="18.5" customWidth="1"/>
    <col min="9228" max="9474" width="8.83203125" customWidth="1"/>
    <col min="9475" max="9475" width="51.5" customWidth="1"/>
    <col min="9476" max="9476" width="29.83203125" customWidth="1"/>
    <col min="9477" max="9477" width="28.6640625" customWidth="1"/>
    <col min="9478" max="9478" width="29.6640625" customWidth="1"/>
    <col min="9479" max="9479" width="21.33203125" customWidth="1"/>
    <col min="9480" max="9480" width="24.1640625" customWidth="1"/>
    <col min="9481" max="9481" width="25.1640625" customWidth="1"/>
    <col min="9482" max="9482" width="22.5" customWidth="1"/>
    <col min="9483" max="9483" width="18.5" customWidth="1"/>
    <col min="9484" max="9730" width="8.83203125" customWidth="1"/>
    <col min="9731" max="9731" width="51.5" customWidth="1"/>
    <col min="9732" max="9732" width="29.83203125" customWidth="1"/>
    <col min="9733" max="9733" width="28.6640625" customWidth="1"/>
    <col min="9734" max="9734" width="29.6640625" customWidth="1"/>
    <col min="9735" max="9735" width="21.33203125" customWidth="1"/>
    <col min="9736" max="9736" width="24.1640625" customWidth="1"/>
    <col min="9737" max="9737" width="25.1640625" customWidth="1"/>
    <col min="9738" max="9738" width="22.5" customWidth="1"/>
    <col min="9739" max="9739" width="18.5" customWidth="1"/>
    <col min="9740" max="9986" width="8.83203125" customWidth="1"/>
    <col min="9987" max="9987" width="51.5" customWidth="1"/>
    <col min="9988" max="9988" width="29.83203125" customWidth="1"/>
    <col min="9989" max="9989" width="28.6640625" customWidth="1"/>
    <col min="9990" max="9990" width="29.6640625" customWidth="1"/>
    <col min="9991" max="9991" width="21.33203125" customWidth="1"/>
    <col min="9992" max="9992" width="24.1640625" customWidth="1"/>
    <col min="9993" max="9993" width="25.1640625" customWidth="1"/>
    <col min="9994" max="9994" width="22.5" customWidth="1"/>
    <col min="9995" max="9995" width="18.5" customWidth="1"/>
    <col min="9996" max="10242" width="8.83203125" customWidth="1"/>
    <col min="10243" max="10243" width="51.5" customWidth="1"/>
    <col min="10244" max="10244" width="29.83203125" customWidth="1"/>
    <col min="10245" max="10245" width="28.6640625" customWidth="1"/>
    <col min="10246" max="10246" width="29.6640625" customWidth="1"/>
    <col min="10247" max="10247" width="21.33203125" customWidth="1"/>
    <col min="10248" max="10248" width="24.1640625" customWidth="1"/>
    <col min="10249" max="10249" width="25.1640625" customWidth="1"/>
    <col min="10250" max="10250" width="22.5" customWidth="1"/>
    <col min="10251" max="10251" width="18.5" customWidth="1"/>
    <col min="10252" max="10498" width="8.83203125" customWidth="1"/>
    <col min="10499" max="10499" width="51.5" customWidth="1"/>
    <col min="10500" max="10500" width="29.83203125" customWidth="1"/>
    <col min="10501" max="10501" width="28.6640625" customWidth="1"/>
    <col min="10502" max="10502" width="29.6640625" customWidth="1"/>
    <col min="10503" max="10503" width="21.33203125" customWidth="1"/>
    <col min="10504" max="10504" width="24.1640625" customWidth="1"/>
    <col min="10505" max="10505" width="25.1640625" customWidth="1"/>
    <col min="10506" max="10506" width="22.5" customWidth="1"/>
    <col min="10507" max="10507" width="18.5" customWidth="1"/>
    <col min="10508" max="10754" width="8.83203125" customWidth="1"/>
    <col min="10755" max="10755" width="51.5" customWidth="1"/>
    <col min="10756" max="10756" width="29.83203125" customWidth="1"/>
    <col min="10757" max="10757" width="28.6640625" customWidth="1"/>
    <col min="10758" max="10758" width="29.6640625" customWidth="1"/>
    <col min="10759" max="10759" width="21.33203125" customWidth="1"/>
    <col min="10760" max="10760" width="24.1640625" customWidth="1"/>
    <col min="10761" max="10761" width="25.1640625" customWidth="1"/>
    <col min="10762" max="10762" width="22.5" customWidth="1"/>
    <col min="10763" max="10763" width="18.5" customWidth="1"/>
    <col min="10764" max="11010" width="8.83203125" customWidth="1"/>
    <col min="11011" max="11011" width="51.5" customWidth="1"/>
    <col min="11012" max="11012" width="29.83203125" customWidth="1"/>
    <col min="11013" max="11013" width="28.6640625" customWidth="1"/>
    <col min="11014" max="11014" width="29.6640625" customWidth="1"/>
    <col min="11015" max="11015" width="21.33203125" customWidth="1"/>
    <col min="11016" max="11016" width="24.1640625" customWidth="1"/>
    <col min="11017" max="11017" width="25.1640625" customWidth="1"/>
    <col min="11018" max="11018" width="22.5" customWidth="1"/>
    <col min="11019" max="11019" width="18.5" customWidth="1"/>
    <col min="11020" max="11266" width="8.83203125" customWidth="1"/>
    <col min="11267" max="11267" width="51.5" customWidth="1"/>
    <col min="11268" max="11268" width="29.83203125" customWidth="1"/>
    <col min="11269" max="11269" width="28.6640625" customWidth="1"/>
    <col min="11270" max="11270" width="29.6640625" customWidth="1"/>
    <col min="11271" max="11271" width="21.33203125" customWidth="1"/>
    <col min="11272" max="11272" width="24.1640625" customWidth="1"/>
    <col min="11273" max="11273" width="25.1640625" customWidth="1"/>
    <col min="11274" max="11274" width="22.5" customWidth="1"/>
    <col min="11275" max="11275" width="18.5" customWidth="1"/>
    <col min="11276" max="11522" width="8.83203125" customWidth="1"/>
    <col min="11523" max="11523" width="51.5" customWidth="1"/>
    <col min="11524" max="11524" width="29.83203125" customWidth="1"/>
    <col min="11525" max="11525" width="28.6640625" customWidth="1"/>
    <col min="11526" max="11526" width="29.6640625" customWidth="1"/>
    <col min="11527" max="11527" width="21.33203125" customWidth="1"/>
    <col min="11528" max="11528" width="24.1640625" customWidth="1"/>
    <col min="11529" max="11529" width="25.1640625" customWidth="1"/>
    <col min="11530" max="11530" width="22.5" customWidth="1"/>
    <col min="11531" max="11531" width="18.5" customWidth="1"/>
    <col min="11532" max="11778" width="8.83203125" customWidth="1"/>
    <col min="11779" max="11779" width="51.5" customWidth="1"/>
    <col min="11780" max="11780" width="29.83203125" customWidth="1"/>
    <col min="11781" max="11781" width="28.6640625" customWidth="1"/>
    <col min="11782" max="11782" width="29.6640625" customWidth="1"/>
    <col min="11783" max="11783" width="21.33203125" customWidth="1"/>
    <col min="11784" max="11784" width="24.1640625" customWidth="1"/>
    <col min="11785" max="11785" width="25.1640625" customWidth="1"/>
    <col min="11786" max="11786" width="22.5" customWidth="1"/>
    <col min="11787" max="11787" width="18.5" customWidth="1"/>
    <col min="11788" max="12034" width="8.83203125" customWidth="1"/>
    <col min="12035" max="12035" width="51.5" customWidth="1"/>
    <col min="12036" max="12036" width="29.83203125" customWidth="1"/>
    <col min="12037" max="12037" width="28.6640625" customWidth="1"/>
    <col min="12038" max="12038" width="29.6640625" customWidth="1"/>
    <col min="12039" max="12039" width="21.33203125" customWidth="1"/>
    <col min="12040" max="12040" width="24.1640625" customWidth="1"/>
    <col min="12041" max="12041" width="25.1640625" customWidth="1"/>
    <col min="12042" max="12042" width="22.5" customWidth="1"/>
    <col min="12043" max="12043" width="18.5" customWidth="1"/>
    <col min="12044" max="12290" width="8.83203125" customWidth="1"/>
    <col min="12291" max="12291" width="51.5" customWidth="1"/>
    <col min="12292" max="12292" width="29.83203125" customWidth="1"/>
    <col min="12293" max="12293" width="28.6640625" customWidth="1"/>
    <col min="12294" max="12294" width="29.6640625" customWidth="1"/>
    <col min="12295" max="12295" width="21.33203125" customWidth="1"/>
    <col min="12296" max="12296" width="24.1640625" customWidth="1"/>
    <col min="12297" max="12297" width="25.1640625" customWidth="1"/>
    <col min="12298" max="12298" width="22.5" customWidth="1"/>
    <col min="12299" max="12299" width="18.5" customWidth="1"/>
    <col min="12300" max="12546" width="8.83203125" customWidth="1"/>
    <col min="12547" max="12547" width="51.5" customWidth="1"/>
    <col min="12548" max="12548" width="29.83203125" customWidth="1"/>
    <col min="12549" max="12549" width="28.6640625" customWidth="1"/>
    <col min="12550" max="12550" width="29.6640625" customWidth="1"/>
    <col min="12551" max="12551" width="21.33203125" customWidth="1"/>
    <col min="12552" max="12552" width="24.1640625" customWidth="1"/>
    <col min="12553" max="12553" width="25.1640625" customWidth="1"/>
    <col min="12554" max="12554" width="22.5" customWidth="1"/>
    <col min="12555" max="12555" width="18.5" customWidth="1"/>
    <col min="12556" max="12802" width="8.83203125" customWidth="1"/>
    <col min="12803" max="12803" width="51.5" customWidth="1"/>
    <col min="12804" max="12804" width="29.83203125" customWidth="1"/>
    <col min="12805" max="12805" width="28.6640625" customWidth="1"/>
    <col min="12806" max="12806" width="29.6640625" customWidth="1"/>
    <col min="12807" max="12807" width="21.33203125" customWidth="1"/>
    <col min="12808" max="12808" width="24.1640625" customWidth="1"/>
    <col min="12809" max="12809" width="25.1640625" customWidth="1"/>
    <col min="12810" max="12810" width="22.5" customWidth="1"/>
    <col min="12811" max="12811" width="18.5" customWidth="1"/>
    <col min="12812" max="13058" width="8.83203125" customWidth="1"/>
    <col min="13059" max="13059" width="51.5" customWidth="1"/>
    <col min="13060" max="13060" width="29.83203125" customWidth="1"/>
    <col min="13061" max="13061" width="28.6640625" customWidth="1"/>
    <col min="13062" max="13062" width="29.6640625" customWidth="1"/>
    <col min="13063" max="13063" width="21.33203125" customWidth="1"/>
    <col min="13064" max="13064" width="24.1640625" customWidth="1"/>
    <col min="13065" max="13065" width="25.1640625" customWidth="1"/>
    <col min="13066" max="13066" width="22.5" customWidth="1"/>
    <col min="13067" max="13067" width="18.5" customWidth="1"/>
    <col min="13068" max="13314" width="8.83203125" customWidth="1"/>
    <col min="13315" max="13315" width="51.5" customWidth="1"/>
    <col min="13316" max="13316" width="29.83203125" customWidth="1"/>
    <col min="13317" max="13317" width="28.6640625" customWidth="1"/>
    <col min="13318" max="13318" width="29.6640625" customWidth="1"/>
    <col min="13319" max="13319" width="21.33203125" customWidth="1"/>
    <col min="13320" max="13320" width="24.1640625" customWidth="1"/>
    <col min="13321" max="13321" width="25.1640625" customWidth="1"/>
    <col min="13322" max="13322" width="22.5" customWidth="1"/>
    <col min="13323" max="13323" width="18.5" customWidth="1"/>
    <col min="13324" max="13570" width="8.83203125" customWidth="1"/>
    <col min="13571" max="13571" width="51.5" customWidth="1"/>
    <col min="13572" max="13572" width="29.83203125" customWidth="1"/>
    <col min="13573" max="13573" width="28.6640625" customWidth="1"/>
    <col min="13574" max="13574" width="29.6640625" customWidth="1"/>
    <col min="13575" max="13575" width="21.33203125" customWidth="1"/>
    <col min="13576" max="13576" width="24.1640625" customWidth="1"/>
    <col min="13577" max="13577" width="25.1640625" customWidth="1"/>
    <col min="13578" max="13578" width="22.5" customWidth="1"/>
    <col min="13579" max="13579" width="18.5" customWidth="1"/>
    <col min="13580" max="13826" width="8.83203125" customWidth="1"/>
    <col min="13827" max="13827" width="51.5" customWidth="1"/>
    <col min="13828" max="13828" width="29.83203125" customWidth="1"/>
    <col min="13829" max="13829" width="28.6640625" customWidth="1"/>
    <col min="13830" max="13830" width="29.6640625" customWidth="1"/>
    <col min="13831" max="13831" width="21.33203125" customWidth="1"/>
    <col min="13832" max="13832" width="24.1640625" customWidth="1"/>
    <col min="13833" max="13833" width="25.1640625" customWidth="1"/>
    <col min="13834" max="13834" width="22.5" customWidth="1"/>
    <col min="13835" max="13835" width="18.5" customWidth="1"/>
    <col min="13836" max="14082" width="8.83203125" customWidth="1"/>
    <col min="14083" max="14083" width="51.5" customWidth="1"/>
    <col min="14084" max="14084" width="29.83203125" customWidth="1"/>
    <col min="14085" max="14085" width="28.6640625" customWidth="1"/>
    <col min="14086" max="14086" width="29.6640625" customWidth="1"/>
    <col min="14087" max="14087" width="21.33203125" customWidth="1"/>
    <col min="14088" max="14088" width="24.1640625" customWidth="1"/>
    <col min="14089" max="14089" width="25.1640625" customWidth="1"/>
    <col min="14090" max="14090" width="22.5" customWidth="1"/>
    <col min="14091" max="14091" width="18.5" customWidth="1"/>
    <col min="14092" max="14338" width="8.83203125" customWidth="1"/>
    <col min="14339" max="14339" width="51.5" customWidth="1"/>
    <col min="14340" max="14340" width="29.83203125" customWidth="1"/>
    <col min="14341" max="14341" width="28.6640625" customWidth="1"/>
    <col min="14342" max="14342" width="29.6640625" customWidth="1"/>
    <col min="14343" max="14343" width="21.33203125" customWidth="1"/>
    <col min="14344" max="14344" width="24.1640625" customWidth="1"/>
    <col min="14345" max="14345" width="25.1640625" customWidth="1"/>
    <col min="14346" max="14346" width="22.5" customWidth="1"/>
    <col min="14347" max="14347" width="18.5" customWidth="1"/>
    <col min="14348" max="14594" width="8.83203125" customWidth="1"/>
    <col min="14595" max="14595" width="51.5" customWidth="1"/>
    <col min="14596" max="14596" width="29.83203125" customWidth="1"/>
    <col min="14597" max="14597" width="28.6640625" customWidth="1"/>
    <col min="14598" max="14598" width="29.6640625" customWidth="1"/>
    <col min="14599" max="14599" width="21.33203125" customWidth="1"/>
    <col min="14600" max="14600" width="24.1640625" customWidth="1"/>
    <col min="14601" max="14601" width="25.1640625" customWidth="1"/>
    <col min="14602" max="14602" width="22.5" customWidth="1"/>
    <col min="14603" max="14603" width="18.5" customWidth="1"/>
    <col min="14604" max="14850" width="8.83203125" customWidth="1"/>
    <col min="14851" max="14851" width="51.5" customWidth="1"/>
    <col min="14852" max="14852" width="29.83203125" customWidth="1"/>
    <col min="14853" max="14853" width="28.6640625" customWidth="1"/>
    <col min="14854" max="14854" width="29.6640625" customWidth="1"/>
    <col min="14855" max="14855" width="21.33203125" customWidth="1"/>
    <col min="14856" max="14856" width="24.1640625" customWidth="1"/>
    <col min="14857" max="14857" width="25.1640625" customWidth="1"/>
    <col min="14858" max="14858" width="22.5" customWidth="1"/>
    <col min="14859" max="14859" width="18.5" customWidth="1"/>
    <col min="14860" max="15106" width="8.83203125" customWidth="1"/>
    <col min="15107" max="15107" width="51.5" customWidth="1"/>
    <col min="15108" max="15108" width="29.83203125" customWidth="1"/>
    <col min="15109" max="15109" width="28.6640625" customWidth="1"/>
    <col min="15110" max="15110" width="29.6640625" customWidth="1"/>
    <col min="15111" max="15111" width="21.33203125" customWidth="1"/>
    <col min="15112" max="15112" width="24.1640625" customWidth="1"/>
    <col min="15113" max="15113" width="25.1640625" customWidth="1"/>
    <col min="15114" max="15114" width="22.5" customWidth="1"/>
    <col min="15115" max="15115" width="18.5" customWidth="1"/>
    <col min="15116" max="15362" width="8.83203125" customWidth="1"/>
    <col min="15363" max="15363" width="51.5" customWidth="1"/>
    <col min="15364" max="15364" width="29.83203125" customWidth="1"/>
    <col min="15365" max="15365" width="28.6640625" customWidth="1"/>
    <col min="15366" max="15366" width="29.6640625" customWidth="1"/>
    <col min="15367" max="15367" width="21.33203125" customWidth="1"/>
    <col min="15368" max="15368" width="24.1640625" customWidth="1"/>
    <col min="15369" max="15369" width="25.1640625" customWidth="1"/>
    <col min="15370" max="15370" width="22.5" customWidth="1"/>
    <col min="15371" max="15371" width="18.5" customWidth="1"/>
    <col min="15372" max="15618" width="8.83203125" customWidth="1"/>
    <col min="15619" max="15619" width="51.5" customWidth="1"/>
    <col min="15620" max="15620" width="29.83203125" customWidth="1"/>
    <col min="15621" max="15621" width="28.6640625" customWidth="1"/>
    <col min="15622" max="15622" width="29.6640625" customWidth="1"/>
    <col min="15623" max="15623" width="21.33203125" customWidth="1"/>
    <col min="15624" max="15624" width="24.1640625" customWidth="1"/>
    <col min="15625" max="15625" width="25.1640625" customWidth="1"/>
    <col min="15626" max="15626" width="22.5" customWidth="1"/>
    <col min="15627" max="15627" width="18.5" customWidth="1"/>
    <col min="15628" max="15874" width="8.83203125" customWidth="1"/>
    <col min="15875" max="15875" width="51.5" customWidth="1"/>
    <col min="15876" max="15876" width="29.83203125" customWidth="1"/>
    <col min="15877" max="15877" width="28.6640625" customWidth="1"/>
    <col min="15878" max="15878" width="29.6640625" customWidth="1"/>
    <col min="15879" max="15879" width="21.33203125" customWidth="1"/>
    <col min="15880" max="15880" width="24.1640625" customWidth="1"/>
    <col min="15881" max="15881" width="25.1640625" customWidth="1"/>
    <col min="15882" max="15882" width="22.5" customWidth="1"/>
    <col min="15883" max="15883" width="18.5" customWidth="1"/>
    <col min="15884" max="16130" width="8.83203125" customWidth="1"/>
    <col min="16131" max="16131" width="51.5" customWidth="1"/>
    <col min="16132" max="16132" width="29.83203125" customWidth="1"/>
    <col min="16133" max="16133" width="28.6640625" customWidth="1"/>
    <col min="16134" max="16134" width="29.6640625" customWidth="1"/>
    <col min="16135" max="16135" width="21.33203125" customWidth="1"/>
    <col min="16136" max="16136" width="24.1640625" customWidth="1"/>
    <col min="16137" max="16137" width="25.1640625" customWidth="1"/>
    <col min="16138" max="16138" width="22.5" customWidth="1"/>
    <col min="16139" max="16139" width="18.5" customWidth="1"/>
    <col min="16140" max="16384" width="8.83203125" customWidth="1"/>
  </cols>
  <sheetData>
    <row r="1" spans="1:11" x14ac:dyDescent="0.2">
      <c r="B1" s="1" t="s">
        <v>0</v>
      </c>
      <c r="D1" s="1" t="s">
        <v>1</v>
      </c>
      <c r="E1" s="1" t="s">
        <v>2</v>
      </c>
      <c r="F1" s="1" t="s">
        <v>2</v>
      </c>
      <c r="G1" s="1" t="s">
        <v>3</v>
      </c>
      <c r="H1" s="2" t="s">
        <v>4</v>
      </c>
      <c r="I1" s="2"/>
      <c r="J1" s="3" t="s">
        <v>5</v>
      </c>
      <c r="K1" s="3"/>
    </row>
    <row r="2" spans="1:11" x14ac:dyDescent="0.2">
      <c r="E2" s="1" t="s">
        <v>6</v>
      </c>
      <c r="F2" s="1" t="s">
        <v>7</v>
      </c>
      <c r="H2" s="1" t="s">
        <v>8</v>
      </c>
      <c r="I2" s="1" t="s">
        <v>9</v>
      </c>
      <c r="J2" s="1" t="s">
        <v>65</v>
      </c>
      <c r="K2" s="1" t="s">
        <v>66</v>
      </c>
    </row>
    <row r="3" spans="1:11" x14ac:dyDescent="0.2">
      <c r="A3">
        <v>1</v>
      </c>
      <c r="B3" t="s">
        <v>10</v>
      </c>
      <c r="C3">
        <v>1</v>
      </c>
      <c r="J3" s="16"/>
      <c r="K3" s="16"/>
    </row>
    <row r="4" spans="1:11" x14ac:dyDescent="0.2">
      <c r="A4">
        <v>2</v>
      </c>
      <c r="B4" t="s">
        <v>11</v>
      </c>
      <c r="C4">
        <v>2</v>
      </c>
      <c r="D4" s="4">
        <v>1</v>
      </c>
      <c r="E4">
        <v>3.5</v>
      </c>
      <c r="F4">
        <v>3.5</v>
      </c>
      <c r="G4" s="5">
        <v>66534</v>
      </c>
      <c r="H4" s="6">
        <v>6.2E-2</v>
      </c>
      <c r="I4" s="7">
        <v>0</v>
      </c>
      <c r="J4" s="8">
        <f t="shared" ref="J4:J10" si="0">(F4/G4)/108*1000</f>
        <v>4.8708040110931864E-4</v>
      </c>
      <c r="K4" s="9">
        <f>(I4/G4)*1000</f>
        <v>0</v>
      </c>
    </row>
    <row r="5" spans="1:11" x14ac:dyDescent="0.2">
      <c r="A5">
        <v>3</v>
      </c>
      <c r="B5" t="s">
        <v>12</v>
      </c>
      <c r="C5">
        <v>3</v>
      </c>
      <c r="D5" s="4">
        <v>2</v>
      </c>
      <c r="E5">
        <v>1.6</v>
      </c>
      <c r="F5">
        <v>1.1000000000000001</v>
      </c>
      <c r="G5" s="5">
        <v>3380</v>
      </c>
      <c r="H5" s="6">
        <v>0.04</v>
      </c>
      <c r="I5" s="7">
        <v>-5.2999999999999999E-2</v>
      </c>
      <c r="J5" s="8">
        <f t="shared" si="0"/>
        <v>3.0133683979837829E-3</v>
      </c>
      <c r="K5" s="8">
        <f t="shared" ref="K5:K19" si="1">(I5/G5)*1000</f>
        <v>-1.5680473372781063E-2</v>
      </c>
    </row>
    <row r="6" spans="1:11" x14ac:dyDescent="0.2">
      <c r="A6">
        <v>4</v>
      </c>
      <c r="B6" t="s">
        <v>13</v>
      </c>
      <c r="C6">
        <v>4</v>
      </c>
      <c r="D6" s="4">
        <v>3</v>
      </c>
      <c r="E6">
        <v>1.6</v>
      </c>
      <c r="F6">
        <v>1.9</v>
      </c>
      <c r="G6" s="5">
        <v>18489</v>
      </c>
      <c r="H6" s="6">
        <v>1.9E-2</v>
      </c>
      <c r="I6" s="7">
        <v>4.2000000000000003E-2</v>
      </c>
      <c r="J6" s="8">
        <f>(F6/G6)/108*1000</f>
        <v>9.515167176479309E-4</v>
      </c>
      <c r="K6" s="8">
        <f t="shared" si="1"/>
        <v>2.2716209638163234E-3</v>
      </c>
    </row>
    <row r="7" spans="1:11" x14ac:dyDescent="0.2">
      <c r="A7">
        <v>5</v>
      </c>
      <c r="B7" t="s">
        <v>14</v>
      </c>
      <c r="C7">
        <v>5</v>
      </c>
      <c r="D7" s="4">
        <v>4</v>
      </c>
      <c r="E7">
        <v>1.2</v>
      </c>
      <c r="F7">
        <v>1.2</v>
      </c>
      <c r="G7" s="5">
        <v>11614</v>
      </c>
      <c r="H7" s="6">
        <v>3.6999999999999998E-2</v>
      </c>
      <c r="I7" s="7">
        <v>0</v>
      </c>
      <c r="J7" s="8">
        <f t="shared" si="0"/>
        <v>9.5669976847865591E-4</v>
      </c>
      <c r="K7" s="8">
        <f t="shared" si="1"/>
        <v>0</v>
      </c>
    </row>
    <row r="8" spans="1:11" x14ac:dyDescent="0.2">
      <c r="A8">
        <v>6</v>
      </c>
      <c r="B8" t="s">
        <v>15</v>
      </c>
      <c r="C8">
        <v>6</v>
      </c>
      <c r="D8" s="4">
        <v>5</v>
      </c>
      <c r="E8">
        <v>1.2</v>
      </c>
      <c r="F8">
        <v>1.6</v>
      </c>
      <c r="G8" s="5">
        <v>55901</v>
      </c>
      <c r="H8" s="6">
        <v>-1.6E-2</v>
      </c>
      <c r="I8" s="7">
        <v>5.2999999999999999E-2</v>
      </c>
      <c r="J8" s="8">
        <f t="shared" si="0"/>
        <v>2.650187798932902E-4</v>
      </c>
      <c r="K8" s="8">
        <f t="shared" si="1"/>
        <v>9.4810468506824558E-4</v>
      </c>
    </row>
    <row r="9" spans="1:11" x14ac:dyDescent="0.2">
      <c r="A9">
        <v>7</v>
      </c>
      <c r="B9" t="s">
        <v>16</v>
      </c>
      <c r="C9">
        <v>7</v>
      </c>
      <c r="D9" s="4">
        <v>6</v>
      </c>
      <c r="E9">
        <v>2.8</v>
      </c>
      <c r="F9">
        <v>3.2</v>
      </c>
      <c r="G9" s="5">
        <v>48931</v>
      </c>
      <c r="H9" s="6">
        <v>-3.0000000000000001E-3</v>
      </c>
      <c r="I9" s="7">
        <v>6.2E-2</v>
      </c>
      <c r="J9" s="8">
        <f t="shared" si="0"/>
        <v>6.0553901677115997E-4</v>
      </c>
      <c r="K9" s="8">
        <f t="shared" si="1"/>
        <v>1.2670903925936523E-3</v>
      </c>
    </row>
    <row r="10" spans="1:11" x14ac:dyDescent="0.2">
      <c r="A10">
        <v>8</v>
      </c>
      <c r="B10" t="s">
        <v>17</v>
      </c>
      <c r="C10">
        <v>8</v>
      </c>
      <c r="D10" s="4">
        <v>7</v>
      </c>
      <c r="E10">
        <v>2.5</v>
      </c>
      <c r="F10">
        <v>4.5</v>
      </c>
      <c r="G10" s="5">
        <v>18761</v>
      </c>
      <c r="H10" s="6">
        <v>0.14399999999999999</v>
      </c>
      <c r="I10" s="7">
        <v>0.24399999999999999</v>
      </c>
      <c r="J10" s="8">
        <f t="shared" si="0"/>
        <v>2.2209192829095816E-3</v>
      </c>
      <c r="K10" s="8">
        <f t="shared" si="1"/>
        <v>1.3005703320718511E-2</v>
      </c>
    </row>
    <row r="11" spans="1:11" x14ac:dyDescent="0.2">
      <c r="A11">
        <v>9</v>
      </c>
      <c r="C11">
        <v>9</v>
      </c>
      <c r="G11" s="5"/>
      <c r="J11" s="8"/>
      <c r="K11" s="8"/>
    </row>
    <row r="12" spans="1:11" x14ac:dyDescent="0.2">
      <c r="A12">
        <v>10</v>
      </c>
      <c r="B12" t="s">
        <v>18</v>
      </c>
      <c r="C12">
        <v>10</v>
      </c>
      <c r="G12" s="5"/>
      <c r="J12" s="8"/>
      <c r="K12" s="8"/>
    </row>
    <row r="13" spans="1:11" x14ac:dyDescent="0.2">
      <c r="A13">
        <v>11</v>
      </c>
      <c r="B13" t="s">
        <v>19</v>
      </c>
      <c r="C13">
        <v>11</v>
      </c>
      <c r="D13" s="4">
        <v>8</v>
      </c>
      <c r="E13">
        <v>37.799999999999997</v>
      </c>
      <c r="F13">
        <v>38.5</v>
      </c>
      <c r="G13" s="5">
        <v>140056</v>
      </c>
      <c r="H13" s="10">
        <v>0.78800000000000003</v>
      </c>
      <c r="I13" s="11">
        <v>0.09</v>
      </c>
      <c r="J13" s="8">
        <f>(F13/G13)/108*1000</f>
        <v>2.5452781850222876E-3</v>
      </c>
      <c r="K13" s="8">
        <f t="shared" si="1"/>
        <v>6.4260010281601645E-4</v>
      </c>
    </row>
    <row r="14" spans="1:11" x14ac:dyDescent="0.2">
      <c r="A14">
        <v>12</v>
      </c>
      <c r="B14" t="s">
        <v>20</v>
      </c>
      <c r="C14">
        <v>12</v>
      </c>
      <c r="D14" s="4">
        <v>9</v>
      </c>
      <c r="E14">
        <v>28.9</v>
      </c>
      <c r="F14">
        <v>31.1</v>
      </c>
      <c r="G14" s="5">
        <v>50157</v>
      </c>
      <c r="H14" s="10">
        <v>0.502</v>
      </c>
      <c r="I14" s="11">
        <v>0.28000000000000003</v>
      </c>
      <c r="J14" s="8">
        <f>(F14/G14)/108*1000</f>
        <v>5.7412317914341563E-3</v>
      </c>
      <c r="K14" s="8">
        <f t="shared" si="1"/>
        <v>5.5824710409314755E-3</v>
      </c>
    </row>
    <row r="15" spans="1:11" x14ac:dyDescent="0.2">
      <c r="A15">
        <v>13</v>
      </c>
      <c r="B15" t="s">
        <v>21</v>
      </c>
      <c r="C15">
        <v>13</v>
      </c>
      <c r="D15" s="4">
        <v>10</v>
      </c>
      <c r="E15">
        <v>4.8</v>
      </c>
      <c r="F15">
        <v>4.8</v>
      </c>
      <c r="G15" s="5">
        <v>61200</v>
      </c>
      <c r="H15" s="10">
        <v>0.183</v>
      </c>
      <c r="I15" s="11">
        <v>0</v>
      </c>
      <c r="J15" s="8">
        <f>(F15/G15)/108*1000</f>
        <v>7.262164124909224E-4</v>
      </c>
      <c r="K15" s="8">
        <f t="shared" si="1"/>
        <v>0</v>
      </c>
    </row>
    <row r="16" spans="1:11" x14ac:dyDescent="0.2">
      <c r="A16">
        <v>14</v>
      </c>
      <c r="B16" t="s">
        <v>22</v>
      </c>
      <c r="C16">
        <v>14</v>
      </c>
      <c r="D16" s="4">
        <v>11</v>
      </c>
      <c r="E16">
        <v>9.5</v>
      </c>
      <c r="F16">
        <v>9.6</v>
      </c>
      <c r="G16" s="5">
        <v>35571</v>
      </c>
      <c r="H16" s="10">
        <v>0.28299999999999997</v>
      </c>
      <c r="I16" s="11">
        <v>1.2E-2</v>
      </c>
      <c r="J16" s="8">
        <f>(F16/G16)/108*1000</f>
        <v>2.4989145339992941E-3</v>
      </c>
      <c r="K16" s="8">
        <f t="shared" si="1"/>
        <v>3.3735346208990473E-4</v>
      </c>
    </row>
    <row r="17" spans="1:11" x14ac:dyDescent="0.2">
      <c r="A17">
        <v>15</v>
      </c>
      <c r="B17" t="s">
        <v>23</v>
      </c>
      <c r="C17">
        <v>15</v>
      </c>
      <c r="D17" s="4">
        <v>12</v>
      </c>
      <c r="E17">
        <v>117.6</v>
      </c>
      <c r="F17">
        <v>182</v>
      </c>
      <c r="G17" s="5">
        <v>201483</v>
      </c>
      <c r="H17" s="10">
        <v>-0.17899999999999999</v>
      </c>
      <c r="I17" s="11">
        <v>8.048</v>
      </c>
      <c r="J17" s="8">
        <f>(F17/G17)/108*1000</f>
        <v>8.3639075514320583E-3</v>
      </c>
      <c r="K17" s="8">
        <f t="shared" si="1"/>
        <v>3.9943816599911655E-2</v>
      </c>
    </row>
    <row r="18" spans="1:11" x14ac:dyDescent="0.2">
      <c r="A18">
        <v>16</v>
      </c>
      <c r="C18">
        <v>16</v>
      </c>
      <c r="G18" s="5"/>
      <c r="J18" s="8"/>
      <c r="K18" s="8"/>
    </row>
    <row r="19" spans="1:11" x14ac:dyDescent="0.2">
      <c r="A19">
        <v>17</v>
      </c>
      <c r="B19" t="s">
        <v>24</v>
      </c>
      <c r="C19">
        <v>17</v>
      </c>
      <c r="D19" s="4">
        <v>13</v>
      </c>
      <c r="E19">
        <v>258.60000000000002</v>
      </c>
      <c r="F19">
        <v>353.3</v>
      </c>
      <c r="G19" s="5">
        <v>461471</v>
      </c>
      <c r="H19" s="10">
        <v>6.1920000000000002</v>
      </c>
      <c r="I19" s="10">
        <v>11.83</v>
      </c>
      <c r="J19" s="8">
        <f>(F19/G19)/108*1000</f>
        <v>7.0888447947894803E-3</v>
      </c>
      <c r="K19" s="8">
        <f t="shared" si="1"/>
        <v>2.5635413709637223E-2</v>
      </c>
    </row>
    <row r="20" spans="1:11" x14ac:dyDescent="0.2">
      <c r="A20">
        <v>18</v>
      </c>
      <c r="B20" t="s">
        <v>25</v>
      </c>
      <c r="C20">
        <v>18</v>
      </c>
      <c r="G20" s="5"/>
      <c r="J20" s="12"/>
      <c r="K20" s="12"/>
    </row>
    <row r="21" spans="1:11" x14ac:dyDescent="0.2">
      <c r="A21">
        <v>19</v>
      </c>
      <c r="B21" t="s">
        <v>26</v>
      </c>
      <c r="C21">
        <v>19</v>
      </c>
      <c r="G21" s="5"/>
      <c r="J21" s="12"/>
      <c r="K21" s="12"/>
    </row>
    <row r="22" spans="1:11" x14ac:dyDescent="0.2">
      <c r="A22">
        <v>20</v>
      </c>
      <c r="B22" t="s">
        <v>27</v>
      </c>
      <c r="C22">
        <v>20</v>
      </c>
      <c r="G22" s="5"/>
      <c r="J22" s="12"/>
      <c r="K22" s="12"/>
    </row>
    <row r="23" spans="1:11" x14ac:dyDescent="0.2">
      <c r="A23">
        <v>21</v>
      </c>
      <c r="B23" t="s">
        <v>28</v>
      </c>
      <c r="C23">
        <v>21</v>
      </c>
      <c r="G23" s="5"/>
      <c r="J23" s="12"/>
      <c r="K23" s="12"/>
    </row>
    <row r="24" spans="1:11" x14ac:dyDescent="0.2">
      <c r="A24">
        <v>22</v>
      </c>
      <c r="B24" t="s">
        <v>29</v>
      </c>
      <c r="C24">
        <v>22</v>
      </c>
      <c r="G24" s="5"/>
      <c r="J24" s="12"/>
      <c r="K24" s="12"/>
    </row>
    <row r="25" spans="1:11" x14ac:dyDescent="0.2">
      <c r="A25">
        <v>23</v>
      </c>
      <c r="B25" t="s">
        <v>30</v>
      </c>
      <c r="C25">
        <v>23</v>
      </c>
      <c r="G25" s="5"/>
      <c r="J25" s="12"/>
      <c r="K25" s="12"/>
    </row>
    <row r="26" spans="1:11" x14ac:dyDescent="0.2">
      <c r="A26">
        <v>24</v>
      </c>
      <c r="B26" t="s">
        <v>31</v>
      </c>
      <c r="C26">
        <v>24</v>
      </c>
      <c r="G26" s="5"/>
      <c r="J26" s="12"/>
      <c r="K26" s="12"/>
    </row>
    <row r="27" spans="1:11" x14ac:dyDescent="0.2">
      <c r="A27">
        <v>25</v>
      </c>
      <c r="B27" t="s">
        <v>32</v>
      </c>
      <c r="C27">
        <v>25</v>
      </c>
      <c r="G27" s="5"/>
      <c r="J27" s="12"/>
      <c r="K27" s="12"/>
    </row>
    <row r="28" spans="1:11" x14ac:dyDescent="0.2">
      <c r="A28">
        <v>26</v>
      </c>
      <c r="C28">
        <v>26</v>
      </c>
      <c r="F28" s="13"/>
      <c r="G28" s="5"/>
      <c r="J28" s="12"/>
      <c r="K28" s="12"/>
    </row>
    <row r="29" spans="1:11" x14ac:dyDescent="0.2">
      <c r="A29">
        <v>27</v>
      </c>
      <c r="C29">
        <v>27</v>
      </c>
      <c r="G29" s="5"/>
      <c r="J29" s="12"/>
      <c r="K29" s="12"/>
    </row>
    <row r="30" spans="1:11" x14ac:dyDescent="0.2">
      <c r="A30">
        <v>28</v>
      </c>
      <c r="B30" t="s">
        <v>33</v>
      </c>
      <c r="C30">
        <v>28</v>
      </c>
      <c r="D30" s="4">
        <v>14</v>
      </c>
      <c r="E30">
        <v>113.4</v>
      </c>
      <c r="F30">
        <v>144.80000000000001</v>
      </c>
      <c r="G30" s="5">
        <v>54560</v>
      </c>
      <c r="H30" s="10">
        <v>0.998</v>
      </c>
      <c r="I30" s="10">
        <v>3.919</v>
      </c>
      <c r="J30" s="12">
        <f>(F30/G30)/108*1000</f>
        <v>2.457369392853264E-2</v>
      </c>
      <c r="K30" s="12">
        <f>(I30/G30)*1000</f>
        <v>7.1829178885630507E-2</v>
      </c>
    </row>
    <row r="31" spans="1:11" x14ac:dyDescent="0.2">
      <c r="A31">
        <v>29</v>
      </c>
      <c r="C31">
        <v>29</v>
      </c>
      <c r="G31" s="5"/>
      <c r="J31" s="12"/>
      <c r="K31" s="12"/>
    </row>
    <row r="32" spans="1:11" x14ac:dyDescent="0.2">
      <c r="A32">
        <v>30</v>
      </c>
      <c r="B32" t="s">
        <v>34</v>
      </c>
      <c r="C32">
        <v>30</v>
      </c>
      <c r="G32" s="5"/>
      <c r="J32" s="12"/>
      <c r="K32" s="12"/>
    </row>
    <row r="33" spans="1:11" x14ac:dyDescent="0.2">
      <c r="A33">
        <v>31</v>
      </c>
      <c r="B33" t="s">
        <v>35</v>
      </c>
      <c r="C33">
        <v>31</v>
      </c>
      <c r="D33" s="4">
        <v>15</v>
      </c>
      <c r="E33">
        <v>105.3</v>
      </c>
      <c r="F33">
        <v>102</v>
      </c>
      <c r="G33" s="14">
        <v>210743</v>
      </c>
      <c r="H33" s="15">
        <v>3.0760000000000001</v>
      </c>
      <c r="I33" s="15">
        <v>-0.41</v>
      </c>
      <c r="J33" s="12">
        <f t="shared" ref="J33:J51" si="2">(F33/G33)/108*1000</f>
        <v>4.4814985287503946E-3</v>
      </c>
      <c r="K33" s="12">
        <f>(I33/G33)*1000</f>
        <v>-1.9454975965987006E-3</v>
      </c>
    </row>
    <row r="34" spans="1:11" x14ac:dyDescent="0.2">
      <c r="A34">
        <v>32</v>
      </c>
      <c r="B34" t="s">
        <v>36</v>
      </c>
      <c r="C34">
        <v>32</v>
      </c>
      <c r="D34" s="4">
        <v>16</v>
      </c>
      <c r="E34">
        <v>10.5</v>
      </c>
      <c r="F34">
        <v>10.6</v>
      </c>
      <c r="G34" s="14">
        <v>6328</v>
      </c>
      <c r="H34" s="15">
        <v>0.24</v>
      </c>
      <c r="I34" s="15">
        <v>5.0000000000000001E-3</v>
      </c>
      <c r="J34" s="12">
        <f t="shared" si="2"/>
        <v>1.5510137191553121E-2</v>
      </c>
      <c r="K34" s="12">
        <f t="shared" ref="K34:K51" si="3">(I34/G34)*1000</f>
        <v>7.9013906447534773E-4</v>
      </c>
    </row>
    <row r="35" spans="1:11" x14ac:dyDescent="0.2">
      <c r="A35">
        <v>33</v>
      </c>
      <c r="B35" t="s">
        <v>37</v>
      </c>
      <c r="C35">
        <v>33</v>
      </c>
      <c r="D35" s="4">
        <v>17</v>
      </c>
      <c r="E35">
        <v>3.2</v>
      </c>
      <c r="F35">
        <v>3.7</v>
      </c>
      <c r="G35" s="5">
        <v>4333</v>
      </c>
      <c r="H35" s="15">
        <v>5.5E-2</v>
      </c>
      <c r="I35" s="15">
        <v>0.06</v>
      </c>
      <c r="J35" s="12">
        <f t="shared" si="2"/>
        <v>7.9065911052986996E-3</v>
      </c>
      <c r="K35" s="12">
        <f t="shared" si="3"/>
        <v>1.3847219016847448E-2</v>
      </c>
    </row>
    <row r="36" spans="1:11" x14ac:dyDescent="0.2">
      <c r="A36">
        <v>34</v>
      </c>
      <c r="B36" t="s">
        <v>38</v>
      </c>
      <c r="C36">
        <v>34</v>
      </c>
      <c r="D36" s="4">
        <v>18</v>
      </c>
      <c r="E36">
        <v>3.4</v>
      </c>
      <c r="F36">
        <v>4</v>
      </c>
      <c r="G36" s="5">
        <v>44108</v>
      </c>
      <c r="H36" s="15">
        <v>0.06</v>
      </c>
      <c r="I36" s="15">
        <v>0.08</v>
      </c>
      <c r="J36" s="12">
        <f t="shared" si="2"/>
        <v>8.396897850058275E-4</v>
      </c>
      <c r="K36" s="12">
        <f t="shared" si="3"/>
        <v>1.8137299356125872E-3</v>
      </c>
    </row>
    <row r="37" spans="1:11" x14ac:dyDescent="0.2">
      <c r="A37">
        <v>35</v>
      </c>
      <c r="B37" t="s">
        <v>39</v>
      </c>
      <c r="C37">
        <v>35</v>
      </c>
      <c r="D37" s="4">
        <v>19</v>
      </c>
      <c r="E37">
        <v>3.2</v>
      </c>
      <c r="F37">
        <v>3.7</v>
      </c>
      <c r="G37" s="5">
        <v>1236</v>
      </c>
      <c r="H37" s="15">
        <v>5.7000000000000002E-2</v>
      </c>
      <c r="I37" s="15">
        <v>6.2E-2</v>
      </c>
      <c r="J37" s="12">
        <f t="shared" si="2"/>
        <v>2.7717847297135324E-2</v>
      </c>
      <c r="K37" s="12">
        <f t="shared" si="3"/>
        <v>5.0161812297734629E-2</v>
      </c>
    </row>
    <row r="38" spans="1:11" x14ac:dyDescent="0.2">
      <c r="A38">
        <v>36</v>
      </c>
      <c r="B38" t="s">
        <v>40</v>
      </c>
      <c r="C38">
        <v>36</v>
      </c>
      <c r="D38" s="4">
        <v>20</v>
      </c>
      <c r="E38">
        <v>1.7</v>
      </c>
      <c r="F38">
        <v>1.9</v>
      </c>
      <c r="G38" s="5">
        <v>6460</v>
      </c>
      <c r="H38" s="15">
        <v>2.7E-2</v>
      </c>
      <c r="I38" s="15">
        <v>2.8000000000000001E-2</v>
      </c>
      <c r="J38" s="12">
        <f t="shared" si="2"/>
        <v>2.7233115468409583E-3</v>
      </c>
      <c r="K38" s="12">
        <f t="shared" si="3"/>
        <v>4.3343653250773988E-3</v>
      </c>
    </row>
    <row r="39" spans="1:11" x14ac:dyDescent="0.2">
      <c r="A39">
        <v>37</v>
      </c>
      <c r="B39" t="s">
        <v>41</v>
      </c>
      <c r="C39">
        <v>37</v>
      </c>
      <c r="D39" s="4">
        <v>21</v>
      </c>
      <c r="E39">
        <v>4.5999999999999996</v>
      </c>
      <c r="F39">
        <v>5.7</v>
      </c>
      <c r="G39" s="5">
        <v>3600</v>
      </c>
      <c r="H39" s="15">
        <v>5.6000000000000001E-2</v>
      </c>
      <c r="I39" s="15">
        <v>0.13500000000000001</v>
      </c>
      <c r="J39" s="12">
        <f t="shared" si="2"/>
        <v>1.4660493827160493E-2</v>
      </c>
      <c r="K39" s="12">
        <f t="shared" si="3"/>
        <v>3.7500000000000006E-2</v>
      </c>
    </row>
    <row r="40" spans="1:11" x14ac:dyDescent="0.2">
      <c r="A40">
        <v>38</v>
      </c>
      <c r="B40" t="s">
        <v>42</v>
      </c>
      <c r="C40">
        <v>38</v>
      </c>
      <c r="D40" s="4">
        <v>22</v>
      </c>
      <c r="E40">
        <v>2.2999999999999998</v>
      </c>
      <c r="F40">
        <v>2.1</v>
      </c>
      <c r="G40" s="5">
        <v>1958</v>
      </c>
      <c r="H40" s="15">
        <v>4.2999999999999997E-2</v>
      </c>
      <c r="I40" s="15">
        <v>-2.5999999999999999E-2</v>
      </c>
      <c r="J40" s="12">
        <f t="shared" si="2"/>
        <v>9.9307683577346505E-3</v>
      </c>
      <c r="K40" s="12">
        <f t="shared" si="3"/>
        <v>-1.3278855975485188E-2</v>
      </c>
    </row>
    <row r="41" spans="1:11" x14ac:dyDescent="0.2">
      <c r="A41">
        <v>39</v>
      </c>
      <c r="B41" t="s">
        <v>43</v>
      </c>
      <c r="C41">
        <v>39</v>
      </c>
      <c r="D41" s="4">
        <v>23</v>
      </c>
      <c r="E41">
        <v>4.0999999999999996</v>
      </c>
      <c r="F41">
        <v>4.2</v>
      </c>
      <c r="G41" s="5">
        <v>1362</v>
      </c>
      <c r="H41" s="15">
        <v>-1.6E-2</v>
      </c>
      <c r="I41" s="15">
        <v>1.4E-2</v>
      </c>
      <c r="J41" s="12">
        <f t="shared" si="2"/>
        <v>2.8552781856746617E-2</v>
      </c>
      <c r="K41" s="12">
        <f t="shared" si="3"/>
        <v>1.0279001468428781E-2</v>
      </c>
    </row>
    <row r="42" spans="1:11" x14ac:dyDescent="0.2">
      <c r="A42">
        <v>40</v>
      </c>
      <c r="B42" t="s">
        <v>44</v>
      </c>
      <c r="C42">
        <v>40</v>
      </c>
      <c r="D42" s="4">
        <v>24</v>
      </c>
      <c r="E42">
        <v>0.3</v>
      </c>
      <c r="F42">
        <v>0.4</v>
      </c>
      <c r="G42" s="5">
        <v>2585</v>
      </c>
      <c r="H42" s="15">
        <v>7.0000000000000001E-3</v>
      </c>
      <c r="I42" s="15">
        <v>0.01</v>
      </c>
      <c r="J42" s="12">
        <f t="shared" si="2"/>
        <v>1.432767390214199E-3</v>
      </c>
      <c r="K42" s="12">
        <f t="shared" si="3"/>
        <v>3.868471953578337E-3</v>
      </c>
    </row>
    <row r="43" spans="1:11" x14ac:dyDescent="0.2">
      <c r="A43">
        <v>41</v>
      </c>
      <c r="B43" t="s">
        <v>45</v>
      </c>
      <c r="C43">
        <v>41</v>
      </c>
      <c r="D43" s="4">
        <v>25</v>
      </c>
      <c r="E43">
        <v>2.4</v>
      </c>
      <c r="F43">
        <v>2.7</v>
      </c>
      <c r="G43" s="5">
        <v>7886</v>
      </c>
      <c r="H43" s="15">
        <v>0.04</v>
      </c>
      <c r="I43" s="15">
        <v>4.2000000000000003E-2</v>
      </c>
      <c r="J43" s="12">
        <f t="shared" si="2"/>
        <v>3.1701749936596502E-3</v>
      </c>
      <c r="K43" s="12">
        <f t="shared" si="3"/>
        <v>5.3258939893482118E-3</v>
      </c>
    </row>
    <row r="44" spans="1:11" x14ac:dyDescent="0.2">
      <c r="A44">
        <v>42</v>
      </c>
      <c r="B44" t="s">
        <v>46</v>
      </c>
      <c r="C44">
        <v>42</v>
      </c>
      <c r="D44" s="4">
        <v>26</v>
      </c>
      <c r="E44">
        <v>1</v>
      </c>
      <c r="F44">
        <v>1.2</v>
      </c>
      <c r="G44" s="5">
        <v>1031</v>
      </c>
      <c r="H44" s="15">
        <v>0.02</v>
      </c>
      <c r="I44" s="15">
        <v>2.1000000000000001E-2</v>
      </c>
      <c r="J44" s="12">
        <f t="shared" si="2"/>
        <v>1.0777023386140746E-2</v>
      </c>
      <c r="K44" s="12">
        <f t="shared" si="3"/>
        <v>2.0368574199806016E-2</v>
      </c>
    </row>
    <row r="45" spans="1:11" x14ac:dyDescent="0.2">
      <c r="A45">
        <v>43</v>
      </c>
      <c r="B45" t="s">
        <v>47</v>
      </c>
      <c r="C45">
        <v>43</v>
      </c>
      <c r="D45" s="4">
        <v>27</v>
      </c>
      <c r="E45">
        <v>4.2</v>
      </c>
      <c r="F45">
        <v>4.2</v>
      </c>
      <c r="G45" s="5">
        <v>11320</v>
      </c>
      <c r="H45" s="15">
        <v>7.9000000000000001E-2</v>
      </c>
      <c r="I45" s="15">
        <v>0</v>
      </c>
      <c r="J45" s="12">
        <f t="shared" si="2"/>
        <v>3.4354142127993722E-3</v>
      </c>
      <c r="K45" s="12">
        <f t="shared" si="3"/>
        <v>0</v>
      </c>
    </row>
    <row r="46" spans="1:11" x14ac:dyDescent="0.2">
      <c r="A46">
        <v>44</v>
      </c>
      <c r="B46" t="s">
        <v>48</v>
      </c>
      <c r="C46">
        <v>44</v>
      </c>
      <c r="D46" s="4">
        <v>28</v>
      </c>
      <c r="E46">
        <v>3.2</v>
      </c>
      <c r="F46">
        <v>3.6</v>
      </c>
      <c r="G46" s="5">
        <v>9734</v>
      </c>
      <c r="H46" s="15">
        <v>5.8999999999999997E-2</v>
      </c>
      <c r="I46" s="15">
        <v>4.1000000000000002E-2</v>
      </c>
      <c r="J46" s="12">
        <f t="shared" si="2"/>
        <v>3.4244229847270732E-3</v>
      </c>
      <c r="K46" s="12">
        <f t="shared" si="3"/>
        <v>4.2120402712143004E-3</v>
      </c>
    </row>
    <row r="47" spans="1:11" x14ac:dyDescent="0.2">
      <c r="A47">
        <v>45</v>
      </c>
      <c r="B47" t="s">
        <v>49</v>
      </c>
      <c r="C47">
        <v>45</v>
      </c>
      <c r="D47" s="4">
        <v>29</v>
      </c>
      <c r="E47">
        <v>0.8</v>
      </c>
      <c r="F47">
        <v>1.1000000000000001</v>
      </c>
      <c r="G47" s="5">
        <v>705</v>
      </c>
      <c r="H47" s="15">
        <v>0.03</v>
      </c>
      <c r="I47" s="15">
        <v>3.6999999999999998E-2</v>
      </c>
      <c r="J47" s="12">
        <f t="shared" si="2"/>
        <v>1.4447071184659837E-2</v>
      </c>
      <c r="K47" s="12">
        <f t="shared" si="3"/>
        <v>5.2482269503546099E-2</v>
      </c>
    </row>
    <row r="48" spans="1:11" x14ac:dyDescent="0.2">
      <c r="A48">
        <v>46</v>
      </c>
      <c r="B48" t="s">
        <v>50</v>
      </c>
      <c r="C48">
        <v>46</v>
      </c>
      <c r="D48" s="4">
        <v>30</v>
      </c>
      <c r="E48">
        <v>0.2</v>
      </c>
      <c r="F48">
        <v>0.3</v>
      </c>
      <c r="G48" s="5">
        <v>2100</v>
      </c>
      <c r="H48" s="15">
        <v>-5.0000000000000001E-3</v>
      </c>
      <c r="I48" s="15">
        <v>5.0000000000000001E-3</v>
      </c>
      <c r="J48" s="12">
        <f t="shared" si="2"/>
        <v>1.3227513227513225E-3</v>
      </c>
      <c r="K48" s="12">
        <f t="shared" si="3"/>
        <v>2.3809523809523812E-3</v>
      </c>
    </row>
    <row r="49" spans="1:11" x14ac:dyDescent="0.2">
      <c r="A49">
        <v>47</v>
      </c>
      <c r="B49" t="s">
        <v>51</v>
      </c>
      <c r="C49">
        <v>47</v>
      </c>
      <c r="D49" s="4">
        <v>31</v>
      </c>
      <c r="E49">
        <v>20.2</v>
      </c>
      <c r="F49">
        <v>21</v>
      </c>
      <c r="G49" s="5">
        <v>14504</v>
      </c>
      <c r="H49" s="15">
        <v>0.69899999999999995</v>
      </c>
      <c r="I49" s="15">
        <v>9.2999999999999999E-2</v>
      </c>
      <c r="J49" s="12">
        <f t="shared" si="2"/>
        <v>1.3406263406263406E-2</v>
      </c>
      <c r="K49" s="12">
        <f t="shared" si="3"/>
        <v>6.4120242691671258E-3</v>
      </c>
    </row>
    <row r="50" spans="1:11" x14ac:dyDescent="0.2">
      <c r="A50">
        <v>48</v>
      </c>
      <c r="B50" t="s">
        <v>52</v>
      </c>
      <c r="C50">
        <v>48</v>
      </c>
      <c r="D50" s="4">
        <v>32</v>
      </c>
      <c r="E50">
        <v>3.3</v>
      </c>
      <c r="F50">
        <v>3.6</v>
      </c>
      <c r="G50" s="5">
        <v>8217</v>
      </c>
      <c r="H50" s="15">
        <v>5.3999999999999999E-2</v>
      </c>
      <c r="I50" s="15">
        <v>4.4999999999999998E-2</v>
      </c>
      <c r="J50" s="12">
        <f t="shared" si="2"/>
        <v>4.0566305626546593E-3</v>
      </c>
      <c r="K50" s="12">
        <f t="shared" si="3"/>
        <v>5.4764512595837896E-3</v>
      </c>
    </row>
    <row r="51" spans="1:11" x14ac:dyDescent="0.2">
      <c r="A51">
        <v>49</v>
      </c>
      <c r="B51" t="s">
        <v>53</v>
      </c>
      <c r="C51">
        <v>49</v>
      </c>
      <c r="D51" s="4">
        <v>33</v>
      </c>
      <c r="E51">
        <v>1.1000000000000001</v>
      </c>
      <c r="F51">
        <v>1.5</v>
      </c>
      <c r="G51" s="5">
        <v>10458</v>
      </c>
      <c r="H51" s="15">
        <v>1.4999999999999999E-2</v>
      </c>
      <c r="I51" s="15">
        <v>0.05</v>
      </c>
      <c r="J51" s="12">
        <f t="shared" si="2"/>
        <v>1.3280635770595609E-3</v>
      </c>
      <c r="K51" s="12">
        <f t="shared" si="3"/>
        <v>4.7810288774144194E-3</v>
      </c>
    </row>
    <row r="52" spans="1:11" x14ac:dyDescent="0.2">
      <c r="A52">
        <v>50</v>
      </c>
      <c r="C52">
        <v>50</v>
      </c>
      <c r="G52" s="5"/>
      <c r="J52" s="12"/>
      <c r="K52" s="12"/>
    </row>
    <row r="53" spans="1:11" x14ac:dyDescent="0.2">
      <c r="A53">
        <v>51</v>
      </c>
      <c r="B53" t="s">
        <v>54</v>
      </c>
      <c r="C53">
        <v>51</v>
      </c>
      <c r="G53" s="5"/>
      <c r="J53" s="12"/>
      <c r="K53" s="12"/>
    </row>
    <row r="54" spans="1:11" x14ac:dyDescent="0.2">
      <c r="A54">
        <v>52</v>
      </c>
      <c r="B54" t="s">
        <v>55</v>
      </c>
      <c r="C54">
        <v>52</v>
      </c>
      <c r="D54" s="4">
        <v>34</v>
      </c>
      <c r="E54">
        <v>-7.2</v>
      </c>
      <c r="F54">
        <v>-5.9</v>
      </c>
      <c r="G54" s="5">
        <v>114177</v>
      </c>
      <c r="H54" s="15">
        <v>-0.28899999999999998</v>
      </c>
      <c r="I54" s="15">
        <v>0.17</v>
      </c>
      <c r="J54" s="12">
        <f>(F54/G54)/108*1000</f>
        <v>-4.7846439851834994E-4</v>
      </c>
      <c r="K54" s="12">
        <f>(I54/G54)*1000</f>
        <v>1.4889163316604921E-3</v>
      </c>
    </row>
    <row r="55" spans="1:11" x14ac:dyDescent="0.2">
      <c r="A55">
        <v>53</v>
      </c>
      <c r="B55" t="s">
        <v>56</v>
      </c>
      <c r="C55">
        <v>53</v>
      </c>
      <c r="D55" s="4">
        <v>35</v>
      </c>
      <c r="E55">
        <v>0.7</v>
      </c>
      <c r="F55">
        <v>0.7</v>
      </c>
      <c r="G55" s="5">
        <v>830</v>
      </c>
      <c r="H55" s="15">
        <v>8.9999999999999993E-3</v>
      </c>
      <c r="I55" s="15">
        <v>5.0000000000000001E-3</v>
      </c>
      <c r="J55" s="12">
        <f>(F55/G55)/108*1000</f>
        <v>7.8090138331102189E-3</v>
      </c>
      <c r="K55" s="12">
        <f>(I55/G55)*1000</f>
        <v>6.0240963855421681E-3</v>
      </c>
    </row>
    <row r="56" spans="1:11" x14ac:dyDescent="0.2">
      <c r="A56">
        <v>54</v>
      </c>
      <c r="B56" t="s">
        <v>57</v>
      </c>
      <c r="C56">
        <v>54</v>
      </c>
      <c r="D56" s="4">
        <v>36</v>
      </c>
      <c r="E56">
        <v>-41.4</v>
      </c>
      <c r="F56">
        <v>-39.9</v>
      </c>
      <c r="G56" s="5">
        <v>37300</v>
      </c>
      <c r="H56" s="15">
        <v>-2.7E-2</v>
      </c>
      <c r="I56" s="15">
        <v>0.18</v>
      </c>
      <c r="J56" s="12">
        <f>(F56/G56)/108*1000</f>
        <v>-9.9046767947572247E-3</v>
      </c>
      <c r="K56" s="12">
        <f>(I56/G56)*1000</f>
        <v>4.8257372654155499E-3</v>
      </c>
    </row>
    <row r="57" spans="1:11" x14ac:dyDescent="0.2">
      <c r="A57">
        <v>55</v>
      </c>
      <c r="C57">
        <v>55</v>
      </c>
      <c r="G57" s="5"/>
      <c r="J57" s="12"/>
      <c r="K57" s="12"/>
    </row>
    <row r="58" spans="1:11" x14ac:dyDescent="0.2">
      <c r="A58">
        <v>56</v>
      </c>
      <c r="B58" t="s">
        <v>58</v>
      </c>
      <c r="C58">
        <v>56</v>
      </c>
      <c r="G58" s="5"/>
      <c r="J58" s="12"/>
      <c r="K58" s="12"/>
    </row>
    <row r="59" spans="1:11" x14ac:dyDescent="0.2">
      <c r="A59">
        <v>57</v>
      </c>
      <c r="B59" t="s">
        <v>59</v>
      </c>
      <c r="C59">
        <v>57</v>
      </c>
      <c r="D59" s="4">
        <v>37</v>
      </c>
      <c r="E59">
        <v>0.2</v>
      </c>
      <c r="F59">
        <v>0.3</v>
      </c>
      <c r="G59" s="5">
        <v>14073</v>
      </c>
      <c r="H59" s="15">
        <v>1E-3</v>
      </c>
      <c r="I59" s="15">
        <v>8.0000000000000002E-3</v>
      </c>
      <c r="J59" s="12">
        <f>(F59/G59)/108*1000</f>
        <v>1.9738348452908247E-4</v>
      </c>
      <c r="K59" s="12">
        <f>(I59/G59)*1000</f>
        <v>5.6846443544375763E-4</v>
      </c>
    </row>
    <row r="60" spans="1:11" x14ac:dyDescent="0.2">
      <c r="A60">
        <v>58</v>
      </c>
      <c r="B60" t="s">
        <v>60</v>
      </c>
      <c r="C60">
        <v>58</v>
      </c>
      <c r="D60" s="4">
        <v>38</v>
      </c>
      <c r="E60">
        <v>12.7</v>
      </c>
      <c r="F60">
        <v>14.1</v>
      </c>
      <c r="G60" s="5">
        <v>460286</v>
      </c>
      <c r="H60" s="15">
        <v>0.27700000000000002</v>
      </c>
      <c r="I60" s="15">
        <v>0.17499999999999999</v>
      </c>
      <c r="J60" s="12">
        <f>(F60/G60)/108*1000</f>
        <v>2.8364007498719401E-4</v>
      </c>
      <c r="K60" s="12">
        <f>(I60/G60)*1000</f>
        <v>3.8019839838708975E-4</v>
      </c>
    </row>
    <row r="61" spans="1:11" x14ac:dyDescent="0.2">
      <c r="A61">
        <v>59</v>
      </c>
      <c r="B61" t="s">
        <v>61</v>
      </c>
      <c r="C61">
        <v>59</v>
      </c>
      <c r="D61" s="4">
        <v>39</v>
      </c>
      <c r="E61">
        <v>19.7</v>
      </c>
      <c r="F61">
        <v>20.399999999999999</v>
      </c>
      <c r="G61" s="5">
        <v>655613</v>
      </c>
      <c r="H61" s="15">
        <v>0.13900000000000001</v>
      </c>
      <c r="I61" s="15">
        <v>8.8999999999999996E-2</v>
      </c>
      <c r="J61" s="12">
        <f>(F61/G61)/108*1000</f>
        <v>2.8811034694078502E-4</v>
      </c>
      <c r="K61" s="12">
        <f>(I61/G61)*1000</f>
        <v>1.3575081641151106E-4</v>
      </c>
    </row>
    <row r="62" spans="1:11" x14ac:dyDescent="0.2">
      <c r="A62">
        <v>60</v>
      </c>
      <c r="B62" t="s">
        <v>62</v>
      </c>
      <c r="C62">
        <v>60</v>
      </c>
      <c r="D62" s="4">
        <v>40</v>
      </c>
      <c r="E62">
        <v>0.4</v>
      </c>
      <c r="F62">
        <v>0.8</v>
      </c>
      <c r="G62" s="5">
        <v>17584</v>
      </c>
      <c r="H62" s="15">
        <v>1.0999999999999999E-2</v>
      </c>
      <c r="I62" s="15">
        <v>5.0999999999999997E-2</v>
      </c>
      <c r="J62" s="12">
        <f>(F62/G62)/108*1000</f>
        <v>4.2125838304182253E-4</v>
      </c>
      <c r="K62" s="12">
        <f>(I62/G62)*1000</f>
        <v>2.9003639672429476E-3</v>
      </c>
    </row>
    <row r="63" spans="1:11" x14ac:dyDescent="0.2">
      <c r="A63">
        <v>61</v>
      </c>
      <c r="C63">
        <v>61</v>
      </c>
      <c r="G63" s="5"/>
      <c r="J63" s="12"/>
      <c r="K63" s="12"/>
    </row>
    <row r="64" spans="1:11" x14ac:dyDescent="0.2">
      <c r="A64">
        <v>62</v>
      </c>
      <c r="B64" t="s">
        <v>63</v>
      </c>
      <c r="C64">
        <v>62</v>
      </c>
      <c r="E64">
        <v>54</v>
      </c>
      <c r="F64">
        <v>54</v>
      </c>
      <c r="G64" s="5"/>
      <c r="J64" s="12"/>
      <c r="K64" s="12"/>
    </row>
    <row r="65" spans="1:11" x14ac:dyDescent="0.2">
      <c r="A65">
        <v>63</v>
      </c>
      <c r="B65" t="s">
        <v>64</v>
      </c>
      <c r="C65">
        <v>63</v>
      </c>
      <c r="E65">
        <v>799.2</v>
      </c>
      <c r="F65">
        <v>1003.2</v>
      </c>
      <c r="G65" s="18">
        <f>SUM(G4:G62)</f>
        <v>2876639</v>
      </c>
      <c r="I65" s="17">
        <f>(F65-E65)/8</f>
        <v>25.5</v>
      </c>
      <c r="J65" s="19">
        <f>(F65/G65)/108*1000</f>
        <v>3.2290770197055973E-3</v>
      </c>
      <c r="K65" s="19">
        <f>(I65/G65)*1000</f>
        <v>8.8645116749095035E-3</v>
      </c>
    </row>
    <row r="66" spans="1:11" x14ac:dyDescent="0.2">
      <c r="G66" s="5"/>
    </row>
    <row r="67" spans="1:11" x14ac:dyDescent="0.2">
      <c r="G67" s="5"/>
    </row>
    <row r="68" spans="1:11" x14ac:dyDescent="0.2">
      <c r="G68" s="5"/>
    </row>
    <row r="69" spans="1:11" x14ac:dyDescent="0.2">
      <c r="G69" s="5"/>
    </row>
  </sheetData>
  <mergeCells count="2">
    <mergeCell ref="H1:I1"/>
    <mergeCell ref="J1:K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08ED35F8-0181-A842-8DC4-921C51491F81}">
          <x14:colorSeries theme="0"/>
          <x14:colorNegative rgb="FFD00000"/>
          <x14:colorAxis rgb="FF000000"/>
          <x14:colorMarkers rgb="FFFF0000"/>
          <x14:colorFirst rgb="FFD00000"/>
          <x14:colorLast rgb="FFFF0000"/>
          <x14:colorHigh rgb="FF00B050"/>
          <x14:colorLow rgb="FFFF0000"/>
          <x14:sparklines>
            <x14:sparkline>
              <xm:f>Sheet1!J4:K4</xm:f>
              <xm:sqref>L4</xm:sqref>
            </x14:sparkline>
            <x14:sparkline>
              <xm:f>Sheet1!J5:K5</xm:f>
              <xm:sqref>L5</xm:sqref>
            </x14:sparkline>
            <x14:sparkline>
              <xm:f>Sheet1!J6:K6</xm:f>
              <xm:sqref>L6</xm:sqref>
            </x14:sparkline>
            <x14:sparkline>
              <xm:f>Sheet1!J7:K7</xm:f>
              <xm:sqref>L7</xm:sqref>
            </x14:sparkline>
            <x14:sparkline>
              <xm:f>Sheet1!J8:K8</xm:f>
              <xm:sqref>L8</xm:sqref>
            </x14:sparkline>
            <x14:sparkline>
              <xm:f>Sheet1!J9:K9</xm:f>
              <xm:sqref>L9</xm:sqref>
            </x14:sparkline>
            <x14:sparkline>
              <xm:f>Sheet1!J10:K10</xm:f>
              <xm:sqref>L10</xm:sqref>
            </x14:sparkline>
            <x14:sparkline>
              <xm:f>Sheet1!J11:K11</xm:f>
              <xm:sqref>L11</xm:sqref>
            </x14:sparkline>
            <x14:sparkline>
              <xm:f>Sheet1!J12:K12</xm:f>
              <xm:sqref>L12</xm:sqref>
            </x14:sparkline>
            <x14:sparkline>
              <xm:f>Sheet1!J13:K13</xm:f>
              <xm:sqref>L13</xm:sqref>
            </x14:sparkline>
            <x14:sparkline>
              <xm:f>Sheet1!J14:K14</xm:f>
              <xm:sqref>L14</xm:sqref>
            </x14:sparkline>
            <x14:sparkline>
              <xm:f>Sheet1!J15:K15</xm:f>
              <xm:sqref>L15</xm:sqref>
            </x14:sparkline>
            <x14:sparkline>
              <xm:f>Sheet1!J16:K16</xm:f>
              <xm:sqref>L16</xm:sqref>
            </x14:sparkline>
            <x14:sparkline>
              <xm:f>Sheet1!J17:K17</xm:f>
              <xm:sqref>L17</xm:sqref>
            </x14:sparkline>
            <x14:sparkline>
              <xm:f>Sheet1!J18:K18</xm:f>
              <xm:sqref>L18</xm:sqref>
            </x14:sparkline>
            <x14:sparkline>
              <xm:f>Sheet1!J19:K19</xm:f>
              <xm:sqref>L19</xm:sqref>
            </x14:sparkline>
            <x14:sparkline>
              <xm:f>Sheet1!J20:K20</xm:f>
              <xm:sqref>L20</xm:sqref>
            </x14:sparkline>
            <x14:sparkline>
              <xm:f>Sheet1!J21:K21</xm:f>
              <xm:sqref>L21</xm:sqref>
            </x14:sparkline>
            <x14:sparkline>
              <xm:f>Sheet1!J22:K22</xm:f>
              <xm:sqref>L22</xm:sqref>
            </x14:sparkline>
            <x14:sparkline>
              <xm:f>Sheet1!J23:K23</xm:f>
              <xm:sqref>L23</xm:sqref>
            </x14:sparkline>
            <x14:sparkline>
              <xm:f>Sheet1!J24:K24</xm:f>
              <xm:sqref>L24</xm:sqref>
            </x14:sparkline>
            <x14:sparkline>
              <xm:f>Sheet1!J25:K25</xm:f>
              <xm:sqref>L25</xm:sqref>
            </x14:sparkline>
            <x14:sparkline>
              <xm:f>Sheet1!J26:K26</xm:f>
              <xm:sqref>L26</xm:sqref>
            </x14:sparkline>
            <x14:sparkline>
              <xm:f>Sheet1!J27:K27</xm:f>
              <xm:sqref>L27</xm:sqref>
            </x14:sparkline>
            <x14:sparkline>
              <xm:f>Sheet1!J28:K28</xm:f>
              <xm:sqref>L28</xm:sqref>
            </x14:sparkline>
            <x14:sparkline>
              <xm:f>Sheet1!J29:K29</xm:f>
              <xm:sqref>L29</xm:sqref>
            </x14:sparkline>
            <x14:sparkline>
              <xm:f>Sheet1!J30:K30</xm:f>
              <xm:sqref>L30</xm:sqref>
            </x14:sparkline>
            <x14:sparkline>
              <xm:f>Sheet1!J31:K31</xm:f>
              <xm:sqref>L31</xm:sqref>
            </x14:sparkline>
            <x14:sparkline>
              <xm:f>Sheet1!J32:K32</xm:f>
              <xm:sqref>L32</xm:sqref>
            </x14:sparkline>
            <x14:sparkline>
              <xm:f>Sheet1!J33:K33</xm:f>
              <xm:sqref>L33</xm:sqref>
            </x14:sparkline>
            <x14:sparkline>
              <xm:f>Sheet1!J34:K34</xm:f>
              <xm:sqref>L34</xm:sqref>
            </x14:sparkline>
            <x14:sparkline>
              <xm:f>Sheet1!J35:K35</xm:f>
              <xm:sqref>L35</xm:sqref>
            </x14:sparkline>
            <x14:sparkline>
              <xm:f>Sheet1!J36:K36</xm:f>
              <xm:sqref>L36</xm:sqref>
            </x14:sparkline>
            <x14:sparkline>
              <xm:f>Sheet1!J37:K37</xm:f>
              <xm:sqref>L37</xm:sqref>
            </x14:sparkline>
            <x14:sparkline>
              <xm:f>Sheet1!J38:K38</xm:f>
              <xm:sqref>L38</xm:sqref>
            </x14:sparkline>
            <x14:sparkline>
              <xm:f>Sheet1!J39:K39</xm:f>
              <xm:sqref>L39</xm:sqref>
            </x14:sparkline>
            <x14:sparkline>
              <xm:f>Sheet1!J40:K40</xm:f>
              <xm:sqref>L40</xm:sqref>
            </x14:sparkline>
            <x14:sparkline>
              <xm:f>Sheet1!J41:K41</xm:f>
              <xm:sqref>L41</xm:sqref>
            </x14:sparkline>
            <x14:sparkline>
              <xm:f>Sheet1!J42:K42</xm:f>
              <xm:sqref>L42</xm:sqref>
            </x14:sparkline>
            <x14:sparkline>
              <xm:f>Sheet1!J43:K43</xm:f>
              <xm:sqref>L43</xm:sqref>
            </x14:sparkline>
            <x14:sparkline>
              <xm:f>Sheet1!J44:K44</xm:f>
              <xm:sqref>L44</xm:sqref>
            </x14:sparkline>
            <x14:sparkline>
              <xm:f>Sheet1!J45:K45</xm:f>
              <xm:sqref>L45</xm:sqref>
            </x14:sparkline>
            <x14:sparkline>
              <xm:f>Sheet1!J46:K46</xm:f>
              <xm:sqref>L46</xm:sqref>
            </x14:sparkline>
            <x14:sparkline>
              <xm:f>Sheet1!J47:K47</xm:f>
              <xm:sqref>L47</xm:sqref>
            </x14:sparkline>
            <x14:sparkline>
              <xm:f>Sheet1!J48:K48</xm:f>
              <xm:sqref>L48</xm:sqref>
            </x14:sparkline>
            <x14:sparkline>
              <xm:f>Sheet1!J49:K49</xm:f>
              <xm:sqref>L49</xm:sqref>
            </x14:sparkline>
            <x14:sparkline>
              <xm:f>Sheet1!J50:K50</xm:f>
              <xm:sqref>L50</xm:sqref>
            </x14:sparkline>
            <x14:sparkline>
              <xm:f>Sheet1!J51:K51</xm:f>
              <xm:sqref>L51</xm:sqref>
            </x14:sparkline>
            <x14:sparkline>
              <xm:f>Sheet1!J52:K52</xm:f>
              <xm:sqref>L52</xm:sqref>
            </x14:sparkline>
            <x14:sparkline>
              <xm:f>Sheet1!J53:K53</xm:f>
              <xm:sqref>L53</xm:sqref>
            </x14:sparkline>
            <x14:sparkline>
              <xm:f>Sheet1!J54:K54</xm:f>
              <xm:sqref>L54</xm:sqref>
            </x14:sparkline>
            <x14:sparkline>
              <xm:f>Sheet1!J55:K55</xm:f>
              <xm:sqref>L55</xm:sqref>
            </x14:sparkline>
            <x14:sparkline>
              <xm:f>Sheet1!J56:K56</xm:f>
              <xm:sqref>L56</xm:sqref>
            </x14:sparkline>
            <x14:sparkline>
              <xm:f>Sheet1!J57:K57</xm:f>
              <xm:sqref>L57</xm:sqref>
            </x14:sparkline>
            <x14:sparkline>
              <xm:f>Sheet1!J58:K58</xm:f>
              <xm:sqref>L58</xm:sqref>
            </x14:sparkline>
            <x14:sparkline>
              <xm:f>Sheet1!J59:K59</xm:f>
              <xm:sqref>L59</xm:sqref>
            </x14:sparkline>
            <x14:sparkline>
              <xm:f>Sheet1!J60:K60</xm:f>
              <xm:sqref>L60</xm:sqref>
            </x14:sparkline>
            <x14:sparkline>
              <xm:f>Sheet1!J61:K61</xm:f>
              <xm:sqref>L61</xm:sqref>
            </x14:sparkline>
            <x14:sparkline>
              <xm:f>Sheet1!J62:K62</xm:f>
              <xm:sqref>L62</xm:sqref>
            </x14:sparkline>
            <x14:sparkline>
              <xm:f>Sheet1!J63:K63</xm:f>
              <xm:sqref>L63</xm:sqref>
            </x14:sparkline>
            <x14:sparkline>
              <xm:f>Sheet1!J64:K64</xm:f>
              <xm:sqref>L64</xm:sqref>
            </x14:sparkline>
            <x14:sparkline>
              <xm:f>Sheet1!J65:K65</xm:f>
              <xm:sqref>L65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ECC4-CE78-CC43-B1C7-BB4AE9DD87E4}">
  <dimension ref="A1:G43"/>
  <sheetViews>
    <sheetView tabSelected="1" workbookViewId="0">
      <selection activeCell="J16" sqref="J16"/>
    </sheetView>
  </sheetViews>
  <sheetFormatPr baseColWidth="10" defaultRowHeight="16" x14ac:dyDescent="0.2"/>
  <cols>
    <col min="2" max="2" width="45" bestFit="1" customWidth="1"/>
    <col min="3" max="3" width="29.83203125" bestFit="1" customWidth="1"/>
    <col min="4" max="4" width="12.83203125" bestFit="1" customWidth="1"/>
    <col min="5" max="5" width="17.6640625" bestFit="1" customWidth="1"/>
  </cols>
  <sheetData>
    <row r="1" spans="1:7" x14ac:dyDescent="0.2">
      <c r="B1" s="22" t="s">
        <v>0</v>
      </c>
      <c r="C1" s="22"/>
      <c r="D1" s="3" t="s">
        <v>5</v>
      </c>
      <c r="E1" s="3"/>
      <c r="F1" s="23" t="s">
        <v>74</v>
      </c>
      <c r="G1" s="23"/>
    </row>
    <row r="2" spans="1:7" x14ac:dyDescent="0.2">
      <c r="B2" s="20" t="s">
        <v>67</v>
      </c>
      <c r="C2" s="20" t="s">
        <v>68</v>
      </c>
      <c r="D2" s="1" t="s">
        <v>65</v>
      </c>
      <c r="E2" s="1" t="s">
        <v>66</v>
      </c>
      <c r="F2" t="s">
        <v>75</v>
      </c>
      <c r="G2" t="s">
        <v>76</v>
      </c>
    </row>
    <row r="3" spans="1:7" x14ac:dyDescent="0.2">
      <c r="A3">
        <v>2</v>
      </c>
      <c r="B3" t="s">
        <v>106</v>
      </c>
      <c r="C3" s="21" t="s">
        <v>69</v>
      </c>
      <c r="D3">
        <f>INDEX(Sheet1!$D$3:$K$65,MATCH($A3,Sheet1!$A$3:$A$65,0),MATCH(D$2,Sheet1!$D$2:$K$2,0))</f>
        <v>4.8708040110931864E-4</v>
      </c>
      <c r="E3">
        <f>INDEX(Sheet1!$D$3:$K$65,MATCH($A3,Sheet1!$A$3:$A$65,0),MATCH(E$2,Sheet1!$D$2:$K$2,0))</f>
        <v>0</v>
      </c>
      <c r="F3">
        <f>E3-D3</f>
        <v>-4.8708040110931864E-4</v>
      </c>
      <c r="G3" s="24">
        <f>F3/D3</f>
        <v>-1</v>
      </c>
    </row>
    <row r="4" spans="1:7" x14ac:dyDescent="0.2">
      <c r="A4">
        <v>3</v>
      </c>
      <c r="B4" t="s">
        <v>114</v>
      </c>
      <c r="C4" s="21" t="s">
        <v>69</v>
      </c>
      <c r="D4">
        <f>INDEX(Sheet1!$D$3:$K$65,MATCH($A4,Sheet1!$A$3:$A$65,0),MATCH(D$2,Sheet1!$D$2:$K$2,0))</f>
        <v>3.0133683979837829E-3</v>
      </c>
      <c r="E4">
        <f>INDEX(Sheet1!$D$3:$K$65,MATCH($A4,Sheet1!$A$3:$A$65,0),MATCH(E$2,Sheet1!$D$2:$K$2,0))</f>
        <v>-1.5680473372781063E-2</v>
      </c>
      <c r="F4">
        <f>E4-D4</f>
        <v>-1.8693841770764847E-2</v>
      </c>
      <c r="G4" s="24">
        <f>F4/D4</f>
        <v>-6.2036363636363632</v>
      </c>
    </row>
    <row r="5" spans="1:7" x14ac:dyDescent="0.2">
      <c r="A5">
        <v>4</v>
      </c>
      <c r="B5" t="s">
        <v>86</v>
      </c>
      <c r="C5" s="21" t="s">
        <v>69</v>
      </c>
      <c r="D5">
        <f>INDEX(Sheet1!$D$3:$K$65,MATCH($A5,Sheet1!$A$3:$A$65,0),MATCH(D$2,Sheet1!$D$2:$K$2,0))</f>
        <v>9.515167176479309E-4</v>
      </c>
      <c r="E5">
        <f>INDEX(Sheet1!$D$3:$K$65,MATCH($A5,Sheet1!$A$3:$A$65,0),MATCH(E$2,Sheet1!$D$2:$K$2,0))</f>
        <v>2.2716209638163234E-3</v>
      </c>
      <c r="F5">
        <f>E5-D5</f>
        <v>1.3201042461683924E-3</v>
      </c>
      <c r="G5" s="24">
        <f>F5/D5</f>
        <v>1.3873684210526314</v>
      </c>
    </row>
    <row r="6" spans="1:7" x14ac:dyDescent="0.2">
      <c r="A6">
        <v>5</v>
      </c>
      <c r="B6" t="s">
        <v>107</v>
      </c>
      <c r="C6" s="21" t="s">
        <v>69</v>
      </c>
      <c r="D6">
        <f>INDEX(Sheet1!$D$3:$K$65,MATCH($A6,Sheet1!$A$3:$A$65,0),MATCH(D$2,Sheet1!$D$2:$K$2,0))</f>
        <v>9.5669976847865591E-4</v>
      </c>
      <c r="E6">
        <f>INDEX(Sheet1!$D$3:$K$65,MATCH($A6,Sheet1!$A$3:$A$65,0),MATCH(E$2,Sheet1!$D$2:$K$2,0))</f>
        <v>0</v>
      </c>
      <c r="F6">
        <f>E6-D6</f>
        <v>-9.5669976847865591E-4</v>
      </c>
      <c r="G6" s="24">
        <f>F6/D6</f>
        <v>-1</v>
      </c>
    </row>
    <row r="7" spans="1:7" x14ac:dyDescent="0.2">
      <c r="A7">
        <v>6</v>
      </c>
      <c r="B7" t="s">
        <v>82</v>
      </c>
      <c r="C7" s="21" t="s">
        <v>69</v>
      </c>
      <c r="D7">
        <f>INDEX(Sheet1!$D$3:$K$65,MATCH($A7,Sheet1!$A$3:$A$65,0),MATCH(D$2,Sheet1!$D$2:$K$2,0))</f>
        <v>2.650187798932902E-4</v>
      </c>
      <c r="E7">
        <f>INDEX(Sheet1!$D$3:$K$65,MATCH($A7,Sheet1!$A$3:$A$65,0),MATCH(E$2,Sheet1!$D$2:$K$2,0))</f>
        <v>9.4810468506824558E-4</v>
      </c>
      <c r="F7">
        <f>E7-D7</f>
        <v>6.8308590517495533E-4</v>
      </c>
      <c r="G7" s="24">
        <f>F7/D7</f>
        <v>2.5774999999999992</v>
      </c>
    </row>
    <row r="8" spans="1:7" x14ac:dyDescent="0.2">
      <c r="A8">
        <v>7</v>
      </c>
      <c r="B8" t="s">
        <v>88</v>
      </c>
      <c r="C8" s="21" t="s">
        <v>69</v>
      </c>
      <c r="D8">
        <f>INDEX(Sheet1!$D$3:$K$65,MATCH($A8,Sheet1!$A$3:$A$65,0),MATCH(D$2,Sheet1!$D$2:$K$2,0))</f>
        <v>6.0553901677115997E-4</v>
      </c>
      <c r="E8">
        <f>INDEX(Sheet1!$D$3:$K$65,MATCH($A8,Sheet1!$A$3:$A$65,0),MATCH(E$2,Sheet1!$D$2:$K$2,0))</f>
        <v>1.2670903925936523E-3</v>
      </c>
      <c r="F8">
        <f>E8-D8</f>
        <v>6.6155137582249229E-4</v>
      </c>
      <c r="G8" s="24">
        <f>F8/D8</f>
        <v>1.0925</v>
      </c>
    </row>
    <row r="9" spans="1:7" x14ac:dyDescent="0.2">
      <c r="A9">
        <v>8</v>
      </c>
      <c r="B9" t="s">
        <v>77</v>
      </c>
      <c r="C9" s="21" t="s">
        <v>69</v>
      </c>
      <c r="D9">
        <f>INDEX(Sheet1!$D$3:$K$65,MATCH($A9,Sheet1!$A$3:$A$65,0),MATCH(D$2,Sheet1!$D$2:$K$2,0))</f>
        <v>2.2209192829095816E-3</v>
      </c>
      <c r="E9">
        <f>INDEX(Sheet1!$D$3:$K$65,MATCH($A9,Sheet1!$A$3:$A$65,0),MATCH(E$2,Sheet1!$D$2:$K$2,0))</f>
        <v>1.3005703320718511E-2</v>
      </c>
      <c r="F9">
        <f>E9-D9</f>
        <v>1.078478403780893E-2</v>
      </c>
      <c r="G9" s="24">
        <f>F9/D9</f>
        <v>4.8560000000000008</v>
      </c>
    </row>
    <row r="10" spans="1:7" x14ac:dyDescent="0.2">
      <c r="A10">
        <v>11</v>
      </c>
      <c r="B10" t="s">
        <v>103</v>
      </c>
      <c r="C10" s="21" t="s">
        <v>70</v>
      </c>
      <c r="D10">
        <f>INDEX(Sheet1!$D$3:$K$65,MATCH($A10,Sheet1!$A$3:$A$65,0),MATCH(D$2,Sheet1!$D$2:$K$2,0))</f>
        <v>2.5452781850222876E-3</v>
      </c>
      <c r="E10">
        <f>INDEX(Sheet1!$D$3:$K$65,MATCH($A10,Sheet1!$A$3:$A$65,0),MATCH(E$2,Sheet1!$D$2:$K$2,0))</f>
        <v>6.4260010281601645E-4</v>
      </c>
      <c r="F10">
        <f>E10-D10</f>
        <v>-1.9026780822062712E-3</v>
      </c>
      <c r="G10" s="24">
        <f>F10/D10</f>
        <v>-0.7475324675324676</v>
      </c>
    </row>
    <row r="11" spans="1:7" x14ac:dyDescent="0.2">
      <c r="A11">
        <v>12</v>
      </c>
      <c r="B11" t="s">
        <v>98</v>
      </c>
      <c r="C11" s="21" t="s">
        <v>70</v>
      </c>
      <c r="D11">
        <f>INDEX(Sheet1!$D$3:$K$65,MATCH($A11,Sheet1!$A$3:$A$65,0),MATCH(D$2,Sheet1!$D$2:$K$2,0))</f>
        <v>5.7412317914341563E-3</v>
      </c>
      <c r="E11">
        <f>INDEX(Sheet1!$D$3:$K$65,MATCH($A11,Sheet1!$A$3:$A$65,0),MATCH(E$2,Sheet1!$D$2:$K$2,0))</f>
        <v>5.5824710409314755E-3</v>
      </c>
      <c r="F11">
        <f>E11-D11</f>
        <v>-1.5876075050268081E-4</v>
      </c>
      <c r="G11" s="24">
        <f>F11/D11</f>
        <v>-2.7652733118971054E-2</v>
      </c>
    </row>
    <row r="12" spans="1:7" x14ac:dyDescent="0.2">
      <c r="A12">
        <v>13</v>
      </c>
      <c r="B12" t="s">
        <v>108</v>
      </c>
      <c r="C12" s="21" t="s">
        <v>70</v>
      </c>
      <c r="D12">
        <f>INDEX(Sheet1!$D$3:$K$65,MATCH($A12,Sheet1!$A$3:$A$65,0),MATCH(D$2,Sheet1!$D$2:$K$2,0))</f>
        <v>7.262164124909224E-4</v>
      </c>
      <c r="E12">
        <f>INDEX(Sheet1!$D$3:$K$65,MATCH($A12,Sheet1!$A$3:$A$65,0),MATCH(E$2,Sheet1!$D$2:$K$2,0))</f>
        <v>0</v>
      </c>
      <c r="F12">
        <f>E12-D12</f>
        <v>-7.262164124909224E-4</v>
      </c>
      <c r="G12" s="24">
        <f>F12/D12</f>
        <v>-1</v>
      </c>
    </row>
    <row r="13" spans="1:7" x14ac:dyDescent="0.2">
      <c r="A13">
        <v>14</v>
      </c>
      <c r="B13" t="s">
        <v>104</v>
      </c>
      <c r="C13" s="21" t="s">
        <v>70</v>
      </c>
      <c r="D13">
        <f>INDEX(Sheet1!$D$3:$K$65,MATCH($A13,Sheet1!$A$3:$A$65,0),MATCH(D$2,Sheet1!$D$2:$K$2,0))</f>
        <v>2.4989145339992941E-3</v>
      </c>
      <c r="E13">
        <f>INDEX(Sheet1!$D$3:$K$65,MATCH($A13,Sheet1!$A$3:$A$65,0),MATCH(E$2,Sheet1!$D$2:$K$2,0))</f>
        <v>3.3735346208990473E-4</v>
      </c>
      <c r="F13">
        <f>E13-D13</f>
        <v>-2.1615610719093892E-3</v>
      </c>
      <c r="G13" s="24">
        <f>F13/D13</f>
        <v>-0.86499999999999999</v>
      </c>
    </row>
    <row r="14" spans="1:7" x14ac:dyDescent="0.2">
      <c r="A14">
        <v>15</v>
      </c>
      <c r="B14" t="s">
        <v>79</v>
      </c>
      <c r="C14" s="21" t="s">
        <v>70</v>
      </c>
      <c r="D14">
        <f>INDEX(Sheet1!$D$3:$K$65,MATCH($A14,Sheet1!$A$3:$A$65,0),MATCH(D$2,Sheet1!$D$2:$K$2,0))</f>
        <v>8.3639075514320583E-3</v>
      </c>
      <c r="E14">
        <f>INDEX(Sheet1!$D$3:$K$65,MATCH($A14,Sheet1!$A$3:$A$65,0),MATCH(E$2,Sheet1!$D$2:$K$2,0))</f>
        <v>3.9943816599911655E-2</v>
      </c>
      <c r="F14">
        <f>E14-D14</f>
        <v>3.1579909048479599E-2</v>
      </c>
      <c r="G14" s="24">
        <f>F14/D14</f>
        <v>3.7757362637362633</v>
      </c>
    </row>
    <row r="15" spans="1:7" x14ac:dyDescent="0.2">
      <c r="A15">
        <v>17</v>
      </c>
      <c r="B15" t="s">
        <v>24</v>
      </c>
      <c r="C15" s="21" t="s">
        <v>24</v>
      </c>
      <c r="D15">
        <f>INDEX(Sheet1!$D$3:$K$65,MATCH($A15,Sheet1!$A$3:$A$65,0),MATCH(D$2,Sheet1!$D$2:$K$2,0))</f>
        <v>7.0888447947894803E-3</v>
      </c>
      <c r="E15">
        <f>INDEX(Sheet1!$D$3:$K$65,MATCH($A15,Sheet1!$A$3:$A$65,0),MATCH(E$2,Sheet1!$D$2:$K$2,0))</f>
        <v>2.5635413709637223E-2</v>
      </c>
      <c r="F15">
        <f>E15-D15</f>
        <v>1.8546568914847742E-2</v>
      </c>
      <c r="G15" s="24">
        <f>F15/D15</f>
        <v>2.6163034248514005</v>
      </c>
    </row>
    <row r="16" spans="1:7" x14ac:dyDescent="0.2">
      <c r="A16">
        <v>28</v>
      </c>
      <c r="B16" t="s">
        <v>33</v>
      </c>
      <c r="C16" t="s">
        <v>33</v>
      </c>
      <c r="D16">
        <f>INDEX(Sheet1!$D$3:$K$65,MATCH($A16,Sheet1!$A$3:$A$65,0),MATCH(D$2,Sheet1!$D$2:$K$2,0))</f>
        <v>2.457369392853264E-2</v>
      </c>
      <c r="E16">
        <f>INDEX(Sheet1!$D$3:$K$65,MATCH($A16,Sheet1!$A$3:$A$65,0),MATCH(E$2,Sheet1!$D$2:$K$2,0))</f>
        <v>7.1829178885630507E-2</v>
      </c>
      <c r="F16">
        <f>E16-D16</f>
        <v>4.7255484957097867E-2</v>
      </c>
      <c r="G16" s="24">
        <f>F16/D16</f>
        <v>1.9230110497237569</v>
      </c>
    </row>
    <row r="17" spans="1:7" x14ac:dyDescent="0.2">
      <c r="A17">
        <v>31</v>
      </c>
      <c r="B17" t="s">
        <v>110</v>
      </c>
      <c r="C17" t="s">
        <v>71</v>
      </c>
      <c r="D17">
        <f>INDEX(Sheet1!$D$3:$K$65,MATCH($A17,Sheet1!$A$3:$A$65,0),MATCH(D$2,Sheet1!$D$2:$K$2,0))</f>
        <v>4.4814985287503946E-3</v>
      </c>
      <c r="E17">
        <f>INDEX(Sheet1!$D$3:$K$65,MATCH($A17,Sheet1!$A$3:$A$65,0),MATCH(E$2,Sheet1!$D$2:$K$2,0))</f>
        <v>-1.9454975965987006E-3</v>
      </c>
      <c r="F17">
        <f>E17-D17</f>
        <v>-6.4269961253490947E-3</v>
      </c>
      <c r="G17" s="24">
        <f>F17/D17</f>
        <v>-1.4341176470588235</v>
      </c>
    </row>
    <row r="18" spans="1:7" x14ac:dyDescent="0.2">
      <c r="A18">
        <v>32</v>
      </c>
      <c r="B18" t="s">
        <v>105</v>
      </c>
      <c r="C18" t="s">
        <v>71</v>
      </c>
      <c r="D18">
        <f>INDEX(Sheet1!$D$3:$K$65,MATCH($A18,Sheet1!$A$3:$A$65,0),MATCH(D$2,Sheet1!$D$2:$K$2,0))</f>
        <v>1.5510137191553121E-2</v>
      </c>
      <c r="E18">
        <f>INDEX(Sheet1!$D$3:$K$65,MATCH($A18,Sheet1!$A$3:$A$65,0),MATCH(E$2,Sheet1!$D$2:$K$2,0))</f>
        <v>7.9013906447534773E-4</v>
      </c>
      <c r="F18">
        <f>E18-D18</f>
        <v>-1.4719998127077773E-2</v>
      </c>
      <c r="G18" s="24">
        <f>F18/D18</f>
        <v>-0.94905660377358492</v>
      </c>
    </row>
    <row r="19" spans="1:7" x14ac:dyDescent="0.2">
      <c r="A19">
        <v>33</v>
      </c>
      <c r="B19" t="s">
        <v>92</v>
      </c>
      <c r="C19" t="s">
        <v>71</v>
      </c>
      <c r="D19">
        <f>INDEX(Sheet1!$D$3:$K$65,MATCH($A19,Sheet1!$A$3:$A$65,0),MATCH(D$2,Sheet1!$D$2:$K$2,0))</f>
        <v>7.9065911052986996E-3</v>
      </c>
      <c r="E19">
        <f>INDEX(Sheet1!$D$3:$K$65,MATCH($A19,Sheet1!$A$3:$A$65,0),MATCH(E$2,Sheet1!$D$2:$K$2,0))</f>
        <v>1.3847219016847448E-2</v>
      </c>
      <c r="F19">
        <f>E19-D19</f>
        <v>5.9406279115487483E-3</v>
      </c>
      <c r="G19" s="24">
        <f>F19/D19</f>
        <v>0.75135135135135078</v>
      </c>
    </row>
    <row r="20" spans="1:7" x14ac:dyDescent="0.2">
      <c r="A20">
        <v>34</v>
      </c>
      <c r="B20" t="s">
        <v>87</v>
      </c>
      <c r="C20" t="s">
        <v>71</v>
      </c>
      <c r="D20">
        <f>INDEX(Sheet1!$D$3:$K$65,MATCH($A20,Sheet1!$A$3:$A$65,0),MATCH(D$2,Sheet1!$D$2:$K$2,0))</f>
        <v>8.396897850058275E-4</v>
      </c>
      <c r="E20">
        <f>INDEX(Sheet1!$D$3:$K$65,MATCH($A20,Sheet1!$A$3:$A$65,0),MATCH(E$2,Sheet1!$D$2:$K$2,0))</f>
        <v>1.8137299356125872E-3</v>
      </c>
      <c r="F20">
        <f>E20-D20</f>
        <v>9.7404015060675972E-4</v>
      </c>
      <c r="G20" s="24">
        <f>F20/D20</f>
        <v>1.1599999999999997</v>
      </c>
    </row>
    <row r="21" spans="1:7" x14ac:dyDescent="0.2">
      <c r="A21">
        <v>35</v>
      </c>
      <c r="B21" t="s">
        <v>90</v>
      </c>
      <c r="C21" t="s">
        <v>71</v>
      </c>
      <c r="D21">
        <f>INDEX(Sheet1!$D$3:$K$65,MATCH($A21,Sheet1!$A$3:$A$65,0),MATCH(D$2,Sheet1!$D$2:$K$2,0))</f>
        <v>2.7717847297135324E-2</v>
      </c>
      <c r="E21">
        <f>INDEX(Sheet1!$D$3:$K$65,MATCH($A21,Sheet1!$A$3:$A$65,0),MATCH(E$2,Sheet1!$D$2:$K$2,0))</f>
        <v>5.0161812297734629E-2</v>
      </c>
      <c r="F21">
        <f>E21-D21</f>
        <v>2.2443965000599305E-2</v>
      </c>
      <c r="G21" s="24">
        <f>F21/D21</f>
        <v>0.80972972972972967</v>
      </c>
    </row>
    <row r="22" spans="1:7" x14ac:dyDescent="0.2">
      <c r="A22">
        <v>36</v>
      </c>
      <c r="B22" t="s">
        <v>94</v>
      </c>
      <c r="C22" t="s">
        <v>71</v>
      </c>
      <c r="D22">
        <f>INDEX(Sheet1!$D$3:$K$65,MATCH($A22,Sheet1!$A$3:$A$65,0),MATCH(D$2,Sheet1!$D$2:$K$2,0))</f>
        <v>2.7233115468409583E-3</v>
      </c>
      <c r="E22">
        <f>INDEX(Sheet1!$D$3:$K$65,MATCH($A22,Sheet1!$A$3:$A$65,0),MATCH(E$2,Sheet1!$D$2:$K$2,0))</f>
        <v>4.3343653250773988E-3</v>
      </c>
      <c r="F22">
        <f>E22-D22</f>
        <v>1.6110537782364404E-3</v>
      </c>
      <c r="G22" s="24">
        <f>F22/D22</f>
        <v>0.59157894736842098</v>
      </c>
    </row>
    <row r="23" spans="1:7" x14ac:dyDescent="0.2">
      <c r="A23">
        <v>37</v>
      </c>
      <c r="B23" t="s">
        <v>85</v>
      </c>
      <c r="C23" t="s">
        <v>71</v>
      </c>
      <c r="D23">
        <f>INDEX(Sheet1!$D$3:$K$65,MATCH($A23,Sheet1!$A$3:$A$65,0),MATCH(D$2,Sheet1!$D$2:$K$2,0))</f>
        <v>1.4660493827160493E-2</v>
      </c>
      <c r="E23">
        <f>INDEX(Sheet1!$D$3:$K$65,MATCH($A23,Sheet1!$A$3:$A$65,0),MATCH(E$2,Sheet1!$D$2:$K$2,0))</f>
        <v>3.7500000000000006E-2</v>
      </c>
      <c r="F23">
        <f>E23-D23</f>
        <v>2.2839506172839513E-2</v>
      </c>
      <c r="G23" s="24">
        <f>F23/D23</f>
        <v>1.5578947368421059</v>
      </c>
    </row>
    <row r="24" spans="1:7" x14ac:dyDescent="0.2">
      <c r="A24">
        <v>38</v>
      </c>
      <c r="B24" t="s">
        <v>112</v>
      </c>
      <c r="C24" t="s">
        <v>71</v>
      </c>
      <c r="D24">
        <f>INDEX(Sheet1!$D$3:$K$65,MATCH($A24,Sheet1!$A$3:$A$65,0),MATCH(D$2,Sheet1!$D$2:$K$2,0))</f>
        <v>9.9307683577346505E-3</v>
      </c>
      <c r="E24">
        <f>INDEX(Sheet1!$D$3:$K$65,MATCH($A24,Sheet1!$A$3:$A$65,0),MATCH(E$2,Sheet1!$D$2:$K$2,0))</f>
        <v>-1.3278855975485188E-2</v>
      </c>
      <c r="F24">
        <f>E24-D24</f>
        <v>-2.3209624333219839E-2</v>
      </c>
      <c r="G24" s="24">
        <f>F24/D24</f>
        <v>-2.3371428571428572</v>
      </c>
    </row>
    <row r="25" spans="1:7" x14ac:dyDescent="0.2">
      <c r="A25">
        <v>39</v>
      </c>
      <c r="B25" t="s">
        <v>102</v>
      </c>
      <c r="C25" t="s">
        <v>71</v>
      </c>
      <c r="D25">
        <f>INDEX(Sheet1!$D$3:$K$65,MATCH($A25,Sheet1!$A$3:$A$65,0),MATCH(D$2,Sheet1!$D$2:$K$2,0))</f>
        <v>2.8552781856746617E-2</v>
      </c>
      <c r="E25">
        <f>INDEX(Sheet1!$D$3:$K$65,MATCH($A25,Sheet1!$A$3:$A$65,0),MATCH(E$2,Sheet1!$D$2:$K$2,0))</f>
        <v>1.0279001468428781E-2</v>
      </c>
      <c r="F25">
        <f>E25-D25</f>
        <v>-1.8273780388317836E-2</v>
      </c>
      <c r="G25" s="24">
        <f>F25/D25</f>
        <v>-0.64</v>
      </c>
    </row>
    <row r="26" spans="1:7" x14ac:dyDescent="0.2">
      <c r="A26">
        <v>40</v>
      </c>
      <c r="B26" t="s">
        <v>84</v>
      </c>
      <c r="C26" t="s">
        <v>71</v>
      </c>
      <c r="D26">
        <f>INDEX(Sheet1!$D$3:$K$65,MATCH($A26,Sheet1!$A$3:$A$65,0),MATCH(D$2,Sheet1!$D$2:$K$2,0))</f>
        <v>1.432767390214199E-3</v>
      </c>
      <c r="E26">
        <f>INDEX(Sheet1!$D$3:$K$65,MATCH($A26,Sheet1!$A$3:$A$65,0),MATCH(E$2,Sheet1!$D$2:$K$2,0))</f>
        <v>3.868471953578337E-3</v>
      </c>
      <c r="F26">
        <f>E26-D26</f>
        <v>2.4357045633641378E-3</v>
      </c>
      <c r="G26" s="24">
        <f>F26/D26</f>
        <v>1.6999999999999997</v>
      </c>
    </row>
    <row r="27" spans="1:7" x14ac:dyDescent="0.2">
      <c r="A27">
        <v>41</v>
      </c>
      <c r="B27" t="s">
        <v>93</v>
      </c>
      <c r="C27" t="s">
        <v>71</v>
      </c>
      <c r="D27">
        <f>INDEX(Sheet1!$D$3:$K$65,MATCH($A27,Sheet1!$A$3:$A$65,0),MATCH(D$2,Sheet1!$D$2:$K$2,0))</f>
        <v>3.1701749936596502E-3</v>
      </c>
      <c r="E27">
        <f>INDEX(Sheet1!$D$3:$K$65,MATCH($A27,Sheet1!$A$3:$A$65,0),MATCH(E$2,Sheet1!$D$2:$K$2,0))</f>
        <v>5.3258939893482118E-3</v>
      </c>
      <c r="F27">
        <f>E27-D27</f>
        <v>2.1557189956885616E-3</v>
      </c>
      <c r="G27" s="24">
        <f>F27/D27</f>
        <v>0.67999999999999983</v>
      </c>
    </row>
    <row r="28" spans="1:7" x14ac:dyDescent="0.2">
      <c r="A28">
        <v>42</v>
      </c>
      <c r="B28" t="s">
        <v>89</v>
      </c>
      <c r="C28" t="s">
        <v>71</v>
      </c>
      <c r="D28">
        <f>INDEX(Sheet1!$D$3:$K$65,MATCH($A28,Sheet1!$A$3:$A$65,0),MATCH(D$2,Sheet1!$D$2:$K$2,0))</f>
        <v>1.0777023386140746E-2</v>
      </c>
      <c r="E28">
        <f>INDEX(Sheet1!$D$3:$K$65,MATCH($A28,Sheet1!$A$3:$A$65,0),MATCH(E$2,Sheet1!$D$2:$K$2,0))</f>
        <v>2.0368574199806016E-2</v>
      </c>
      <c r="F28">
        <f>E28-D28</f>
        <v>9.5915508136652696E-3</v>
      </c>
      <c r="G28" s="24">
        <f>F28/D28</f>
        <v>0.89000000000000046</v>
      </c>
    </row>
    <row r="29" spans="1:7" x14ac:dyDescent="0.2">
      <c r="A29">
        <v>43</v>
      </c>
      <c r="B29" t="s">
        <v>109</v>
      </c>
      <c r="C29" t="s">
        <v>71</v>
      </c>
      <c r="D29">
        <f>INDEX(Sheet1!$D$3:$K$65,MATCH($A29,Sheet1!$A$3:$A$65,0),MATCH(D$2,Sheet1!$D$2:$K$2,0))</f>
        <v>3.4354142127993722E-3</v>
      </c>
      <c r="E29">
        <f>INDEX(Sheet1!$D$3:$K$65,MATCH($A29,Sheet1!$A$3:$A$65,0),MATCH(E$2,Sheet1!$D$2:$K$2,0))</f>
        <v>0</v>
      </c>
      <c r="F29">
        <f>E29-D29</f>
        <v>-3.4354142127993722E-3</v>
      </c>
      <c r="G29" s="24">
        <f>F29/D29</f>
        <v>-1</v>
      </c>
    </row>
    <row r="30" spans="1:7" x14ac:dyDescent="0.2">
      <c r="A30">
        <v>44</v>
      </c>
      <c r="B30" t="s">
        <v>97</v>
      </c>
      <c r="C30" t="s">
        <v>71</v>
      </c>
      <c r="D30">
        <f>INDEX(Sheet1!$D$3:$K$65,MATCH($A30,Sheet1!$A$3:$A$65,0),MATCH(D$2,Sheet1!$D$2:$K$2,0))</f>
        <v>3.4244229847270732E-3</v>
      </c>
      <c r="E30">
        <f>INDEX(Sheet1!$D$3:$K$65,MATCH($A30,Sheet1!$A$3:$A$65,0),MATCH(E$2,Sheet1!$D$2:$K$2,0))</f>
        <v>4.2120402712143004E-3</v>
      </c>
      <c r="F30">
        <f>E30-D30</f>
        <v>7.8761728648722718E-4</v>
      </c>
      <c r="G30" s="24">
        <f>F30/D30</f>
        <v>0.23000000000000009</v>
      </c>
    </row>
    <row r="31" spans="1:7" x14ac:dyDescent="0.2">
      <c r="A31">
        <v>45</v>
      </c>
      <c r="B31" t="s">
        <v>80</v>
      </c>
      <c r="C31" t="s">
        <v>71</v>
      </c>
      <c r="D31">
        <f>INDEX(Sheet1!$D$3:$K$65,MATCH($A31,Sheet1!$A$3:$A$65,0),MATCH(D$2,Sheet1!$D$2:$K$2,0))</f>
        <v>1.4447071184659837E-2</v>
      </c>
      <c r="E31">
        <f>INDEX(Sheet1!$D$3:$K$65,MATCH($A31,Sheet1!$A$3:$A$65,0),MATCH(E$2,Sheet1!$D$2:$K$2,0))</f>
        <v>5.2482269503546099E-2</v>
      </c>
      <c r="F31">
        <f>E31-D31</f>
        <v>3.8035198318886264E-2</v>
      </c>
      <c r="G31" s="24">
        <f>F31/D31</f>
        <v>2.6327272727272728</v>
      </c>
    </row>
    <row r="32" spans="1:7" x14ac:dyDescent="0.2">
      <c r="A32">
        <v>46</v>
      </c>
      <c r="B32" t="s">
        <v>91</v>
      </c>
      <c r="C32" t="s">
        <v>71</v>
      </c>
      <c r="D32">
        <f>INDEX(Sheet1!$D$3:$K$65,MATCH($A32,Sheet1!$A$3:$A$65,0),MATCH(D$2,Sheet1!$D$2:$K$2,0))</f>
        <v>1.3227513227513225E-3</v>
      </c>
      <c r="E32">
        <f>INDEX(Sheet1!$D$3:$K$65,MATCH($A32,Sheet1!$A$3:$A$65,0),MATCH(E$2,Sheet1!$D$2:$K$2,0))</f>
        <v>2.3809523809523812E-3</v>
      </c>
      <c r="F32">
        <f>E32-D32</f>
        <v>1.0582010582010587E-3</v>
      </c>
      <c r="G32" s="24">
        <f>F32/D32</f>
        <v>0.8000000000000006</v>
      </c>
    </row>
    <row r="33" spans="1:7" x14ac:dyDescent="0.2">
      <c r="A33">
        <v>47</v>
      </c>
      <c r="B33" t="s">
        <v>100</v>
      </c>
      <c r="C33" t="s">
        <v>71</v>
      </c>
      <c r="D33">
        <f>INDEX(Sheet1!$D$3:$K$65,MATCH($A33,Sheet1!$A$3:$A$65,0),MATCH(D$2,Sheet1!$D$2:$K$2,0))</f>
        <v>1.3406263406263406E-2</v>
      </c>
      <c r="E33">
        <f>INDEX(Sheet1!$D$3:$K$65,MATCH($A33,Sheet1!$A$3:$A$65,0),MATCH(E$2,Sheet1!$D$2:$K$2,0))</f>
        <v>6.4120242691671258E-3</v>
      </c>
      <c r="F33">
        <f>E33-D33</f>
        <v>-6.9942391370962807E-3</v>
      </c>
      <c r="G33" s="24">
        <f>F33/D33</f>
        <v>-0.5217142857142858</v>
      </c>
    </row>
    <row r="34" spans="1:7" x14ac:dyDescent="0.2">
      <c r="A34">
        <v>48</v>
      </c>
      <c r="B34" t="s">
        <v>95</v>
      </c>
      <c r="C34" t="s">
        <v>71</v>
      </c>
      <c r="D34">
        <f>INDEX(Sheet1!$D$3:$K$65,MATCH($A34,Sheet1!$A$3:$A$65,0),MATCH(D$2,Sheet1!$D$2:$K$2,0))</f>
        <v>4.0566305626546593E-3</v>
      </c>
      <c r="E34">
        <f>INDEX(Sheet1!$D$3:$K$65,MATCH($A34,Sheet1!$A$3:$A$65,0),MATCH(E$2,Sheet1!$D$2:$K$2,0))</f>
        <v>5.4764512595837896E-3</v>
      </c>
      <c r="F34">
        <f>E34-D34</f>
        <v>1.4198206969291303E-3</v>
      </c>
      <c r="G34" s="24">
        <f>F34/D34</f>
        <v>0.34999999999999987</v>
      </c>
    </row>
    <row r="35" spans="1:7" x14ac:dyDescent="0.2">
      <c r="A35">
        <v>49</v>
      </c>
      <c r="B35" t="s">
        <v>81</v>
      </c>
      <c r="C35" t="s">
        <v>71</v>
      </c>
      <c r="D35">
        <f>INDEX(Sheet1!$D$3:$K$65,MATCH($A35,Sheet1!$A$3:$A$65,0),MATCH(D$2,Sheet1!$D$2:$K$2,0))</f>
        <v>1.3280635770595609E-3</v>
      </c>
      <c r="E35">
        <f>INDEX(Sheet1!$D$3:$K$65,MATCH($A35,Sheet1!$A$3:$A$65,0),MATCH(E$2,Sheet1!$D$2:$K$2,0))</f>
        <v>4.7810288774144194E-3</v>
      </c>
      <c r="F35">
        <f>E35-D35</f>
        <v>3.4529653003548587E-3</v>
      </c>
      <c r="G35" s="24">
        <f>F35/D35</f>
        <v>2.6</v>
      </c>
    </row>
    <row r="36" spans="1:7" x14ac:dyDescent="0.2">
      <c r="A36">
        <v>52</v>
      </c>
      <c r="B36" t="s">
        <v>113</v>
      </c>
      <c r="C36" t="s">
        <v>72</v>
      </c>
      <c r="D36">
        <f>INDEX(Sheet1!$D$3:$K$65,MATCH($A36,Sheet1!$A$3:$A$65,0),MATCH(D$2,Sheet1!$D$2:$K$2,0))</f>
        <v>-4.7846439851834994E-4</v>
      </c>
      <c r="E36">
        <f>INDEX(Sheet1!$D$3:$K$65,MATCH($A36,Sheet1!$A$3:$A$65,0),MATCH(E$2,Sheet1!$D$2:$K$2,0))</f>
        <v>1.4889163316604921E-3</v>
      </c>
      <c r="F36">
        <f>E36-D36</f>
        <v>1.9673807301788422E-3</v>
      </c>
      <c r="G36" s="24">
        <f>F36/D36</f>
        <v>-4.1118644067796613</v>
      </c>
    </row>
    <row r="37" spans="1:7" x14ac:dyDescent="0.2">
      <c r="A37">
        <v>53</v>
      </c>
      <c r="B37" t="s">
        <v>99</v>
      </c>
      <c r="C37" t="s">
        <v>72</v>
      </c>
      <c r="D37">
        <f>INDEX(Sheet1!$D$3:$K$65,MATCH($A37,Sheet1!$A$3:$A$65,0),MATCH(D$2,Sheet1!$D$2:$K$2,0))</f>
        <v>7.8090138331102189E-3</v>
      </c>
      <c r="E37">
        <f>INDEX(Sheet1!$D$3:$K$65,MATCH($A37,Sheet1!$A$3:$A$65,0),MATCH(E$2,Sheet1!$D$2:$K$2,0))</f>
        <v>6.0240963855421681E-3</v>
      </c>
      <c r="F37">
        <f>E37-D37</f>
        <v>-1.7849174475680508E-3</v>
      </c>
      <c r="G37" s="24">
        <f>F37/D37</f>
        <v>-0.22857142857142868</v>
      </c>
    </row>
    <row r="38" spans="1:7" x14ac:dyDescent="0.2">
      <c r="A38">
        <v>54</v>
      </c>
      <c r="B38" t="s">
        <v>111</v>
      </c>
      <c r="C38" t="s">
        <v>72</v>
      </c>
      <c r="D38">
        <f>INDEX(Sheet1!$D$3:$K$65,MATCH($A38,Sheet1!$A$3:$A$65,0),MATCH(D$2,Sheet1!$D$2:$K$2,0))</f>
        <v>-9.9046767947572247E-3</v>
      </c>
      <c r="E38">
        <f>INDEX(Sheet1!$D$3:$K$65,MATCH($A38,Sheet1!$A$3:$A$65,0),MATCH(E$2,Sheet1!$D$2:$K$2,0))</f>
        <v>4.8257372654155499E-3</v>
      </c>
      <c r="F38">
        <f>E38-D38</f>
        <v>1.4730414060172774E-2</v>
      </c>
      <c r="G38" s="24">
        <f>F38/D38</f>
        <v>-1.4872180451127819</v>
      </c>
    </row>
    <row r="39" spans="1:7" x14ac:dyDescent="0.2">
      <c r="A39">
        <v>57</v>
      </c>
      <c r="B39" t="s">
        <v>83</v>
      </c>
      <c r="C39" t="s">
        <v>73</v>
      </c>
      <c r="D39">
        <f>INDEX(Sheet1!$D$3:$K$65,MATCH($A39,Sheet1!$A$3:$A$65,0),MATCH(D$2,Sheet1!$D$2:$K$2,0))</f>
        <v>1.9738348452908247E-4</v>
      </c>
      <c r="E39">
        <f>INDEX(Sheet1!$D$3:$K$65,MATCH($A39,Sheet1!$A$3:$A$65,0),MATCH(E$2,Sheet1!$D$2:$K$2,0))</f>
        <v>5.6846443544375763E-4</v>
      </c>
      <c r="F39">
        <f>E39-D39</f>
        <v>3.7108095091467516E-4</v>
      </c>
      <c r="G39" s="24">
        <f>F39/D39</f>
        <v>1.8800000000000006</v>
      </c>
    </row>
    <row r="40" spans="1:7" x14ac:dyDescent="0.2">
      <c r="A40">
        <v>58</v>
      </c>
      <c r="B40" t="s">
        <v>96</v>
      </c>
      <c r="C40" t="s">
        <v>73</v>
      </c>
      <c r="D40">
        <f>INDEX(Sheet1!$D$3:$K$65,MATCH($A40,Sheet1!$A$3:$A$65,0),MATCH(D$2,Sheet1!$D$2:$K$2,0))</f>
        <v>2.8364007498719401E-4</v>
      </c>
      <c r="E40">
        <f>INDEX(Sheet1!$D$3:$K$65,MATCH($A40,Sheet1!$A$3:$A$65,0),MATCH(E$2,Sheet1!$D$2:$K$2,0))</f>
        <v>3.8019839838708975E-4</v>
      </c>
      <c r="F40">
        <f>E40-D40</f>
        <v>9.6558323399895736E-5</v>
      </c>
      <c r="G40" s="24">
        <f>F40/D40</f>
        <v>0.34042553191489328</v>
      </c>
    </row>
    <row r="41" spans="1:7" x14ac:dyDescent="0.2">
      <c r="A41">
        <v>59</v>
      </c>
      <c r="B41" t="s">
        <v>101</v>
      </c>
      <c r="C41" t="s">
        <v>73</v>
      </c>
      <c r="D41">
        <f>INDEX(Sheet1!$D$3:$K$65,MATCH($A41,Sheet1!$A$3:$A$65,0),MATCH(D$2,Sheet1!$D$2:$K$2,0))</f>
        <v>2.8811034694078502E-4</v>
      </c>
      <c r="E41">
        <f>INDEX(Sheet1!$D$3:$K$65,MATCH($A41,Sheet1!$A$3:$A$65,0),MATCH(E$2,Sheet1!$D$2:$K$2,0))</f>
        <v>1.3575081641151106E-4</v>
      </c>
      <c r="F41">
        <f>E41-D41</f>
        <v>-1.5235953052927396E-4</v>
      </c>
      <c r="G41" s="24">
        <f>F41/D41</f>
        <v>-0.52882352941176469</v>
      </c>
    </row>
    <row r="42" spans="1:7" x14ac:dyDescent="0.2">
      <c r="A42">
        <v>60</v>
      </c>
      <c r="B42" t="s">
        <v>78</v>
      </c>
      <c r="C42" t="s">
        <v>73</v>
      </c>
      <c r="D42">
        <f>INDEX(Sheet1!$D$3:$K$65,MATCH($A42,Sheet1!$A$3:$A$65,0),MATCH(D$2,Sheet1!$D$2:$K$2,0))</f>
        <v>4.2125838304182253E-4</v>
      </c>
      <c r="E42">
        <f>INDEX(Sheet1!$D$3:$K$65,MATCH($A42,Sheet1!$A$3:$A$65,0),MATCH(E$2,Sheet1!$D$2:$K$2,0))</f>
        <v>2.9003639672429476E-3</v>
      </c>
      <c r="F42">
        <f>E42-D42</f>
        <v>2.4791055842011251E-3</v>
      </c>
      <c r="G42" s="24">
        <f>F42/D42</f>
        <v>5.8849999999999989</v>
      </c>
    </row>
    <row r="43" spans="1:7" x14ac:dyDescent="0.2">
      <c r="A43">
        <v>63</v>
      </c>
      <c r="B43" t="s">
        <v>64</v>
      </c>
      <c r="C43" s="25"/>
      <c r="D43" s="25">
        <f>INDEX(Sheet1!$D$3:$K$65,MATCH($A43,Sheet1!$A$3:$A$65,0),MATCH(D$2,Sheet1!$D$2:$K$2,0))</f>
        <v>3.2290770197055973E-3</v>
      </c>
      <c r="E43" s="25">
        <f>INDEX(Sheet1!$D$3:$K$65,MATCH($A43,Sheet1!$A$3:$A$65,0),MATCH(E$2,Sheet1!$D$2:$K$2,0))</f>
        <v>8.8645116749095035E-3</v>
      </c>
      <c r="F43" s="25">
        <f>E43-D43</f>
        <v>5.6354346552039067E-3</v>
      </c>
      <c r="G43" s="26">
        <f>F43/D43</f>
        <v>1.7452153110047846</v>
      </c>
    </row>
  </sheetData>
  <autoFilter ref="B2:G2" xr:uid="{4F92D113-890C-684D-85DB-6B830F7C2948}"/>
  <mergeCells count="3">
    <mergeCell ref="D1:E1"/>
    <mergeCell ref="F1:G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Levinson</dc:creator>
  <cp:lastModifiedBy>Andrew Levinson</cp:lastModifiedBy>
  <dcterms:created xsi:type="dcterms:W3CDTF">2019-03-23T01:32:50Z</dcterms:created>
  <dcterms:modified xsi:type="dcterms:W3CDTF">2019-03-23T02:15:17Z</dcterms:modified>
</cp:coreProperties>
</file>