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" yWindow="120" windowWidth="22020" windowHeight="8736" activeTab="4"/>
  </bookViews>
  <sheets>
    <sheet name="Cars" sheetId="1" r:id="rId1"/>
    <sheet name="Light Trucks" sheetId="2" r:id="rId2"/>
    <sheet name="Heavy Trucks" sheetId="3" r:id="rId3"/>
    <sheet name="Motorcycles" sheetId="4" r:id="rId4"/>
    <sheet name="CarGasModel" sheetId="5" r:id="rId5"/>
  </sheets>
  <calcPr calcId="145621"/>
</workbook>
</file>

<file path=xl/calcChain.xml><?xml version="1.0" encoding="utf-8"?>
<calcChain xmlns="http://schemas.openxmlformats.org/spreadsheetml/2006/main">
  <c r="J38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G37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H6" i="1"/>
  <c r="E6" i="1"/>
  <c r="D6" i="1"/>
  <c r="C6" i="1"/>
  <c r="M6" i="1"/>
  <c r="J37" i="1"/>
  <c r="E37" i="1"/>
  <c r="D37" i="1"/>
  <c r="C37" i="1"/>
  <c r="B37" i="1"/>
  <c r="F37" i="1" l="1"/>
</calcChain>
</file>

<file path=xl/sharedStrings.xml><?xml version="1.0" encoding="utf-8"?>
<sst xmlns="http://schemas.openxmlformats.org/spreadsheetml/2006/main" count="166" uniqueCount="50">
  <si>
    <t>18 - SALT LAKE</t>
  </si>
  <si>
    <t>Heavy Truck</t>
  </si>
  <si>
    <t>.</t>
  </si>
  <si>
    <t>Light Truck</t>
  </si>
  <si>
    <t>Motorcycle - Standard</t>
  </si>
  <si>
    <t>Passenger - Standard</t>
  </si>
  <si>
    <t>County</t>
  </si>
  <si>
    <t>Vehicle Type</t>
  </si>
  <si>
    <t>GASOLINE</t>
  </si>
  <si>
    <t>DIESEL</t>
  </si>
  <si>
    <t>FLEXIBLE</t>
  </si>
  <si>
    <t>CONVERTED</t>
  </si>
  <si>
    <t>ELECTRIC</t>
  </si>
  <si>
    <t>HYBRID</t>
  </si>
  <si>
    <t>NATURAL GAS</t>
  </si>
  <si>
    <t>PROPANE</t>
  </si>
  <si>
    <t>OTHER</t>
  </si>
  <si>
    <t>UNKNOWN</t>
  </si>
  <si>
    <t>TOTAL</t>
  </si>
  <si>
    <t>06 - DAVIS</t>
  </si>
  <si>
    <t>25 - UTAH</t>
  </si>
  <si>
    <t>29 - WEBER</t>
  </si>
  <si>
    <t>Model Year</t>
  </si>
  <si>
    <t>DAVIS</t>
  </si>
  <si>
    <t>SALT LAKE</t>
  </si>
  <si>
    <t>UTAH</t>
  </si>
  <si>
    <t>WEBER</t>
  </si>
  <si>
    <t>ModelYear</t>
  </si>
  <si>
    <t>VOC exhaust</t>
  </si>
  <si>
    <t>VOC evaporation</t>
  </si>
  <si>
    <t>CO</t>
  </si>
  <si>
    <t>NOx</t>
  </si>
  <si>
    <t>SO2</t>
  </si>
  <si>
    <t>PM10 exhaust</t>
  </si>
  <si>
    <t>PM10 OC</t>
  </si>
  <si>
    <t>PM10 BC</t>
  </si>
  <si>
    <t>PM10 Sulfate</t>
  </si>
  <si>
    <t>PM10 TBW</t>
  </si>
  <si>
    <t>PM2.5 exhaust</t>
  </si>
  <si>
    <t>PM2.5 OC</t>
  </si>
  <si>
    <t>PM2.5 BC</t>
  </si>
  <si>
    <t>Totals:</t>
  </si>
  <si>
    <t xml:space="preserve">Sum Total: </t>
  </si>
  <si>
    <t>Gasoline (est)</t>
  </si>
  <si>
    <t>Diesel (est)</t>
  </si>
  <si>
    <t>Percent of Total:</t>
  </si>
  <si>
    <t>NOTE: HYBRIDS AND FLEX ASSUMED GASOLINE</t>
  </si>
  <si>
    <t xml:space="preserve">Unaccounted: </t>
  </si>
  <si>
    <t>NOTE: All values in units of grams/mile.</t>
  </si>
  <si>
    <t>Source: https://github.com/AndrewPlewe/UTAirStatsPapers/blob/master/Modeling_Resources/Updates%20to%20Vehicle%20Operation%20Emission%20Factors%20in%20GREET1_2013.pdf ppg 15-17 (PDF 21-23)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</si>
</sst>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horndale AMT"/>
      <family val="1"/>
    </font>
    <font>
      <b/>
      <sz val="11"/>
      <color indexed="8"/>
      <name val="Thorndale AMT"/>
      <family val="1"/>
    </font>
    <font>
      <b/>
      <sz val="10"/>
      <color indexed="8"/>
      <name val="Thorndale AMT"/>
      <family val="1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164" fontId="19" fillId="0" borderId="10" xfId="1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/>
    <xf numFmtId="164" fontId="0" fillId="0" borderId="0" xfId="0" applyNumberFormat="1"/>
    <xf numFmtId="0" fontId="21" fillId="0" borderId="0" xfId="0" applyFont="1" applyAlignment="1">
      <alignment horizontal="center" vertical="center" wrapText="1"/>
    </xf>
    <xf numFmtId="0" fontId="18" fillId="0" borderId="1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0" fillId="0" borderId="0" xfId="0"/>
    <xf numFmtId="0" fontId="19" fillId="0" borderId="10" xfId="0" applyNumberFormat="1" applyFont="1" applyFill="1" applyBorder="1" applyAlignment="1" applyProtection="1">
      <alignment horizontal="left" wrapText="1"/>
    </xf>
    <xf numFmtId="164" fontId="19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164" fontId="16" fillId="0" borderId="0" xfId="0" applyNumberFormat="1" applyFont="1"/>
    <xf numFmtId="164" fontId="18" fillId="0" borderId="10" xfId="1" applyNumberFormat="1" applyFont="1" applyFill="1" applyBorder="1" applyAlignment="1" applyProtection="1">
      <alignment horizontal="righ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0" fillId="0" borderId="0" xfId="0"/>
    <xf numFmtId="164" fontId="18" fillId="0" borderId="10" xfId="1" applyNumberFormat="1" applyFont="1" applyFill="1" applyBorder="1" applyAlignment="1" applyProtection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G44" sqref="G44"/>
    </sheetView>
  </sheetViews>
  <sheetFormatPr defaultRowHeight="14.4"/>
  <cols>
    <col min="1" max="1" width="14.109375" customWidth="1"/>
    <col min="2" max="2" width="19.21875" customWidth="1"/>
    <col min="3" max="3" width="14.88671875" customWidth="1"/>
    <col min="4" max="4" width="16" customWidth="1"/>
    <col min="5" max="5" width="16.33203125" customWidth="1"/>
    <col min="6" max="6" width="18.109375" customWidth="1"/>
    <col min="7" max="7" width="14" customWidth="1"/>
    <col min="8" max="8" width="14.77734375" customWidth="1"/>
    <col min="9" max="9" width="20" customWidth="1"/>
    <col min="10" max="10" width="15.109375" customWidth="1"/>
    <col min="11" max="11" width="11.21875" customWidth="1"/>
    <col min="12" max="12" width="16.5546875" customWidth="1"/>
    <col min="13" max="13" width="11.6640625" customWidth="1"/>
  </cols>
  <sheetData>
    <row r="1" spans="1:13" s="4" customFormat="1" ht="19.2" customHeight="1">
      <c r="A1" s="11" t="s">
        <v>6</v>
      </c>
      <c r="B1" s="1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ht="23.4" customHeight="1">
      <c r="A2" s="12" t="s">
        <v>0</v>
      </c>
      <c r="B2" s="12" t="s">
        <v>5</v>
      </c>
      <c r="C2" s="13">
        <v>503985</v>
      </c>
      <c r="D2" s="13">
        <v>3612</v>
      </c>
      <c r="E2" s="13">
        <v>23333</v>
      </c>
      <c r="F2" s="13">
        <v>659</v>
      </c>
      <c r="G2" s="13">
        <v>595</v>
      </c>
      <c r="H2" s="13">
        <v>11319</v>
      </c>
      <c r="I2" s="13">
        <v>722</v>
      </c>
      <c r="J2" s="13">
        <v>1</v>
      </c>
      <c r="K2" s="13">
        <v>1</v>
      </c>
      <c r="L2" s="13">
        <v>12</v>
      </c>
      <c r="M2" s="13">
        <v>544239</v>
      </c>
    </row>
    <row r="3" spans="1:13" ht="19.8" customHeight="1">
      <c r="A3" s="25" t="s">
        <v>19</v>
      </c>
      <c r="B3" s="25" t="s">
        <v>5</v>
      </c>
      <c r="C3" s="26">
        <v>147690</v>
      </c>
      <c r="D3" s="26">
        <v>1007</v>
      </c>
      <c r="E3" s="26">
        <v>7125</v>
      </c>
      <c r="F3" s="26">
        <v>264</v>
      </c>
      <c r="G3" s="26">
        <v>102</v>
      </c>
      <c r="H3" s="26">
        <v>2650</v>
      </c>
      <c r="I3" s="26">
        <v>388</v>
      </c>
      <c r="J3" s="26">
        <v>2</v>
      </c>
      <c r="K3" s="26">
        <v>1</v>
      </c>
      <c r="L3" s="26" t="s">
        <v>2</v>
      </c>
      <c r="M3" s="26">
        <v>159229</v>
      </c>
    </row>
    <row r="4" spans="1:13" ht="18" customHeight="1">
      <c r="A4" s="31" t="s">
        <v>20</v>
      </c>
      <c r="B4" s="31" t="s">
        <v>5</v>
      </c>
      <c r="C4" s="32">
        <v>215457</v>
      </c>
      <c r="D4" s="32">
        <v>1972</v>
      </c>
      <c r="E4" s="32">
        <v>10233</v>
      </c>
      <c r="F4" s="32">
        <v>433</v>
      </c>
      <c r="G4" s="32">
        <v>164</v>
      </c>
      <c r="H4" s="32">
        <v>4025</v>
      </c>
      <c r="I4" s="32">
        <v>457</v>
      </c>
      <c r="J4" s="32">
        <v>1</v>
      </c>
      <c r="K4" s="32" t="s">
        <v>2</v>
      </c>
      <c r="L4" s="32">
        <v>2</v>
      </c>
      <c r="M4" s="32">
        <v>232744</v>
      </c>
    </row>
    <row r="5" spans="1:13" ht="18.600000000000001" customHeight="1">
      <c r="A5" s="37" t="s">
        <v>21</v>
      </c>
      <c r="B5" s="37" t="s">
        <v>5</v>
      </c>
      <c r="C5" s="38">
        <v>104100</v>
      </c>
      <c r="D5" s="38">
        <v>748</v>
      </c>
      <c r="E5" s="38">
        <v>4971</v>
      </c>
      <c r="F5" s="38">
        <v>188</v>
      </c>
      <c r="G5" s="38">
        <v>35</v>
      </c>
      <c r="H5" s="38">
        <v>1535</v>
      </c>
      <c r="I5" s="38">
        <v>160</v>
      </c>
      <c r="J5" s="38" t="s">
        <v>2</v>
      </c>
      <c r="K5" s="38" t="s">
        <v>2</v>
      </c>
      <c r="L5" s="38">
        <v>2</v>
      </c>
      <c r="M5" s="38">
        <v>111739</v>
      </c>
    </row>
    <row r="6" spans="1:13">
      <c r="B6" s="8" t="s">
        <v>45</v>
      </c>
      <c r="C6">
        <f>(SUM(C2:C5)/M6)</f>
        <v>0.92679142440820228</v>
      </c>
      <c r="D6" s="47">
        <f>(SUM(D2:D5)/M6)</f>
        <v>7.0031900346485664E-3</v>
      </c>
      <c r="E6" s="47">
        <f>(SUM(E2:E5)/M6)</f>
        <v>4.3572647957776649E-2</v>
      </c>
      <c r="H6" s="47">
        <f>(SUM(H2:H5)/M6)</f>
        <v>1.8635413296995758E-2</v>
      </c>
      <c r="L6" s="5" t="s">
        <v>42</v>
      </c>
      <c r="M6" s="43">
        <f>SUM(M2:M5)</f>
        <v>1047951</v>
      </c>
    </row>
    <row r="8" spans="1:13" s="10" customFormat="1">
      <c r="A8" s="11" t="s">
        <v>22</v>
      </c>
      <c r="B8" s="2" t="s">
        <v>23</v>
      </c>
      <c r="C8" s="10" t="s">
        <v>24</v>
      </c>
      <c r="D8" s="10" t="s">
        <v>25</v>
      </c>
      <c r="E8" s="10" t="s">
        <v>26</v>
      </c>
      <c r="F8" s="10" t="s">
        <v>43</v>
      </c>
      <c r="G8" s="10" t="s">
        <v>44</v>
      </c>
      <c r="I8" s="10" t="s">
        <v>46</v>
      </c>
    </row>
    <row r="9" spans="1:13">
      <c r="A9" s="41">
        <v>1990</v>
      </c>
      <c r="B9" s="42">
        <v>486</v>
      </c>
      <c r="C9" s="44">
        <v>1836</v>
      </c>
      <c r="D9" s="46">
        <v>775</v>
      </c>
      <c r="E9" s="48">
        <v>501</v>
      </c>
      <c r="F9" s="3">
        <f>($C$6 + $H$6 + $E$6) * SUM(B9:E9)</f>
        <v>3558.4201494153831</v>
      </c>
      <c r="G9">
        <f>($D$6 * SUM(B9:E9))</f>
        <v>25.197477744665541</v>
      </c>
    </row>
    <row r="10" spans="1:13">
      <c r="A10" s="41">
        <v>1991</v>
      </c>
      <c r="B10" s="42">
        <v>682</v>
      </c>
      <c r="C10" s="44">
        <v>2501</v>
      </c>
      <c r="D10" s="46">
        <v>1023</v>
      </c>
      <c r="E10" s="48">
        <v>646</v>
      </c>
      <c r="F10" s="3">
        <f t="shared" ref="F10:F35" si="0">($C$6 + $H$6 + $E$6) * SUM(B10:E10)</f>
        <v>4798.6255044367535</v>
      </c>
      <c r="G10" s="47">
        <f t="shared" ref="G10:G35" si="1">($D$6 * SUM(B10:E10))</f>
        <v>33.979478048114842</v>
      </c>
    </row>
    <row r="11" spans="1:13">
      <c r="A11" s="41">
        <v>1992</v>
      </c>
      <c r="B11" s="42">
        <v>867</v>
      </c>
      <c r="C11" s="44">
        <v>3168</v>
      </c>
      <c r="D11" s="46">
        <v>1433</v>
      </c>
      <c r="E11" s="48">
        <v>845</v>
      </c>
      <c r="F11" s="3">
        <f t="shared" si="0"/>
        <v>6243.5537529903595</v>
      </c>
      <c r="G11" s="47">
        <f t="shared" si="1"/>
        <v>44.211138688736398</v>
      </c>
    </row>
    <row r="12" spans="1:13">
      <c r="A12" s="41">
        <v>1993</v>
      </c>
      <c r="B12" s="42">
        <v>1166</v>
      </c>
      <c r="C12" s="44">
        <v>4179</v>
      </c>
      <c r="D12" s="46">
        <v>1820</v>
      </c>
      <c r="E12" s="48">
        <v>1077</v>
      </c>
      <c r="F12" s="3">
        <f t="shared" si="0"/>
        <v>8151.3337608342372</v>
      </c>
      <c r="G12" s="47">
        <f t="shared" si="1"/>
        <v>57.720292265573484</v>
      </c>
    </row>
    <row r="13" spans="1:13">
      <c r="A13" s="41">
        <v>1994</v>
      </c>
      <c r="B13" s="42">
        <v>1633</v>
      </c>
      <c r="C13" s="44">
        <v>5603</v>
      </c>
      <c r="D13" s="46">
        <v>2483</v>
      </c>
      <c r="E13" s="48">
        <v>1436</v>
      </c>
      <c r="F13" s="3">
        <f t="shared" si="0"/>
        <v>11032.289262570483</v>
      </c>
      <c r="G13" s="47">
        <f t="shared" si="1"/>
        <v>78.120584836504761</v>
      </c>
    </row>
    <row r="14" spans="1:13">
      <c r="A14" s="41">
        <v>1995</v>
      </c>
      <c r="B14" s="42">
        <v>2185</v>
      </c>
      <c r="C14" s="44">
        <v>7833</v>
      </c>
      <c r="D14" s="46">
        <v>3577</v>
      </c>
      <c r="E14" s="48">
        <v>1961</v>
      </c>
      <c r="F14" s="3">
        <f t="shared" si="0"/>
        <v>15384.875998973233</v>
      </c>
      <c r="G14" s="47">
        <f t="shared" si="1"/>
        <v>108.9416241789931</v>
      </c>
    </row>
    <row r="15" spans="1:13">
      <c r="A15" s="41">
        <v>1996</v>
      </c>
      <c r="B15" s="42">
        <v>2668</v>
      </c>
      <c r="C15" s="44">
        <v>9003</v>
      </c>
      <c r="D15" s="46">
        <v>4103</v>
      </c>
      <c r="E15" s="48">
        <v>2256</v>
      </c>
      <c r="F15" s="3">
        <f t="shared" si="0"/>
        <v>17831.660726503433</v>
      </c>
      <c r="G15" s="47">
        <f t="shared" si="1"/>
        <v>126.26751632471365</v>
      </c>
    </row>
    <row r="16" spans="1:13">
      <c r="A16" s="41">
        <v>1997</v>
      </c>
      <c r="B16" s="42">
        <v>3692</v>
      </c>
      <c r="C16" s="44">
        <v>12968</v>
      </c>
      <c r="D16" s="46">
        <v>6091</v>
      </c>
      <c r="E16" s="48">
        <v>3122</v>
      </c>
      <c r="F16" s="3">
        <f t="shared" si="0"/>
        <v>25588.383692558145</v>
      </c>
      <c r="G16" s="47">
        <f t="shared" si="1"/>
        <v>181.19353576646236</v>
      </c>
    </row>
    <row r="17" spans="1:7">
      <c r="A17" s="41">
        <v>1998</v>
      </c>
      <c r="B17" s="42">
        <v>4475</v>
      </c>
      <c r="C17" s="44">
        <v>15594</v>
      </c>
      <c r="D17" s="46">
        <v>7145</v>
      </c>
      <c r="E17" s="48">
        <v>3662</v>
      </c>
      <c r="F17" s="3">
        <f t="shared" si="0"/>
        <v>30536.348119330007</v>
      </c>
      <c r="G17" s="47">
        <f t="shared" si="1"/>
        <v>216.23049550980915</v>
      </c>
    </row>
    <row r="18" spans="1:7">
      <c r="A18" s="41">
        <v>1999</v>
      </c>
      <c r="B18" s="42">
        <v>5537</v>
      </c>
      <c r="C18" s="44">
        <v>18846</v>
      </c>
      <c r="D18" s="46">
        <v>8726</v>
      </c>
      <c r="E18" s="48">
        <v>4448</v>
      </c>
      <c r="F18" s="3">
        <f t="shared" si="0"/>
        <v>37143.853683044341</v>
      </c>
      <c r="G18" s="47">
        <f t="shared" si="1"/>
        <v>263.01880813129623</v>
      </c>
    </row>
    <row r="19" spans="1:7">
      <c r="A19" s="41">
        <v>2000</v>
      </c>
      <c r="B19" s="42">
        <v>6699</v>
      </c>
      <c r="C19" s="44">
        <v>22689</v>
      </c>
      <c r="D19" s="46">
        <v>10609</v>
      </c>
      <c r="E19" s="48">
        <v>5314</v>
      </c>
      <c r="F19" s="3">
        <f t="shared" si="0"/>
        <v>44812.555694875045</v>
      </c>
      <c r="G19" s="47">
        <f t="shared" si="1"/>
        <v>317.32154365996121</v>
      </c>
    </row>
    <row r="20" spans="1:7">
      <c r="A20" s="41">
        <v>2001</v>
      </c>
      <c r="B20" s="42">
        <v>7448</v>
      </c>
      <c r="C20" s="44">
        <v>24867</v>
      </c>
      <c r="D20" s="46">
        <v>11329</v>
      </c>
      <c r="E20" s="48">
        <v>5657</v>
      </c>
      <c r="F20" s="3">
        <f t="shared" si="0"/>
        <v>48758.663642670312</v>
      </c>
      <c r="G20" s="47">
        <f t="shared" si="1"/>
        <v>345.26427189820896</v>
      </c>
    </row>
    <row r="21" spans="1:7">
      <c r="A21" s="41">
        <v>2002</v>
      </c>
      <c r="B21" s="42">
        <v>8511</v>
      </c>
      <c r="C21" s="44">
        <v>27627</v>
      </c>
      <c r="D21" s="46">
        <v>12648</v>
      </c>
      <c r="E21" s="48">
        <v>6287</v>
      </c>
      <c r="F21" s="3">
        <f t="shared" si="0"/>
        <v>54467.168673917004</v>
      </c>
      <c r="G21" s="47">
        <f t="shared" si="1"/>
        <v>385.68668477820052</v>
      </c>
    </row>
    <row r="22" spans="1:7">
      <c r="A22" s="41">
        <v>2003</v>
      </c>
      <c r="B22" s="42">
        <v>9331</v>
      </c>
      <c r="C22" s="44">
        <v>30044</v>
      </c>
      <c r="D22" s="46">
        <v>13716</v>
      </c>
      <c r="E22" s="48">
        <v>6644</v>
      </c>
      <c r="F22" s="3">
        <f t="shared" si="0"/>
        <v>59077.884276077792</v>
      </c>
      <c r="G22" s="47">
        <f t="shared" si="1"/>
        <v>418.3355567197321</v>
      </c>
    </row>
    <row r="23" spans="1:7">
      <c r="A23" s="41">
        <v>2004</v>
      </c>
      <c r="B23" s="42">
        <v>10063</v>
      </c>
      <c r="C23" s="44">
        <v>31762</v>
      </c>
      <c r="D23" s="46">
        <v>14653</v>
      </c>
      <c r="E23" s="48">
        <v>6764</v>
      </c>
      <c r="F23" s="3">
        <f t="shared" si="0"/>
        <v>62546.305472297849</v>
      </c>
      <c r="G23" s="47">
        <f t="shared" si="1"/>
        <v>442.89574417124464</v>
      </c>
    </row>
    <row r="24" spans="1:7">
      <c r="A24" s="41">
        <v>2005</v>
      </c>
      <c r="B24" s="42">
        <v>11236</v>
      </c>
      <c r="C24" s="44">
        <v>35870</v>
      </c>
      <c r="D24" s="46">
        <v>16788</v>
      </c>
      <c r="E24" s="48">
        <v>7668</v>
      </c>
      <c r="F24" s="3">
        <f t="shared" si="0"/>
        <v>70774.781193013798</v>
      </c>
      <c r="G24" s="47">
        <f t="shared" si="1"/>
        <v>501.16228525952073</v>
      </c>
    </row>
    <row r="25" spans="1:7">
      <c r="A25" s="41">
        <v>2006</v>
      </c>
      <c r="B25" s="42">
        <v>11211</v>
      </c>
      <c r="C25" s="44">
        <v>35576</v>
      </c>
      <c r="D25" s="46">
        <v>16375</v>
      </c>
      <c r="E25" s="48">
        <v>7527</v>
      </c>
      <c r="F25" s="3">
        <f t="shared" si="0"/>
        <v>69911.384642030011</v>
      </c>
      <c r="G25" s="47">
        <f t="shared" si="1"/>
        <v>495.04850035927251</v>
      </c>
    </row>
    <row r="26" spans="1:7">
      <c r="A26" s="41">
        <v>2007</v>
      </c>
      <c r="B26" s="42">
        <v>11342</v>
      </c>
      <c r="C26" s="44">
        <v>37331</v>
      </c>
      <c r="D26" s="46">
        <v>16382</v>
      </c>
      <c r="E26" s="48">
        <v>7364</v>
      </c>
      <c r="F26" s="3">
        <f t="shared" si="0"/>
        <v>71622.353752226962</v>
      </c>
      <c r="G26" s="47">
        <f t="shared" si="1"/>
        <v>507.16401911921452</v>
      </c>
    </row>
    <row r="27" spans="1:7">
      <c r="A27" s="41">
        <v>2008</v>
      </c>
      <c r="B27" s="42">
        <v>10058</v>
      </c>
      <c r="C27" s="44">
        <v>33350</v>
      </c>
      <c r="D27" s="46">
        <v>14056</v>
      </c>
      <c r="E27" s="48">
        <v>6324</v>
      </c>
      <c r="F27" s="3">
        <f t="shared" si="0"/>
        <v>63086.299191469829</v>
      </c>
      <c r="G27" s="47">
        <f t="shared" si="1"/>
        <v>446.71948593016276</v>
      </c>
    </row>
    <row r="28" spans="1:7">
      <c r="A28" s="41">
        <v>2009</v>
      </c>
      <c r="B28" s="42">
        <v>7102</v>
      </c>
      <c r="C28" s="44">
        <v>23713</v>
      </c>
      <c r="D28" s="46">
        <v>9758</v>
      </c>
      <c r="E28" s="48">
        <v>4483</v>
      </c>
      <c r="F28" s="3">
        <f t="shared" si="0"/>
        <v>44560.360826030985</v>
      </c>
      <c r="G28" s="47">
        <f t="shared" si="1"/>
        <v>315.53573020112583</v>
      </c>
    </row>
    <row r="29" spans="1:7">
      <c r="A29" s="41">
        <v>2010</v>
      </c>
      <c r="B29" s="42">
        <v>7833</v>
      </c>
      <c r="C29" s="44">
        <v>26325</v>
      </c>
      <c r="D29" s="46">
        <v>10666</v>
      </c>
      <c r="E29" s="48">
        <v>4779</v>
      </c>
      <c r="F29" s="3">
        <f t="shared" si="0"/>
        <v>49057.341487340535</v>
      </c>
      <c r="G29" s="47">
        <f t="shared" si="1"/>
        <v>347.37923528867282</v>
      </c>
    </row>
    <row r="30" spans="1:7">
      <c r="A30" s="41">
        <v>2011</v>
      </c>
      <c r="B30" s="42">
        <v>7693</v>
      </c>
      <c r="C30" s="44">
        <v>25055</v>
      </c>
      <c r="D30" s="46">
        <v>10264</v>
      </c>
      <c r="E30" s="48">
        <v>4543</v>
      </c>
      <c r="F30" s="3">
        <f t="shared" si="0"/>
        <v>47031.870540702759</v>
      </c>
      <c r="G30" s="47">
        <f t="shared" si="1"/>
        <v>333.03670209771258</v>
      </c>
    </row>
    <row r="31" spans="1:7">
      <c r="A31" s="41">
        <v>2012</v>
      </c>
      <c r="B31" s="42">
        <v>8662</v>
      </c>
      <c r="C31" s="44">
        <v>29696</v>
      </c>
      <c r="D31" s="46">
        <v>12502</v>
      </c>
      <c r="E31" s="48">
        <v>5490</v>
      </c>
      <c r="F31" s="3">
        <f t="shared" si="0"/>
        <v>55730.12101710862</v>
      </c>
      <c r="G31" s="47">
        <f t="shared" si="1"/>
        <v>394.62975845244671</v>
      </c>
    </row>
    <row r="32" spans="1:7">
      <c r="A32" s="41">
        <v>2013</v>
      </c>
      <c r="B32" s="42">
        <v>9117</v>
      </c>
      <c r="C32" s="44">
        <v>35287</v>
      </c>
      <c r="D32" s="46">
        <v>13016</v>
      </c>
      <c r="E32" s="48">
        <v>5799</v>
      </c>
      <c r="F32" s="3">
        <f t="shared" si="0"/>
        <v>62523.5584841276</v>
      </c>
      <c r="G32" s="47">
        <f t="shared" si="1"/>
        <v>442.7346708004477</v>
      </c>
    </row>
    <row r="33" spans="1:10">
      <c r="A33" s="41">
        <v>2014</v>
      </c>
      <c r="B33" s="42">
        <v>4937</v>
      </c>
      <c r="C33" s="44">
        <v>23805</v>
      </c>
      <c r="D33" s="46">
        <v>6901</v>
      </c>
      <c r="E33" s="48">
        <v>3159</v>
      </c>
      <c r="F33" s="3">
        <f t="shared" si="0"/>
        <v>38375.15804269474</v>
      </c>
      <c r="G33" s="47">
        <f t="shared" si="1"/>
        <v>271.73777972443366</v>
      </c>
    </row>
    <row r="34" spans="1:10">
      <c r="A34" s="41">
        <v>2015</v>
      </c>
      <c r="B34" s="42">
        <v>1109</v>
      </c>
      <c r="C34" s="44">
        <v>8224</v>
      </c>
      <c r="D34" s="46">
        <v>1571</v>
      </c>
      <c r="E34" s="48">
        <v>616</v>
      </c>
      <c r="F34" s="3">
        <f t="shared" si="0"/>
        <v>11393.274074837469</v>
      </c>
      <c r="G34" s="47">
        <f t="shared" si="1"/>
        <v>80.676749199151487</v>
      </c>
    </row>
    <row r="35" spans="1:10">
      <c r="A35" s="41">
        <v>2016</v>
      </c>
      <c r="B35" s="42" t="s">
        <v>2</v>
      </c>
      <c r="C35" s="45">
        <v>8</v>
      </c>
      <c r="D35" s="46" t="s">
        <v>2</v>
      </c>
      <c r="E35" s="48" t="s">
        <v>2</v>
      </c>
      <c r="F35" s="3">
        <f t="shared" si="0"/>
        <v>7.9119958853037975</v>
      </c>
      <c r="G35" s="47">
        <f t="shared" si="1"/>
        <v>5.6025520277188531E-2</v>
      </c>
    </row>
    <row r="37" spans="1:10">
      <c r="A37" t="s">
        <v>41</v>
      </c>
      <c r="B37" s="6">
        <f>SUM(B9:B35)</f>
        <v>155743</v>
      </c>
      <c r="C37" s="6">
        <f>SUM(C9:C35)</f>
        <v>532760</v>
      </c>
      <c r="D37" s="6">
        <f>SUM(D9:D35)</f>
        <v>228410</v>
      </c>
      <c r="E37" s="6">
        <f>SUM(E9:E35)</f>
        <v>108372</v>
      </c>
      <c r="F37" s="6">
        <f>SUM(F9:F35)</f>
        <v>1014006.3376579629</v>
      </c>
      <c r="G37" s="6">
        <f>SUM(G9:G35)</f>
        <v>7180.2656946746556</v>
      </c>
      <c r="I37" s="5" t="s">
        <v>42</v>
      </c>
      <c r="J37" s="43">
        <f>SUM(B37:E37)</f>
        <v>1025285</v>
      </c>
    </row>
    <row r="38" spans="1:10">
      <c r="I38" s="5" t="s">
        <v>47</v>
      </c>
      <c r="J38" s="43">
        <f>M6-J37</f>
        <v>22666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19" sqref="B19"/>
    </sheetView>
  </sheetViews>
  <sheetFormatPr defaultRowHeight="14.4"/>
  <cols>
    <col min="1" max="1" width="17.77734375" customWidth="1"/>
    <col min="2" max="2" width="17.88671875" customWidth="1"/>
    <col min="3" max="3" width="15.33203125" customWidth="1"/>
    <col min="4" max="4" width="13.44140625" customWidth="1"/>
    <col min="5" max="5" width="14" customWidth="1"/>
    <col min="6" max="6" width="13.88671875" customWidth="1"/>
    <col min="7" max="7" width="14.21875" customWidth="1"/>
    <col min="8" max="8" width="12.44140625" customWidth="1"/>
    <col min="9" max="9" width="17.88671875" customWidth="1"/>
    <col min="10" max="10" width="16.88671875" customWidth="1"/>
    <col min="11" max="11" width="14.109375" customWidth="1"/>
    <col min="12" max="12" width="13.5546875" customWidth="1"/>
    <col min="13" max="13" width="11.88671875" customWidth="1"/>
  </cols>
  <sheetData>
    <row r="1" spans="1:13" s="14" customFormat="1" ht="23.4" customHeight="1">
      <c r="A1" s="15" t="s">
        <v>6</v>
      </c>
      <c r="B1" s="15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 spans="1:13" ht="21" customHeight="1">
      <c r="A2" s="12" t="s">
        <v>0</v>
      </c>
      <c r="B2" s="12" t="s">
        <v>3</v>
      </c>
      <c r="C2" s="13">
        <v>175005</v>
      </c>
      <c r="D2" s="13">
        <v>26873</v>
      </c>
      <c r="E2" s="13">
        <v>26752</v>
      </c>
      <c r="F2" s="13">
        <v>540</v>
      </c>
      <c r="G2" s="13">
        <v>4</v>
      </c>
      <c r="H2" s="13">
        <v>394</v>
      </c>
      <c r="I2" s="13">
        <v>452</v>
      </c>
      <c r="J2" s="13">
        <v>7</v>
      </c>
      <c r="K2" s="13">
        <v>1</v>
      </c>
      <c r="L2" s="13" t="s">
        <v>2</v>
      </c>
      <c r="M2" s="13">
        <v>230028</v>
      </c>
    </row>
    <row r="3" spans="1:13" ht="20.399999999999999" customHeight="1">
      <c r="A3" s="21" t="s">
        <v>19</v>
      </c>
      <c r="B3" s="21" t="s">
        <v>3</v>
      </c>
      <c r="C3" s="22">
        <v>50260</v>
      </c>
      <c r="D3" s="22">
        <v>7815</v>
      </c>
      <c r="E3" s="22">
        <v>7553</v>
      </c>
      <c r="F3" s="22">
        <v>163</v>
      </c>
      <c r="G3" s="22" t="s">
        <v>2</v>
      </c>
      <c r="H3" s="22">
        <v>88</v>
      </c>
      <c r="I3" s="22">
        <v>78</v>
      </c>
      <c r="J3" s="22" t="s">
        <v>2</v>
      </c>
      <c r="K3" s="22" t="s">
        <v>2</v>
      </c>
      <c r="L3" s="22" t="s">
        <v>2</v>
      </c>
      <c r="M3" s="22">
        <v>65957</v>
      </c>
    </row>
    <row r="4" spans="1:13" ht="19.2" customHeight="1">
      <c r="A4" s="27" t="s">
        <v>20</v>
      </c>
      <c r="B4" s="27" t="s">
        <v>3</v>
      </c>
      <c r="C4" s="28">
        <v>74768</v>
      </c>
      <c r="D4" s="28">
        <v>14952</v>
      </c>
      <c r="E4" s="28">
        <v>10262</v>
      </c>
      <c r="F4" s="28">
        <v>309</v>
      </c>
      <c r="G4" s="28">
        <v>1</v>
      </c>
      <c r="H4" s="28">
        <v>143</v>
      </c>
      <c r="I4" s="28">
        <v>170</v>
      </c>
      <c r="J4" s="28">
        <v>2</v>
      </c>
      <c r="K4" s="28" t="s">
        <v>2</v>
      </c>
      <c r="L4" s="28" t="s">
        <v>2</v>
      </c>
      <c r="M4" s="28">
        <v>100607</v>
      </c>
    </row>
    <row r="5" spans="1:13" ht="17.399999999999999" customHeight="1">
      <c r="A5" s="35" t="s">
        <v>21</v>
      </c>
      <c r="B5" s="35" t="s">
        <v>3</v>
      </c>
      <c r="C5" s="36">
        <v>41481</v>
      </c>
      <c r="D5" s="36">
        <v>10553</v>
      </c>
      <c r="E5" s="36">
        <v>5139</v>
      </c>
      <c r="F5" s="36">
        <v>141</v>
      </c>
      <c r="G5" s="36" t="s">
        <v>2</v>
      </c>
      <c r="H5" s="36">
        <v>52</v>
      </c>
      <c r="I5" s="36">
        <v>57</v>
      </c>
      <c r="J5" s="36">
        <v>2</v>
      </c>
      <c r="K5" s="36" t="s">
        <v>2</v>
      </c>
      <c r="L5" s="36" t="s">
        <v>2</v>
      </c>
      <c r="M5" s="36">
        <v>57425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13" sqref="E13"/>
    </sheetView>
  </sheetViews>
  <sheetFormatPr defaultRowHeight="14.4"/>
  <cols>
    <col min="1" max="1" width="15.5546875" customWidth="1"/>
    <col min="2" max="2" width="12.33203125" customWidth="1"/>
    <col min="3" max="3" width="12.6640625" customWidth="1"/>
    <col min="5" max="5" width="14.5546875" customWidth="1"/>
    <col min="6" max="6" width="16.5546875" customWidth="1"/>
    <col min="7" max="7" width="13.88671875" customWidth="1"/>
    <col min="8" max="8" width="14" customWidth="1"/>
    <col min="9" max="9" width="17.6640625" customWidth="1"/>
    <col min="10" max="10" width="13.77734375" customWidth="1"/>
    <col min="11" max="11" width="11.88671875" customWidth="1"/>
    <col min="12" max="12" width="13.6640625" customWidth="1"/>
  </cols>
  <sheetData>
    <row r="1" spans="1:13" s="14" customFormat="1" ht="25.8" customHeight="1">
      <c r="A1" s="15" t="s">
        <v>6</v>
      </c>
      <c r="B1" s="15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 spans="1:13" ht="21.6" customHeight="1">
      <c r="A2" s="12" t="s">
        <v>0</v>
      </c>
      <c r="B2" s="12" t="s">
        <v>1</v>
      </c>
      <c r="C2" s="13">
        <v>3963</v>
      </c>
      <c r="D2" s="13">
        <v>19964</v>
      </c>
      <c r="E2" s="13">
        <v>339</v>
      </c>
      <c r="F2" s="13">
        <v>35</v>
      </c>
      <c r="G2" s="13">
        <v>2</v>
      </c>
      <c r="H2" s="13" t="s">
        <v>2</v>
      </c>
      <c r="I2" s="13">
        <v>273</v>
      </c>
      <c r="J2" s="13">
        <v>21</v>
      </c>
      <c r="K2" s="13" t="s">
        <v>2</v>
      </c>
      <c r="L2" s="13" t="s">
        <v>2</v>
      </c>
      <c r="M2" s="13">
        <v>24597</v>
      </c>
    </row>
    <row r="3" spans="1:13" ht="19.2" customHeight="1">
      <c r="A3" s="17" t="s">
        <v>19</v>
      </c>
      <c r="B3" s="17" t="s">
        <v>1</v>
      </c>
      <c r="C3" s="18">
        <v>1056</v>
      </c>
      <c r="D3" s="18">
        <v>2933</v>
      </c>
      <c r="E3" s="18">
        <v>71</v>
      </c>
      <c r="F3" s="18">
        <v>3</v>
      </c>
      <c r="G3" s="18" t="s">
        <v>2</v>
      </c>
      <c r="H3" s="18">
        <v>1</v>
      </c>
      <c r="I3" s="18" t="s">
        <v>2</v>
      </c>
      <c r="J3" s="18">
        <v>2</v>
      </c>
      <c r="K3" s="18" t="s">
        <v>2</v>
      </c>
      <c r="L3" s="18" t="s">
        <v>2</v>
      </c>
      <c r="M3" s="18">
        <v>4066</v>
      </c>
    </row>
    <row r="4" spans="1:13" ht="17.399999999999999" customHeight="1">
      <c r="A4" s="19" t="s">
        <v>20</v>
      </c>
      <c r="B4" s="19" t="s">
        <v>1</v>
      </c>
      <c r="C4" s="20">
        <v>1247</v>
      </c>
      <c r="D4" s="20">
        <v>6799</v>
      </c>
      <c r="E4" s="20">
        <v>81</v>
      </c>
      <c r="F4" s="20">
        <v>11</v>
      </c>
      <c r="G4" s="20" t="s">
        <v>2</v>
      </c>
      <c r="H4" s="20">
        <v>1</v>
      </c>
      <c r="I4" s="20">
        <v>18</v>
      </c>
      <c r="J4" s="20">
        <v>12</v>
      </c>
      <c r="K4" s="20" t="s">
        <v>2</v>
      </c>
      <c r="L4" s="20" t="s">
        <v>2</v>
      </c>
      <c r="M4" s="20">
        <v>8169</v>
      </c>
    </row>
    <row r="5" spans="1:13">
      <c r="A5" s="33" t="s">
        <v>21</v>
      </c>
      <c r="B5" s="33" t="s">
        <v>1</v>
      </c>
      <c r="C5" s="34">
        <v>915</v>
      </c>
      <c r="D5" s="34">
        <v>3987</v>
      </c>
      <c r="E5" s="34">
        <v>28</v>
      </c>
      <c r="F5" s="34">
        <v>3</v>
      </c>
      <c r="G5" s="34">
        <v>1</v>
      </c>
      <c r="H5" s="34" t="s">
        <v>2</v>
      </c>
      <c r="I5" s="34">
        <v>23</v>
      </c>
      <c r="J5" s="34">
        <v>4</v>
      </c>
      <c r="K5" s="34" t="s">
        <v>2</v>
      </c>
      <c r="L5" s="34" t="s">
        <v>2</v>
      </c>
      <c r="M5" s="34">
        <v>4961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10" sqref="A10"/>
    </sheetView>
  </sheetViews>
  <sheetFormatPr defaultRowHeight="14.4"/>
  <cols>
    <col min="1" max="1" width="18.33203125" customWidth="1"/>
    <col min="2" max="2" width="19.33203125" customWidth="1"/>
    <col min="3" max="3" width="15.77734375" customWidth="1"/>
    <col min="4" max="4" width="9.88671875" customWidth="1"/>
    <col min="5" max="5" width="12.21875" customWidth="1"/>
    <col min="6" max="6" width="13.44140625" customWidth="1"/>
    <col min="7" max="7" width="14.21875" customWidth="1"/>
    <col min="8" max="8" width="12.5546875" customWidth="1"/>
    <col min="9" max="9" width="16.5546875" customWidth="1"/>
    <col min="10" max="10" width="13.5546875" customWidth="1"/>
    <col min="12" max="12" width="14.5546875" customWidth="1"/>
    <col min="13" max="13" width="13.109375" customWidth="1"/>
  </cols>
  <sheetData>
    <row r="1" spans="1:13" s="14" customFormat="1" ht="42">
      <c r="A1" s="15" t="s">
        <v>6</v>
      </c>
      <c r="B1" s="15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14</v>
      </c>
      <c r="J1" s="16" t="s">
        <v>15</v>
      </c>
      <c r="K1" s="16" t="s">
        <v>16</v>
      </c>
      <c r="L1" s="16" t="s">
        <v>17</v>
      </c>
      <c r="M1" s="16" t="s">
        <v>18</v>
      </c>
    </row>
    <row r="2" spans="1:13" ht="21" customHeight="1">
      <c r="A2" s="12" t="s">
        <v>0</v>
      </c>
      <c r="B2" s="12" t="s">
        <v>4</v>
      </c>
      <c r="C2" s="13">
        <v>25716</v>
      </c>
      <c r="D2" s="13" t="s">
        <v>2</v>
      </c>
      <c r="E2" s="13">
        <v>19</v>
      </c>
      <c r="F2" s="13">
        <v>1</v>
      </c>
      <c r="G2" s="13">
        <v>23</v>
      </c>
      <c r="H2" s="13">
        <v>3</v>
      </c>
      <c r="I2" s="13">
        <v>1</v>
      </c>
      <c r="J2" s="13" t="s">
        <v>2</v>
      </c>
      <c r="K2" s="13">
        <v>1</v>
      </c>
      <c r="L2" s="13" t="s">
        <v>2</v>
      </c>
      <c r="M2" s="13">
        <v>25764</v>
      </c>
    </row>
    <row r="3" spans="1:13">
      <c r="A3" s="23" t="s">
        <v>19</v>
      </c>
      <c r="B3" s="23" t="s">
        <v>4</v>
      </c>
      <c r="C3" s="24">
        <v>8521</v>
      </c>
      <c r="D3" s="24" t="s">
        <v>2</v>
      </c>
      <c r="E3" s="24">
        <v>7</v>
      </c>
      <c r="F3" s="24" t="s">
        <v>2</v>
      </c>
      <c r="G3" s="24">
        <v>1</v>
      </c>
      <c r="H3" s="24">
        <v>1</v>
      </c>
      <c r="I3" s="24" t="s">
        <v>2</v>
      </c>
      <c r="J3" s="24" t="s">
        <v>2</v>
      </c>
      <c r="K3" s="24" t="s">
        <v>2</v>
      </c>
      <c r="L3" s="24" t="s">
        <v>2</v>
      </c>
      <c r="M3" s="24">
        <v>8530</v>
      </c>
    </row>
    <row r="4" spans="1:13">
      <c r="A4" s="29" t="s">
        <v>20</v>
      </c>
      <c r="B4" s="29" t="s">
        <v>4</v>
      </c>
      <c r="C4" s="30">
        <v>11946</v>
      </c>
      <c r="D4" s="30" t="s">
        <v>2</v>
      </c>
      <c r="E4" s="30">
        <v>12</v>
      </c>
      <c r="F4" s="30" t="s">
        <v>2</v>
      </c>
      <c r="G4" s="30">
        <v>8</v>
      </c>
      <c r="H4" s="30">
        <v>1</v>
      </c>
      <c r="I4" s="30" t="s">
        <v>2</v>
      </c>
      <c r="J4" s="30" t="s">
        <v>2</v>
      </c>
      <c r="K4" s="30" t="s">
        <v>2</v>
      </c>
      <c r="L4" s="30" t="s">
        <v>2</v>
      </c>
      <c r="M4" s="30">
        <v>11967</v>
      </c>
    </row>
    <row r="5" spans="1:13">
      <c r="A5" s="39" t="s">
        <v>21</v>
      </c>
      <c r="B5" s="39" t="s">
        <v>4</v>
      </c>
      <c r="C5" s="40">
        <v>6550</v>
      </c>
      <c r="D5" s="40" t="s">
        <v>2</v>
      </c>
      <c r="E5" s="40">
        <v>3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0">
        <v>6553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E20" sqref="E20"/>
    </sheetView>
  </sheetViews>
  <sheetFormatPr defaultRowHeight="14.4"/>
  <cols>
    <col min="1" max="1" width="11.77734375" customWidth="1"/>
    <col min="2" max="2" width="16.77734375" customWidth="1"/>
    <col min="3" max="3" width="20.21875" customWidth="1"/>
    <col min="4" max="4" width="11.109375" customWidth="1"/>
    <col min="5" max="5" width="11.88671875" customWidth="1"/>
    <col min="6" max="6" width="10.5546875" customWidth="1"/>
    <col min="7" max="7" width="15" customWidth="1"/>
    <col min="8" max="8" width="11.44140625" customWidth="1"/>
    <col min="9" max="9" width="11" customWidth="1"/>
    <col min="10" max="10" width="13.109375" customWidth="1"/>
    <col min="11" max="11" width="12.77734375" customWidth="1"/>
    <col min="12" max="12" width="16.33203125" customWidth="1"/>
    <col min="13" max="13" width="11.44140625" customWidth="1"/>
    <col min="14" max="14" width="12.33203125" customWidth="1"/>
  </cols>
  <sheetData>
    <row r="1" spans="1:14" s="47" customFormat="1" ht="35.4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s="10" customFormat="1">
      <c r="A2" s="10" t="s">
        <v>27</v>
      </c>
      <c r="B2" s="10" t="s">
        <v>28</v>
      </c>
      <c r="C2" s="10" t="s">
        <v>29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40</v>
      </c>
    </row>
    <row r="3" spans="1:14">
      <c r="A3">
        <v>1990</v>
      </c>
      <c r="B3">
        <v>1.0150999999999999</v>
      </c>
      <c r="C3">
        <v>0.53580000000000005</v>
      </c>
      <c r="D3">
        <v>14.899100000000001</v>
      </c>
      <c r="E3">
        <v>2.2044999999999999</v>
      </c>
      <c r="F3">
        <v>5.0299999999999997E-2</v>
      </c>
      <c r="G3">
        <v>3.5499999999999997E-2</v>
      </c>
      <c r="H3">
        <v>2.7699999999999999E-2</v>
      </c>
      <c r="I3">
        <v>7.4999999999999997E-3</v>
      </c>
      <c r="J3">
        <v>2.9999999999999997E-4</v>
      </c>
      <c r="K3">
        <v>1.7899999999999999E-2</v>
      </c>
      <c r="L3">
        <v>3.27E-2</v>
      </c>
      <c r="M3">
        <v>2.5499999999999998E-2</v>
      </c>
      <c r="N3">
        <v>6.8999999999999999E-3</v>
      </c>
    </row>
    <row r="4" spans="1:14">
      <c r="A4">
        <v>1991</v>
      </c>
      <c r="B4">
        <v>1.0441</v>
      </c>
      <c r="C4">
        <v>0.50870000000000004</v>
      </c>
      <c r="D4">
        <v>14.273400000000001</v>
      </c>
      <c r="E4">
        <v>2.3290000000000002</v>
      </c>
      <c r="F4">
        <v>4.0099999999999997E-2</v>
      </c>
      <c r="G4">
        <v>2.7900000000000001E-2</v>
      </c>
      <c r="H4">
        <v>2.1700000000000001E-2</v>
      </c>
      <c r="I4">
        <v>6.0000000000000001E-3</v>
      </c>
      <c r="J4">
        <v>2.4000000000000001E-4</v>
      </c>
      <c r="K4">
        <v>1.7899999999999999E-2</v>
      </c>
      <c r="L4">
        <v>2.5700000000000001E-2</v>
      </c>
      <c r="M4">
        <v>0.02</v>
      </c>
      <c r="N4">
        <v>5.4999999999999997E-3</v>
      </c>
    </row>
    <row r="5" spans="1:14">
      <c r="A5">
        <v>1992</v>
      </c>
      <c r="B5">
        <v>1.0034000000000001</v>
      </c>
      <c r="C5">
        <v>0.49349999999999999</v>
      </c>
      <c r="D5">
        <v>13.690099999999999</v>
      </c>
      <c r="E5">
        <v>2.2612000000000001</v>
      </c>
      <c r="F5">
        <v>3.95E-2</v>
      </c>
      <c r="G5">
        <v>2.63E-2</v>
      </c>
      <c r="H5">
        <v>2.0400000000000001E-2</v>
      </c>
      <c r="I5">
        <v>5.5999999999999999E-3</v>
      </c>
      <c r="J5">
        <v>2.3000000000000001E-4</v>
      </c>
      <c r="K5">
        <v>1.7899999999999999E-2</v>
      </c>
      <c r="L5">
        <v>2.4199999999999999E-2</v>
      </c>
      <c r="M5">
        <v>1.8800000000000001E-2</v>
      </c>
      <c r="N5">
        <v>5.1999999999999998E-3</v>
      </c>
    </row>
    <row r="6" spans="1:14">
      <c r="A6">
        <v>1993</v>
      </c>
      <c r="B6">
        <v>0.96230000000000004</v>
      </c>
      <c r="C6">
        <v>0.48120000000000002</v>
      </c>
      <c r="D6">
        <v>13.1883</v>
      </c>
      <c r="E6">
        <v>2.2046999999999999</v>
      </c>
      <c r="F6">
        <v>3.7100000000000001E-2</v>
      </c>
      <c r="G6">
        <v>2.5000000000000001E-2</v>
      </c>
      <c r="H6">
        <v>1.95E-2</v>
      </c>
      <c r="I6">
        <v>5.3E-3</v>
      </c>
      <c r="J6">
        <v>2.2000000000000001E-4</v>
      </c>
      <c r="K6">
        <v>1.7899999999999999E-2</v>
      </c>
      <c r="L6">
        <v>2.3E-2</v>
      </c>
      <c r="M6">
        <v>1.7899999999999999E-2</v>
      </c>
      <c r="N6">
        <v>4.8999999999999998E-3</v>
      </c>
    </row>
    <row r="7" spans="1:14">
      <c r="A7">
        <v>1994</v>
      </c>
      <c r="B7">
        <v>0.84640000000000004</v>
      </c>
      <c r="C7">
        <v>0.46560000000000001</v>
      </c>
      <c r="D7">
        <v>10.680400000000001</v>
      </c>
      <c r="E7">
        <v>1.9368000000000001</v>
      </c>
      <c r="F7">
        <v>3.5900000000000001E-2</v>
      </c>
      <c r="G7">
        <v>2.06E-2</v>
      </c>
      <c r="H7">
        <v>1.6E-2</v>
      </c>
      <c r="I7">
        <v>4.3E-3</v>
      </c>
      <c r="J7">
        <v>2.1000000000000001E-4</v>
      </c>
      <c r="K7">
        <v>1.7899999999999999E-2</v>
      </c>
      <c r="L7">
        <v>1.9E-2</v>
      </c>
      <c r="M7">
        <v>1.4800000000000001E-2</v>
      </c>
      <c r="N7">
        <v>4.0000000000000001E-3</v>
      </c>
    </row>
    <row r="8" spans="1:14">
      <c r="A8">
        <v>1995</v>
      </c>
      <c r="B8">
        <v>0.81159999999999999</v>
      </c>
      <c r="C8">
        <v>0.42249999999999999</v>
      </c>
      <c r="D8">
        <v>10.136799999999999</v>
      </c>
      <c r="E8">
        <v>1.8393999999999999</v>
      </c>
      <c r="F8">
        <v>3.4000000000000002E-2</v>
      </c>
      <c r="G8">
        <v>1.7000000000000001E-2</v>
      </c>
      <c r="H8">
        <v>1.32E-2</v>
      </c>
      <c r="I8">
        <v>3.5999999999999999E-3</v>
      </c>
      <c r="J8">
        <v>2.0000000000000001E-4</v>
      </c>
      <c r="K8">
        <v>1.7899999999999999E-2</v>
      </c>
      <c r="L8">
        <v>1.5699999999999999E-2</v>
      </c>
      <c r="M8">
        <v>1.2200000000000001E-2</v>
      </c>
      <c r="N8">
        <v>3.3E-3</v>
      </c>
    </row>
    <row r="9" spans="1:14">
      <c r="A9">
        <v>1996</v>
      </c>
      <c r="B9">
        <v>0.59499999999999997</v>
      </c>
      <c r="C9">
        <v>0.14349999999999999</v>
      </c>
      <c r="D9">
        <v>6.9985999999999997</v>
      </c>
      <c r="E9">
        <v>1.2153</v>
      </c>
      <c r="F9">
        <v>3.2899999999999999E-2</v>
      </c>
      <c r="G9">
        <v>1.46E-2</v>
      </c>
      <c r="H9">
        <v>1.1299999999999999E-2</v>
      </c>
      <c r="I9">
        <v>3.0999999999999999E-3</v>
      </c>
      <c r="J9">
        <v>2.0000000000000001E-4</v>
      </c>
      <c r="K9">
        <v>1.7899999999999999E-2</v>
      </c>
      <c r="L9">
        <v>1.34E-2</v>
      </c>
      <c r="M9">
        <v>1.04E-2</v>
      </c>
      <c r="N9">
        <v>2.8E-3</v>
      </c>
    </row>
    <row r="10" spans="1:14">
      <c r="A10">
        <v>1997</v>
      </c>
      <c r="B10">
        <v>0.56010000000000004</v>
      </c>
      <c r="C10">
        <v>0.14080000000000001</v>
      </c>
      <c r="D10">
        <v>6.6299000000000001</v>
      </c>
      <c r="E10">
        <v>1.1468</v>
      </c>
      <c r="F10">
        <v>3.09E-2</v>
      </c>
      <c r="G10">
        <v>1.37E-2</v>
      </c>
      <c r="H10">
        <v>1.06E-2</v>
      </c>
      <c r="I10">
        <v>2.8999999999999998E-3</v>
      </c>
      <c r="J10">
        <v>1.8000000000000001E-4</v>
      </c>
      <c r="K10">
        <v>1.7899999999999999E-2</v>
      </c>
      <c r="L10">
        <v>1.26E-2</v>
      </c>
      <c r="M10">
        <v>9.7999999999999997E-3</v>
      </c>
      <c r="N10">
        <v>2.5999999999999999E-3</v>
      </c>
    </row>
    <row r="11" spans="1:14">
      <c r="A11">
        <v>1998</v>
      </c>
      <c r="B11">
        <v>0.47649999999999998</v>
      </c>
      <c r="C11">
        <v>8.1699999999999995E-2</v>
      </c>
      <c r="D11">
        <v>6.3216999999999999</v>
      </c>
      <c r="E11">
        <v>1.0902000000000001</v>
      </c>
      <c r="F11">
        <v>2.9700000000000001E-2</v>
      </c>
      <c r="G11">
        <v>1.21E-2</v>
      </c>
      <c r="H11">
        <v>9.4000000000000004E-3</v>
      </c>
      <c r="I11">
        <v>2.5000000000000001E-3</v>
      </c>
      <c r="J11">
        <v>1.8000000000000001E-4</v>
      </c>
      <c r="K11">
        <v>1.7899999999999999E-2</v>
      </c>
      <c r="L11">
        <v>1.12E-2</v>
      </c>
      <c r="M11">
        <v>8.6999999999999994E-3</v>
      </c>
      <c r="N11">
        <v>2.3E-3</v>
      </c>
    </row>
    <row r="12" spans="1:14">
      <c r="A12">
        <v>1999</v>
      </c>
      <c r="B12">
        <v>0.40050000000000002</v>
      </c>
      <c r="C12">
        <v>6.6600000000000006E-2</v>
      </c>
      <c r="D12">
        <v>6.0579999999999998</v>
      </c>
      <c r="E12">
        <v>1.0429999999999999</v>
      </c>
      <c r="F12">
        <v>2.87E-2</v>
      </c>
      <c r="G12">
        <v>1.01E-2</v>
      </c>
      <c r="H12">
        <v>7.7999999999999996E-3</v>
      </c>
      <c r="I12">
        <v>2.0999999999999999E-3</v>
      </c>
      <c r="J12">
        <v>1.7000000000000001E-4</v>
      </c>
      <c r="K12">
        <v>1.7899999999999999E-2</v>
      </c>
      <c r="L12">
        <v>9.2999999999999992E-3</v>
      </c>
      <c r="M12">
        <v>7.1999999999999998E-3</v>
      </c>
      <c r="N12">
        <v>2E-3</v>
      </c>
    </row>
    <row r="13" spans="1:14">
      <c r="A13">
        <v>2000</v>
      </c>
      <c r="B13">
        <v>0.3664</v>
      </c>
      <c r="C13">
        <v>6.83E-2</v>
      </c>
      <c r="D13">
        <v>5.9614000000000003</v>
      </c>
      <c r="E13">
        <v>1.0270999999999999</v>
      </c>
      <c r="F13">
        <v>2.53E-2</v>
      </c>
      <c r="G13">
        <v>1.03E-2</v>
      </c>
      <c r="H13">
        <v>8.0000000000000002E-3</v>
      </c>
      <c r="I13">
        <v>2.0999999999999999E-3</v>
      </c>
      <c r="J13">
        <v>1.4999999999999999E-4</v>
      </c>
      <c r="K13">
        <v>1.7899999999999999E-2</v>
      </c>
      <c r="L13">
        <v>9.4999999999999998E-3</v>
      </c>
      <c r="M13">
        <v>7.4000000000000003E-3</v>
      </c>
      <c r="N13">
        <v>2E-3</v>
      </c>
    </row>
    <row r="14" spans="1:14">
      <c r="A14">
        <v>2001</v>
      </c>
      <c r="B14">
        <v>0.20960000000000001</v>
      </c>
      <c r="C14">
        <v>7.0999999999999994E-2</v>
      </c>
      <c r="D14">
        <v>5.2896999999999998</v>
      </c>
      <c r="E14">
        <v>0.63</v>
      </c>
      <c r="F14">
        <v>2.24E-2</v>
      </c>
      <c r="G14">
        <v>8.8000000000000005E-3</v>
      </c>
      <c r="H14">
        <v>6.7999999999999996E-3</v>
      </c>
      <c r="I14">
        <v>1.8E-3</v>
      </c>
      <c r="J14">
        <v>1.2999999999999999E-4</v>
      </c>
      <c r="K14">
        <v>1.7899999999999999E-2</v>
      </c>
      <c r="L14">
        <v>8.0999999999999996E-3</v>
      </c>
      <c r="M14">
        <v>6.3E-3</v>
      </c>
      <c r="N14">
        <v>1.6999999999999999E-3</v>
      </c>
    </row>
    <row r="15" spans="1:14">
      <c r="A15">
        <v>2002</v>
      </c>
      <c r="B15">
        <v>0.19320000000000001</v>
      </c>
      <c r="C15">
        <v>7.2800000000000004E-2</v>
      </c>
      <c r="D15">
        <v>4.9832000000000001</v>
      </c>
      <c r="E15">
        <v>0.56100000000000005</v>
      </c>
      <c r="F15">
        <v>1.89E-2</v>
      </c>
      <c r="G15">
        <v>7.7000000000000002E-3</v>
      </c>
      <c r="H15">
        <v>6.0000000000000001E-3</v>
      </c>
      <c r="I15">
        <v>1.6000000000000001E-3</v>
      </c>
      <c r="J15">
        <v>1.1E-4</v>
      </c>
      <c r="K15">
        <v>1.7899999999999999E-2</v>
      </c>
      <c r="L15">
        <v>7.1000000000000004E-3</v>
      </c>
      <c r="M15">
        <v>5.4999999999999997E-3</v>
      </c>
      <c r="N15">
        <v>1.5E-3</v>
      </c>
    </row>
    <row r="16" spans="1:14">
      <c r="A16">
        <v>2003</v>
      </c>
      <c r="B16">
        <v>0.17960000000000001</v>
      </c>
      <c r="C16">
        <v>7.46E-2</v>
      </c>
      <c r="D16">
        <v>4.8139000000000003</v>
      </c>
      <c r="E16">
        <v>0.4914</v>
      </c>
      <c r="F16">
        <v>1.5299999999999999E-2</v>
      </c>
      <c r="G16">
        <v>7.4999999999999997E-3</v>
      </c>
      <c r="H16">
        <v>5.7999999999999996E-3</v>
      </c>
      <c r="I16">
        <v>1.6000000000000001E-3</v>
      </c>
      <c r="J16">
        <v>9.0000000000000006E-5</v>
      </c>
      <c r="K16">
        <v>1.7899999999999999E-2</v>
      </c>
      <c r="L16">
        <v>6.8999999999999999E-3</v>
      </c>
      <c r="M16">
        <v>5.4000000000000003E-3</v>
      </c>
      <c r="N16">
        <v>1.5E-3</v>
      </c>
    </row>
    <row r="17" spans="1:14">
      <c r="A17">
        <v>2004</v>
      </c>
      <c r="B17">
        <v>0.16339999999999999</v>
      </c>
      <c r="C17">
        <v>6.2899999999999998E-2</v>
      </c>
      <c r="D17">
        <v>4.4444999999999997</v>
      </c>
      <c r="E17">
        <v>0.25240000000000001</v>
      </c>
      <c r="F17">
        <v>1.15E-2</v>
      </c>
      <c r="G17">
        <v>7.7000000000000002E-3</v>
      </c>
      <c r="H17">
        <v>6.0000000000000001E-3</v>
      </c>
      <c r="I17">
        <v>1.6000000000000001E-3</v>
      </c>
      <c r="J17">
        <v>6.9999999999999994E-5</v>
      </c>
      <c r="K17">
        <v>1.7899999999999999E-2</v>
      </c>
      <c r="L17">
        <v>7.1000000000000004E-3</v>
      </c>
      <c r="M17">
        <v>5.4999999999999997E-3</v>
      </c>
      <c r="N17">
        <v>1.5E-3</v>
      </c>
    </row>
    <row r="18" spans="1:14">
      <c r="A18">
        <v>2005</v>
      </c>
      <c r="B18">
        <v>0.157</v>
      </c>
      <c r="C18">
        <v>6.4600000000000005E-2</v>
      </c>
      <c r="D18">
        <v>4.2324999999999999</v>
      </c>
      <c r="E18">
        <v>0.19839999999999999</v>
      </c>
      <c r="F18">
        <v>8.9999999999999993E-3</v>
      </c>
      <c r="G18">
        <v>7.7000000000000002E-3</v>
      </c>
      <c r="H18">
        <v>6.0000000000000001E-3</v>
      </c>
      <c r="I18">
        <v>1.6000000000000001E-3</v>
      </c>
      <c r="J18">
        <v>5.0000000000000002E-5</v>
      </c>
      <c r="K18">
        <v>1.7899999999999999E-2</v>
      </c>
      <c r="L18">
        <v>7.1000000000000004E-3</v>
      </c>
      <c r="M18">
        <v>5.4999999999999997E-3</v>
      </c>
      <c r="N18">
        <v>1.5E-3</v>
      </c>
    </row>
    <row r="19" spans="1:14">
      <c r="A19">
        <v>2006</v>
      </c>
      <c r="B19">
        <v>0.12130000000000001</v>
      </c>
      <c r="C19">
        <v>6.6299999999999998E-2</v>
      </c>
      <c r="D19">
        <v>3.1570999999999998</v>
      </c>
      <c r="E19">
        <v>0.18770000000000001</v>
      </c>
      <c r="F19">
        <v>7.7999999999999996E-3</v>
      </c>
      <c r="G19">
        <v>7.7000000000000002E-3</v>
      </c>
      <c r="H19">
        <v>6.0000000000000001E-3</v>
      </c>
      <c r="I19">
        <v>1.6000000000000001E-3</v>
      </c>
      <c r="J19">
        <v>5.0000000000000002E-5</v>
      </c>
      <c r="K19">
        <v>1.7899999999999999E-2</v>
      </c>
      <c r="L19">
        <v>7.1000000000000004E-3</v>
      </c>
      <c r="M19">
        <v>5.4999999999999997E-3</v>
      </c>
      <c r="N19">
        <v>1.5E-3</v>
      </c>
    </row>
    <row r="20" spans="1:14">
      <c r="A20">
        <v>2007</v>
      </c>
      <c r="B20">
        <v>0.11550000000000001</v>
      </c>
      <c r="C20">
        <v>6.6900000000000001E-2</v>
      </c>
      <c r="D20">
        <v>2.9546000000000001</v>
      </c>
      <c r="E20">
        <v>0.1515</v>
      </c>
      <c r="F20">
        <v>6.7999999999999996E-3</v>
      </c>
      <c r="G20">
        <v>7.7000000000000002E-3</v>
      </c>
      <c r="H20">
        <v>6.0000000000000001E-3</v>
      </c>
      <c r="I20">
        <v>1.6000000000000001E-3</v>
      </c>
      <c r="J20">
        <v>4.0000000000000003E-5</v>
      </c>
      <c r="K20">
        <v>1.7899999999999999E-2</v>
      </c>
      <c r="L20">
        <v>7.1000000000000004E-3</v>
      </c>
      <c r="M20">
        <v>5.4999999999999997E-3</v>
      </c>
      <c r="N20">
        <v>1.5E-3</v>
      </c>
    </row>
    <row r="21" spans="1:14">
      <c r="A21">
        <v>2008</v>
      </c>
      <c r="B21">
        <v>0.1129</v>
      </c>
      <c r="C21">
        <v>7.2099999999999997E-2</v>
      </c>
      <c r="D21">
        <v>2.9184000000000001</v>
      </c>
      <c r="E21">
        <v>0.14050000000000001</v>
      </c>
      <c r="F21">
        <v>6.0000000000000001E-3</v>
      </c>
      <c r="G21">
        <v>7.7000000000000002E-3</v>
      </c>
      <c r="H21">
        <v>6.0000000000000001E-3</v>
      </c>
      <c r="I21">
        <v>1.6000000000000001E-3</v>
      </c>
      <c r="J21">
        <v>4.0000000000000003E-5</v>
      </c>
      <c r="K21">
        <v>1.7899999999999999E-2</v>
      </c>
      <c r="L21">
        <v>7.1000000000000004E-3</v>
      </c>
      <c r="M21">
        <v>5.4999999999999997E-3</v>
      </c>
      <c r="N21">
        <v>1.5E-3</v>
      </c>
    </row>
    <row r="22" spans="1:14">
      <c r="A22">
        <v>2009</v>
      </c>
      <c r="B22">
        <v>0.1095</v>
      </c>
      <c r="C22">
        <v>6.0100000000000001E-2</v>
      </c>
      <c r="D22">
        <v>2.8868</v>
      </c>
      <c r="E22">
        <v>0.13</v>
      </c>
      <c r="F22">
        <v>5.5999999999999999E-3</v>
      </c>
      <c r="G22">
        <v>7.7000000000000002E-3</v>
      </c>
      <c r="H22">
        <v>6.0000000000000001E-3</v>
      </c>
      <c r="I22">
        <v>1.6000000000000001E-3</v>
      </c>
      <c r="J22">
        <v>3.0000000000000001E-5</v>
      </c>
      <c r="K22">
        <v>1.7999999999999999E-2</v>
      </c>
      <c r="L22">
        <v>7.1000000000000004E-3</v>
      </c>
      <c r="M22">
        <v>5.4999999999999997E-3</v>
      </c>
      <c r="N22">
        <v>1.5E-3</v>
      </c>
    </row>
    <row r="23" spans="1:14">
      <c r="A23">
        <v>2010</v>
      </c>
      <c r="B23">
        <v>0.1084</v>
      </c>
      <c r="C23">
        <v>6.1699999999999998E-2</v>
      </c>
      <c r="D23">
        <v>2.8656000000000001</v>
      </c>
      <c r="E23">
        <v>0.1205</v>
      </c>
      <c r="F23">
        <v>5.4999999999999997E-3</v>
      </c>
      <c r="G23">
        <v>7.7000000000000002E-3</v>
      </c>
      <c r="H23">
        <v>6.0000000000000001E-3</v>
      </c>
      <c r="I23">
        <v>1.6000000000000001E-3</v>
      </c>
      <c r="J23">
        <v>3.0000000000000001E-5</v>
      </c>
      <c r="K23">
        <v>1.7999999999999999E-2</v>
      </c>
      <c r="L23">
        <v>7.1000000000000004E-3</v>
      </c>
      <c r="M23">
        <v>5.4999999999999997E-3</v>
      </c>
      <c r="N23">
        <v>1.5E-3</v>
      </c>
    </row>
    <row r="24" spans="1:14">
      <c r="A24">
        <v>2011</v>
      </c>
      <c r="B24">
        <v>0.1082</v>
      </c>
      <c r="C24">
        <v>6.3299999999999995E-2</v>
      </c>
      <c r="D24">
        <v>2.8637999999999999</v>
      </c>
      <c r="E24">
        <v>0.1203</v>
      </c>
      <c r="F24">
        <v>5.4999999999999997E-3</v>
      </c>
      <c r="G24">
        <v>7.6E-3</v>
      </c>
      <c r="H24">
        <v>6.0000000000000001E-3</v>
      </c>
      <c r="I24">
        <v>1.6000000000000001E-3</v>
      </c>
      <c r="J24">
        <v>3.0000000000000001E-5</v>
      </c>
      <c r="K24">
        <v>1.7999999999999999E-2</v>
      </c>
      <c r="L24">
        <v>7.0000000000000001E-3</v>
      </c>
      <c r="M24">
        <v>5.4999999999999997E-3</v>
      </c>
      <c r="N24">
        <v>1.5E-3</v>
      </c>
    </row>
    <row r="25" spans="1:14">
      <c r="A25">
        <v>2012</v>
      </c>
      <c r="B25">
        <v>0.1094</v>
      </c>
      <c r="C25">
        <v>6.5199999999999994E-2</v>
      </c>
      <c r="D25">
        <v>2.8624999999999998</v>
      </c>
      <c r="E25">
        <v>0.1201</v>
      </c>
      <c r="F25">
        <v>4.8999999999999998E-3</v>
      </c>
      <c r="G25">
        <v>7.6E-3</v>
      </c>
      <c r="H25">
        <v>6.0000000000000001E-3</v>
      </c>
      <c r="I25">
        <v>1.6000000000000001E-3</v>
      </c>
      <c r="J25">
        <v>3.0000000000000001E-5</v>
      </c>
      <c r="K25">
        <v>1.7999999999999999E-2</v>
      </c>
      <c r="L25">
        <v>7.0000000000000001E-3</v>
      </c>
      <c r="M25">
        <v>5.4999999999999997E-3</v>
      </c>
      <c r="N25">
        <v>1.5E-3</v>
      </c>
    </row>
    <row r="26" spans="1:14">
      <c r="A26">
        <v>2013</v>
      </c>
      <c r="B26">
        <v>0.11</v>
      </c>
      <c r="C26">
        <v>6.3799999999999996E-2</v>
      </c>
      <c r="D26">
        <v>2.8639000000000001</v>
      </c>
      <c r="E26">
        <v>0.1202</v>
      </c>
      <c r="F26">
        <v>4.7999999999999996E-3</v>
      </c>
      <c r="G26">
        <v>7.6E-3</v>
      </c>
      <c r="H26">
        <v>6.0000000000000001E-3</v>
      </c>
      <c r="I26">
        <v>1.6000000000000001E-3</v>
      </c>
      <c r="J26">
        <v>3.0000000000000001E-5</v>
      </c>
      <c r="K26">
        <v>1.7999999999999999E-2</v>
      </c>
      <c r="L26">
        <v>7.0000000000000001E-3</v>
      </c>
      <c r="M26">
        <v>5.4999999999999997E-3</v>
      </c>
      <c r="N26">
        <v>1.5E-3</v>
      </c>
    </row>
    <row r="27" spans="1:14">
      <c r="A27">
        <v>2014</v>
      </c>
      <c r="B27">
        <v>0.1096</v>
      </c>
      <c r="C27">
        <v>6.2799999999999995E-2</v>
      </c>
      <c r="D27">
        <v>2.8647999999999998</v>
      </c>
      <c r="E27">
        <v>0.1202</v>
      </c>
      <c r="F27">
        <v>4.7000000000000002E-3</v>
      </c>
      <c r="G27">
        <v>7.6E-3</v>
      </c>
      <c r="H27">
        <v>6.0000000000000001E-3</v>
      </c>
      <c r="I27">
        <v>1.6000000000000001E-3</v>
      </c>
      <c r="J27">
        <v>3.0000000000000001E-5</v>
      </c>
      <c r="K27">
        <v>1.7999999999999999E-2</v>
      </c>
      <c r="L27">
        <v>7.0000000000000001E-3</v>
      </c>
      <c r="M27">
        <v>5.4999999999999997E-3</v>
      </c>
      <c r="N27">
        <v>1.5E-3</v>
      </c>
    </row>
    <row r="28" spans="1:14">
      <c r="A28">
        <v>2015</v>
      </c>
      <c r="B28">
        <v>0.1086</v>
      </c>
      <c r="C28">
        <v>6.1100000000000002E-2</v>
      </c>
      <c r="D28">
        <v>2.8652000000000002</v>
      </c>
      <c r="E28">
        <v>0.1202</v>
      </c>
      <c r="F28">
        <v>4.4000000000000003E-3</v>
      </c>
      <c r="G28">
        <v>7.6E-3</v>
      </c>
      <c r="H28">
        <v>6.0000000000000001E-3</v>
      </c>
      <c r="I28">
        <v>1.6000000000000001E-3</v>
      </c>
      <c r="J28">
        <v>3.0000000000000001E-5</v>
      </c>
      <c r="K28">
        <v>1.7999999999999999E-2</v>
      </c>
      <c r="L28">
        <v>7.0000000000000001E-3</v>
      </c>
      <c r="M28">
        <v>5.4999999999999997E-3</v>
      </c>
      <c r="N28">
        <v>1.5E-3</v>
      </c>
    </row>
    <row r="29" spans="1:14">
      <c r="A29">
        <v>2016</v>
      </c>
      <c r="B29">
        <v>0.1069</v>
      </c>
      <c r="C29">
        <v>6.0999999999999999E-2</v>
      </c>
      <c r="D29">
        <v>2.8647</v>
      </c>
      <c r="E29">
        <v>0.1202</v>
      </c>
      <c r="F29">
        <v>4.1999999999999997E-3</v>
      </c>
      <c r="G29">
        <v>7.6E-3</v>
      </c>
      <c r="H29">
        <v>6.0000000000000001E-3</v>
      </c>
      <c r="I29">
        <v>1.6000000000000001E-3</v>
      </c>
      <c r="J29">
        <v>2.0000000000000002E-5</v>
      </c>
      <c r="K29">
        <v>1.7999999999999999E-2</v>
      </c>
      <c r="L29">
        <v>7.0000000000000001E-3</v>
      </c>
      <c r="M29">
        <v>5.4999999999999997E-3</v>
      </c>
      <c r="N29">
        <v>1.5E-3</v>
      </c>
    </row>
    <row r="30" spans="1:14">
      <c r="A30">
        <v>2017</v>
      </c>
      <c r="B30">
        <v>0.1086</v>
      </c>
      <c r="C30">
        <v>6.0999999999999999E-2</v>
      </c>
      <c r="D30">
        <v>2.8633000000000002</v>
      </c>
      <c r="E30">
        <v>0.1201</v>
      </c>
      <c r="F30">
        <v>4.1999999999999997E-3</v>
      </c>
      <c r="G30">
        <v>7.6E-3</v>
      </c>
      <c r="H30">
        <v>6.0000000000000001E-3</v>
      </c>
      <c r="I30">
        <v>1.6000000000000001E-3</v>
      </c>
      <c r="J30">
        <v>2.0000000000000002E-5</v>
      </c>
      <c r="K30">
        <v>1.7999999999999999E-2</v>
      </c>
      <c r="L30">
        <v>7.0000000000000001E-3</v>
      </c>
      <c r="M30">
        <v>5.4999999999999997E-3</v>
      </c>
      <c r="N30">
        <v>1.5E-3</v>
      </c>
    </row>
    <row r="31" spans="1:14">
      <c r="A31">
        <v>2018</v>
      </c>
      <c r="B31">
        <v>0.10780000000000001</v>
      </c>
      <c r="C31">
        <v>6.0400000000000002E-2</v>
      </c>
      <c r="D31">
        <v>2.8611</v>
      </c>
      <c r="E31">
        <v>0.12</v>
      </c>
      <c r="F31">
        <v>4.1999999999999997E-3</v>
      </c>
      <c r="G31">
        <v>7.6E-3</v>
      </c>
      <c r="H31">
        <v>6.0000000000000001E-3</v>
      </c>
      <c r="I31">
        <v>1.6000000000000001E-3</v>
      </c>
      <c r="J31">
        <v>2.0000000000000002E-5</v>
      </c>
      <c r="K31">
        <v>1.7999999999999999E-2</v>
      </c>
      <c r="L31">
        <v>7.0000000000000001E-3</v>
      </c>
      <c r="M31">
        <v>5.4999999999999997E-3</v>
      </c>
      <c r="N31">
        <v>1.5E-3</v>
      </c>
    </row>
    <row r="32" spans="1:14">
      <c r="A32">
        <v>2019</v>
      </c>
      <c r="B32">
        <v>0.1074</v>
      </c>
      <c r="C32">
        <v>5.9799999999999999E-2</v>
      </c>
      <c r="D32">
        <v>2.8582000000000001</v>
      </c>
      <c r="E32">
        <v>0.11990000000000001</v>
      </c>
      <c r="F32">
        <v>4.1999999999999997E-3</v>
      </c>
      <c r="G32">
        <v>7.6E-3</v>
      </c>
      <c r="H32">
        <v>6.0000000000000001E-3</v>
      </c>
      <c r="I32">
        <v>1.6000000000000001E-3</v>
      </c>
      <c r="J32">
        <v>2.0000000000000002E-5</v>
      </c>
      <c r="K32">
        <v>1.7999999999999999E-2</v>
      </c>
      <c r="L32">
        <v>7.0000000000000001E-3</v>
      </c>
      <c r="M32">
        <v>5.4999999999999997E-3</v>
      </c>
      <c r="N32">
        <v>1.5E-3</v>
      </c>
    </row>
    <row r="33" spans="1:14">
      <c r="A33">
        <v>2020</v>
      </c>
      <c r="B33">
        <v>0.1065</v>
      </c>
      <c r="C33">
        <v>5.9299999999999999E-2</v>
      </c>
      <c r="D33">
        <v>2.8546999999999998</v>
      </c>
      <c r="E33">
        <v>0.1198</v>
      </c>
      <c r="F33">
        <v>4.1999999999999997E-3</v>
      </c>
      <c r="G33">
        <v>7.6E-3</v>
      </c>
      <c r="H33">
        <v>6.0000000000000001E-3</v>
      </c>
      <c r="I33">
        <v>1.6000000000000001E-3</v>
      </c>
      <c r="J33">
        <v>2.0000000000000002E-5</v>
      </c>
      <c r="K33">
        <v>1.7999999999999999E-2</v>
      </c>
      <c r="L33">
        <v>7.0000000000000001E-3</v>
      </c>
      <c r="M33">
        <v>5.4999999999999997E-3</v>
      </c>
      <c r="N33">
        <v>1.5E-3</v>
      </c>
    </row>
    <row r="34" spans="1:14" ht="25.8" customHeight="1">
      <c r="A34" s="9" t="s">
        <v>49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</sheetData>
  <mergeCells count="2">
    <mergeCell ref="A1:N1"/>
    <mergeCell ref="A34:N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</vt:lpstr>
      <vt:lpstr>Light Trucks</vt:lpstr>
      <vt:lpstr>Heavy Trucks</vt:lpstr>
      <vt:lpstr>Motorcycles</vt:lpstr>
      <vt:lpstr>CarGasModel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Plewe, Andrew</dc:creator>
  <cp:lastModifiedBy>Plewe, Andrew</cp:lastModifiedBy>
  <dcterms:created xsi:type="dcterms:W3CDTF">2018-01-29T17:15:42Z</dcterms:created>
  <dcterms:modified xsi:type="dcterms:W3CDTF">2018-01-29T18:49:33Z</dcterms:modified>
</cp:coreProperties>
</file>